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varga.martina\Desktop\Órarend\2026271\"/>
    </mc:Choice>
  </mc:AlternateContent>
  <xr:revisionPtr revIDLastSave="0" documentId="13_ncr:1_{42E24B12-3894-4908-ACAE-93D1995D96D4}" xr6:coauthVersionLast="47" xr6:coauthVersionMax="47" xr10:uidLastSave="{00000000-0000-0000-0000-000000000000}"/>
  <bookViews>
    <workbookView xWindow="-120" yWindow="-120" windowWidth="29040" windowHeight="15720" tabRatio="878" firstSheet="1" activeTab="4" xr2:uid="{00000000-000D-0000-FFFF-FFFF00000000}"/>
  </bookViews>
  <sheets>
    <sheet name="TÁJÉKOZTATÓ" sheetId="15913" r:id="rId1"/>
    <sheet name="2026_27. tanulmányi rend" sheetId="15948" r:id="rId2"/>
    <sheet name="KREDITELISMERÉS__FOKSZ_BSc" sheetId="15942" r:id="rId3"/>
    <sheet name="N_jelmagyarázat" sheetId="1" r:id="rId4"/>
    <sheet name="N_idő- és teremtábla" sheetId="15933" r:id="rId5"/>
    <sheet name="FOKSZ_2022-től" sheetId="15936" r:id="rId6"/>
    <sheet name="N_FOKSZ" sheetId="15927" r:id="rId7"/>
    <sheet name="BSc_2022-től" sheetId="15937" r:id="rId8"/>
    <sheet name="N_BSc_8_félév" sheetId="15931" r:id="rId9"/>
    <sheet name="N_BSc" sheetId="15928" r:id="rId10"/>
    <sheet name="MSc 1 éves" sheetId="15945" r:id="rId11"/>
    <sheet name="MSc_2022-2024-től" sheetId="15938" r:id="rId12"/>
    <sheet name="N_MSc" sheetId="15929" r:id="rId13"/>
    <sheet name="N_BA (3régi)" sheetId="15919" r:id="rId14"/>
    <sheet name="N_BA(3 régi modulok)" sheetId="15921" r:id="rId15"/>
    <sheet name="N_FOKSZ(régi)" sheetId="15918" r:id="rId16"/>
  </sheets>
  <externalReferences>
    <externalReference r:id="rId17"/>
  </externalReferences>
  <definedNames>
    <definedName name="karnév">[1]Munka1!$A$16:$A$20</definedName>
    <definedName name="_xlnm.Print_Titles" localSheetId="15">'N_FOKSZ(régi)'!$1:$1</definedName>
    <definedName name="_xlnm.Print_Titles" localSheetId="4">'N_idő- és teremtábla'!$2:$4</definedName>
    <definedName name="_xlnm.Print_Area" localSheetId="8">N_BSc_8_félév!$A$1:$AA$93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79" i="15937" l="1"/>
  <c r="BW79" i="15937"/>
  <c r="BV79" i="15937"/>
  <c r="BU79" i="15937"/>
  <c r="BT79" i="15937"/>
  <c r="BS79" i="15937"/>
  <c r="BR79" i="15937"/>
  <c r="BX74" i="15937"/>
  <c r="BX80" i="15937" s="1"/>
  <c r="BW74" i="15937"/>
  <c r="BW80" i="15937" s="1"/>
  <c r="BV74" i="15937"/>
  <c r="BV80" i="15937" s="1"/>
  <c r="BU74" i="15937"/>
  <c r="BT74" i="15937"/>
  <c r="BT80" i="15937" s="1"/>
  <c r="BS74" i="15937"/>
  <c r="BS80" i="15937" s="1"/>
  <c r="BR74" i="15937"/>
  <c r="BR80" i="15937" s="1"/>
  <c r="BX65" i="15937"/>
  <c r="BW65" i="15937"/>
  <c r="BV65" i="15937"/>
  <c r="BU65" i="15937"/>
  <c r="BT65" i="15937"/>
  <c r="BS65" i="15937"/>
  <c r="BR65" i="15937"/>
  <c r="BX62" i="15937"/>
  <c r="BW62" i="15937"/>
  <c r="BV62" i="15937"/>
  <c r="BU62" i="15937"/>
  <c r="BT62" i="15937"/>
  <c r="BS62" i="15937"/>
  <c r="BR62" i="15937"/>
  <c r="BX54" i="15937"/>
  <c r="BW54" i="15937"/>
  <c r="BV54" i="15937"/>
  <c r="BU54" i="15937"/>
  <c r="BT54" i="15937"/>
  <c r="BS54" i="15937"/>
  <c r="BR54" i="15937"/>
  <c r="BX46" i="15937"/>
  <c r="BW46" i="15937"/>
  <c r="BV46" i="15937"/>
  <c r="BU46" i="15937"/>
  <c r="BT46" i="15937"/>
  <c r="BS46" i="15937"/>
  <c r="BR46" i="15937"/>
  <c r="BX34" i="15937"/>
  <c r="BW34" i="15937"/>
  <c r="BV34" i="15937"/>
  <c r="BU34" i="15937"/>
  <c r="BT34" i="15937"/>
  <c r="BS34" i="15937"/>
  <c r="BR34" i="15937"/>
  <c r="BX24" i="15937"/>
  <c r="BW24" i="15937"/>
  <c r="BV24" i="15937"/>
  <c r="BU24" i="15937"/>
  <c r="BT24" i="15937"/>
  <c r="BS24" i="15937"/>
  <c r="BR24" i="15937"/>
  <c r="BX13" i="15937"/>
  <c r="BW13" i="15937"/>
  <c r="BV13" i="15937"/>
  <c r="BV69" i="15937" s="1"/>
  <c r="BU13" i="15937"/>
  <c r="BU69" i="15937" s="1"/>
  <c r="BT13" i="15937"/>
  <c r="BS13" i="15937"/>
  <c r="BS69" i="15937" s="1"/>
  <c r="BR13" i="15937"/>
  <c r="BR69" i="15937" s="1"/>
  <c r="BR81" i="15937" s="1"/>
  <c r="BX69" i="15937" l="1"/>
  <c r="BX81" i="15937" s="1"/>
  <c r="BW69" i="15937"/>
  <c r="BW81" i="15937" s="1"/>
  <c r="BT69" i="15937"/>
  <c r="BT81" i="15937" s="1"/>
  <c r="BS81" i="15937"/>
  <c r="BU80" i="15937"/>
  <c r="BU81" i="15937"/>
  <c r="BV81" i="15937"/>
  <c r="T34" i="15938" l="1"/>
  <c r="S34" i="15938"/>
  <c r="Q34" i="15938"/>
  <c r="P34" i="15938"/>
  <c r="N34" i="15938"/>
  <c r="R32" i="15938"/>
  <c r="O32" i="15938"/>
  <c r="R31" i="15938"/>
  <c r="O31" i="15938"/>
  <c r="R30" i="15938"/>
  <c r="O30" i="15938"/>
  <c r="R29" i="15938"/>
  <c r="O29" i="15938"/>
  <c r="R28" i="15938"/>
  <c r="O28" i="15938"/>
  <c r="R27" i="15938"/>
  <c r="O27" i="15938"/>
  <c r="T26" i="15938"/>
  <c r="S26" i="15938"/>
  <c r="Q26" i="15938"/>
  <c r="P26" i="15938"/>
  <c r="N26" i="15938"/>
  <c r="R24" i="15938"/>
  <c r="O24" i="15938"/>
  <c r="R23" i="15938"/>
  <c r="O23" i="15938"/>
  <c r="R22" i="15938"/>
  <c r="O22" i="15938"/>
  <c r="R21" i="15938"/>
  <c r="O21" i="15938"/>
  <c r="R20" i="15938"/>
  <c r="O20" i="15938"/>
  <c r="R19" i="15938"/>
  <c r="O19" i="15938"/>
  <c r="O26" i="15938" s="1"/>
  <c r="T18" i="15938"/>
  <c r="S18" i="15938"/>
  <c r="Q18" i="15938"/>
  <c r="P18" i="15938"/>
  <c r="N18" i="15938"/>
  <c r="R16" i="15938"/>
  <c r="O16" i="15938"/>
  <c r="R15" i="15938"/>
  <c r="O15" i="15938"/>
  <c r="R14" i="15938"/>
  <c r="O14" i="15938"/>
  <c r="R13" i="15938"/>
  <c r="O13" i="15938"/>
  <c r="R12" i="15938"/>
  <c r="O12" i="15938"/>
  <c r="R11" i="15938"/>
  <c r="O11" i="15938"/>
  <c r="T10" i="15938"/>
  <c r="S10" i="15938"/>
  <c r="Q10" i="15938"/>
  <c r="P10" i="15938"/>
  <c r="N10" i="15938"/>
  <c r="N35" i="15938" s="1"/>
  <c r="R8" i="15938"/>
  <c r="O8" i="15938"/>
  <c r="R7" i="15938"/>
  <c r="O7" i="15938"/>
  <c r="R6" i="15938"/>
  <c r="O6" i="15938"/>
  <c r="R5" i="15938"/>
  <c r="O5" i="15938"/>
  <c r="R4" i="15938"/>
  <c r="O4" i="15938"/>
  <c r="R3" i="15938"/>
  <c r="O3" i="15938"/>
  <c r="P35" i="15938" l="1"/>
  <c r="O18" i="15938"/>
  <c r="Q35" i="15938"/>
  <c r="S35" i="15938"/>
  <c r="R26" i="15938"/>
  <c r="O10" i="15938"/>
  <c r="T35" i="15938"/>
  <c r="O34" i="15938"/>
  <c r="O35" i="15938" s="1"/>
  <c r="R34" i="15938"/>
  <c r="R18" i="15938"/>
  <c r="R10" i="15938"/>
  <c r="R35" i="15938" s="1"/>
  <c r="S21" i="15945"/>
  <c r="R21" i="15945"/>
  <c r="Q21" i="15945" s="1"/>
  <c r="P21" i="15945"/>
  <c r="O21" i="15945"/>
  <c r="M21" i="15945"/>
  <c r="Q20" i="15945"/>
  <c r="N20" i="15945"/>
  <c r="Q19" i="15945"/>
  <c r="N19" i="15945"/>
  <c r="Q18" i="15945"/>
  <c r="N18" i="15945"/>
  <c r="Q17" i="15945"/>
  <c r="N17" i="15945"/>
  <c r="Q16" i="15945"/>
  <c r="N16" i="15945"/>
  <c r="Q15" i="15945"/>
  <c r="N15" i="15945"/>
  <c r="Q14" i="15945"/>
  <c r="N14" i="15945"/>
  <c r="S12" i="15945"/>
  <c r="R12" i="15945"/>
  <c r="Q12" i="15945" s="1"/>
  <c r="P12" i="15945"/>
  <c r="O12" i="15945"/>
  <c r="N12" i="15945" s="1"/>
  <c r="M12" i="15945"/>
  <c r="Q11" i="15945"/>
  <c r="N11" i="15945"/>
  <c r="Q10" i="15945"/>
  <c r="N10" i="15945"/>
  <c r="Q9" i="15945"/>
  <c r="N9" i="15945"/>
  <c r="Q8" i="15945"/>
  <c r="N8" i="15945"/>
  <c r="Q7" i="15945"/>
  <c r="N7" i="15945"/>
  <c r="Q5" i="15945"/>
  <c r="N5" i="15945"/>
  <c r="Q4" i="15945"/>
  <c r="N4" i="15945"/>
  <c r="Q3" i="15945"/>
  <c r="N3" i="15945"/>
  <c r="S22" i="15945" l="1"/>
  <c r="M22" i="15945"/>
  <c r="N21" i="15945"/>
  <c r="P22" i="15945"/>
  <c r="R22" i="15945"/>
  <c r="Q22" i="15945" s="1"/>
  <c r="O22" i="15945"/>
  <c r="N22" i="15945" s="1"/>
  <c r="D11" i="15938"/>
  <c r="E11" i="15938"/>
  <c r="F11" i="15938"/>
  <c r="G11" i="15938"/>
  <c r="H11" i="15938"/>
  <c r="I11" i="15938"/>
  <c r="J11" i="15938"/>
  <c r="AA11" i="15938"/>
  <c r="AB11" i="15938"/>
  <c r="AC11" i="15938"/>
  <c r="AD11" i="15938"/>
  <c r="AE11" i="15938"/>
  <c r="AF11" i="15938"/>
  <c r="AG11" i="15938"/>
  <c r="AL11" i="15938"/>
  <c r="AM11" i="15938"/>
  <c r="AN11" i="15938"/>
  <c r="AO11" i="15938"/>
  <c r="AP11" i="15938"/>
  <c r="AQ11" i="15938"/>
  <c r="AR11" i="15938"/>
  <c r="AW11" i="15938"/>
  <c r="AX11" i="15938"/>
  <c r="AY11" i="15938"/>
  <c r="AZ11" i="15938"/>
  <c r="BA11" i="15938"/>
  <c r="BB11" i="15938"/>
  <c r="BC11" i="15938"/>
  <c r="BH11" i="15938"/>
  <c r="BI11" i="15938"/>
  <c r="BJ11" i="15938"/>
  <c r="BK11" i="15938"/>
  <c r="BL11" i="15938"/>
  <c r="BM11" i="15938"/>
  <c r="BN11" i="15938"/>
  <c r="BS11" i="15938"/>
  <c r="BT11" i="15938"/>
  <c r="BU11" i="15938"/>
  <c r="BV11" i="15938"/>
  <c r="BW11" i="15938"/>
  <c r="BX11" i="15938"/>
  <c r="BY11" i="15938"/>
  <c r="CD11" i="15938"/>
  <c r="CE11" i="15938"/>
  <c r="CF11" i="15938"/>
  <c r="CG11" i="15938"/>
  <c r="CH11" i="15938"/>
  <c r="CI11" i="15938"/>
  <c r="CJ11" i="15938"/>
  <c r="CO11" i="15938"/>
  <c r="CP11" i="15938"/>
  <c r="CQ11" i="15938"/>
  <c r="CR11" i="15938"/>
  <c r="CS11" i="15938"/>
  <c r="CT11" i="15938"/>
  <c r="CU11" i="15938"/>
  <c r="CZ11" i="15938"/>
  <c r="DA11" i="15938"/>
  <c r="DB11" i="15938"/>
  <c r="DC11" i="15938"/>
  <c r="DD11" i="15938"/>
  <c r="DE11" i="15938"/>
  <c r="DF11" i="15938"/>
  <c r="D20" i="15938"/>
  <c r="E20" i="15938"/>
  <c r="F20" i="15938"/>
  <c r="G20" i="15938"/>
  <c r="H20" i="15938"/>
  <c r="I20" i="15938"/>
  <c r="J20" i="15938"/>
  <c r="AA20" i="15938"/>
  <c r="AB20" i="15938"/>
  <c r="AC20" i="15938"/>
  <c r="AD20" i="15938"/>
  <c r="AE20" i="15938"/>
  <c r="AF20" i="15938"/>
  <c r="AG20" i="15938"/>
  <c r="AL20" i="15938"/>
  <c r="AM20" i="15938"/>
  <c r="AN20" i="15938"/>
  <c r="AO20" i="15938"/>
  <c r="AP20" i="15938"/>
  <c r="AQ20" i="15938"/>
  <c r="AW20" i="15938"/>
  <c r="AX20" i="15938"/>
  <c r="AY20" i="15938"/>
  <c r="AZ20" i="15938"/>
  <c r="BA20" i="15938"/>
  <c r="BB20" i="15938"/>
  <c r="BH20" i="15938"/>
  <c r="BI20" i="15938"/>
  <c r="BJ20" i="15938"/>
  <c r="BK20" i="15938"/>
  <c r="BL20" i="15938"/>
  <c r="BM20" i="15938"/>
  <c r="BN20" i="15938"/>
  <c r="BS20" i="15938"/>
  <c r="BT20" i="15938"/>
  <c r="BU20" i="15938"/>
  <c r="BV20" i="15938"/>
  <c r="BW20" i="15938"/>
  <c r="BX20" i="15938"/>
  <c r="BY20" i="15938"/>
  <c r="CD20" i="15938"/>
  <c r="CE20" i="15938"/>
  <c r="CF20" i="15938"/>
  <c r="CG20" i="15938"/>
  <c r="CH20" i="15938"/>
  <c r="CI20" i="15938"/>
  <c r="CJ20" i="15938"/>
  <c r="CO20" i="15938"/>
  <c r="CP20" i="15938"/>
  <c r="CQ20" i="15938"/>
  <c r="CR20" i="15938"/>
  <c r="CS20" i="15938"/>
  <c r="CT20" i="15938"/>
  <c r="CU20" i="15938"/>
  <c r="CZ20" i="15938"/>
  <c r="DA20" i="15938"/>
  <c r="DB20" i="15938"/>
  <c r="DC20" i="15938"/>
  <c r="DD20" i="15938"/>
  <c r="DE20" i="15938"/>
  <c r="D31" i="15938"/>
  <c r="E31" i="15938"/>
  <c r="F31" i="15938"/>
  <c r="G31" i="15938"/>
  <c r="H31" i="15938"/>
  <c r="I31" i="15938"/>
  <c r="J31" i="15938"/>
  <c r="AA31" i="15938"/>
  <c r="AB31" i="15938"/>
  <c r="AC31" i="15938"/>
  <c r="AD31" i="15938"/>
  <c r="AE31" i="15938"/>
  <c r="AF31" i="15938"/>
  <c r="AG31" i="15938"/>
  <c r="AL31" i="15938"/>
  <c r="AM31" i="15938"/>
  <c r="AN31" i="15938"/>
  <c r="AO31" i="15938"/>
  <c r="AP31" i="15938"/>
  <c r="AQ31" i="15938"/>
  <c r="AR31" i="15938"/>
  <c r="AW31" i="15938"/>
  <c r="AX31" i="15938"/>
  <c r="AY31" i="15938"/>
  <c r="AZ31" i="15938"/>
  <c r="BA31" i="15938"/>
  <c r="BA42" i="15938" s="1"/>
  <c r="BB31" i="15938"/>
  <c r="BC31" i="15938"/>
  <c r="BH31" i="15938"/>
  <c r="BI31" i="15938"/>
  <c r="BJ31" i="15938"/>
  <c r="BK31" i="15938"/>
  <c r="BL31" i="15938"/>
  <c r="BM31" i="15938"/>
  <c r="BN31" i="15938"/>
  <c r="BS31" i="15938"/>
  <c r="BT31" i="15938"/>
  <c r="BU31" i="15938"/>
  <c r="BV31" i="15938"/>
  <c r="BW31" i="15938"/>
  <c r="BX31" i="15938"/>
  <c r="BY31" i="15938"/>
  <c r="CD31" i="15938"/>
  <c r="CE31" i="15938"/>
  <c r="CF31" i="15938"/>
  <c r="CG31" i="15938"/>
  <c r="CH31" i="15938"/>
  <c r="CI31" i="15938"/>
  <c r="CJ31" i="15938"/>
  <c r="CO31" i="15938"/>
  <c r="CP31" i="15938"/>
  <c r="CQ31" i="15938"/>
  <c r="CR31" i="15938"/>
  <c r="CS31" i="15938"/>
  <c r="CT31" i="15938"/>
  <c r="CU31" i="15938"/>
  <c r="CZ31" i="15938"/>
  <c r="DA31" i="15938"/>
  <c r="DB31" i="15938"/>
  <c r="DC31" i="15938"/>
  <c r="DD31" i="15938"/>
  <c r="DE31" i="15938"/>
  <c r="DF31" i="15938"/>
  <c r="D41" i="15938"/>
  <c r="E41" i="15938"/>
  <c r="F41" i="15938"/>
  <c r="G41" i="15938"/>
  <c r="H41" i="15938"/>
  <c r="I41" i="15938"/>
  <c r="J41" i="15938"/>
  <c r="AA41" i="15938"/>
  <c r="AB41" i="15938"/>
  <c r="AC41" i="15938"/>
  <c r="AD41" i="15938"/>
  <c r="AE41" i="15938"/>
  <c r="AF41" i="15938"/>
  <c r="AG41" i="15938"/>
  <c r="AL41" i="15938"/>
  <c r="AM41" i="15938"/>
  <c r="AN41" i="15938"/>
  <c r="AO41" i="15938"/>
  <c r="AP41" i="15938"/>
  <c r="AQ41" i="15938"/>
  <c r="AR41" i="15938"/>
  <c r="AW41" i="15938"/>
  <c r="AX41" i="15938"/>
  <c r="AX42" i="15938" s="1"/>
  <c r="AY41" i="15938"/>
  <c r="AZ41" i="15938"/>
  <c r="BA41" i="15938"/>
  <c r="BB41" i="15938"/>
  <c r="BC41" i="15938"/>
  <c r="BH41" i="15938"/>
  <c r="BI41" i="15938"/>
  <c r="BJ41" i="15938"/>
  <c r="BK41" i="15938"/>
  <c r="BL41" i="15938"/>
  <c r="BM41" i="15938"/>
  <c r="BM42" i="15938" s="1"/>
  <c r="BN41" i="15938"/>
  <c r="BS41" i="15938"/>
  <c r="BT41" i="15938"/>
  <c r="BU41" i="15938"/>
  <c r="BV41" i="15938"/>
  <c r="BW41" i="15938"/>
  <c r="BX41" i="15938"/>
  <c r="BY41" i="15938"/>
  <c r="CD41" i="15938"/>
  <c r="CE41" i="15938"/>
  <c r="CF41" i="15938"/>
  <c r="CG41" i="15938"/>
  <c r="CH41" i="15938"/>
  <c r="CI41" i="15938"/>
  <c r="CJ41" i="15938"/>
  <c r="CJ42" i="15938" s="1"/>
  <c r="CO41" i="15938"/>
  <c r="CP41" i="15938"/>
  <c r="CQ41" i="15938"/>
  <c r="CR41" i="15938"/>
  <c r="CS41" i="15938"/>
  <c r="CT41" i="15938"/>
  <c r="CU41" i="15938"/>
  <c r="CZ41" i="15938"/>
  <c r="DA41" i="15938"/>
  <c r="DA42" i="15938" s="1"/>
  <c r="DB41" i="15938"/>
  <c r="DC41" i="15938"/>
  <c r="DD41" i="15938"/>
  <c r="DE41" i="15938"/>
  <c r="DF41" i="15938"/>
  <c r="AW48" i="15938"/>
  <c r="AX48" i="15938"/>
  <c r="AY48" i="15938"/>
  <c r="AZ48" i="15938"/>
  <c r="BA48" i="15938"/>
  <c r="BB48" i="15938"/>
  <c r="BC48" i="15938"/>
  <c r="BH48" i="15938"/>
  <c r="BI48" i="15938"/>
  <c r="BJ48" i="15938"/>
  <c r="BK48" i="15938"/>
  <c r="BL48" i="15938"/>
  <c r="BM48" i="15938"/>
  <c r="BN48" i="15938"/>
  <c r="AW51" i="15938"/>
  <c r="AX51" i="15938"/>
  <c r="AY51" i="15938"/>
  <c r="AZ51" i="15938"/>
  <c r="BA51" i="15938"/>
  <c r="BB51" i="15938"/>
  <c r="BC51" i="15938"/>
  <c r="BH51" i="15938"/>
  <c r="BI51" i="15938"/>
  <c r="BJ51" i="15938"/>
  <c r="BK51" i="15938"/>
  <c r="BL51" i="15938"/>
  <c r="BM51" i="15938"/>
  <c r="BN51" i="15938"/>
  <c r="AW56" i="15938"/>
  <c r="AX56" i="15938"/>
  <c r="AY56" i="15938"/>
  <c r="AZ56" i="15938"/>
  <c r="BA56" i="15938"/>
  <c r="BB56" i="15938"/>
  <c r="BC56" i="15938"/>
  <c r="BH56" i="15938"/>
  <c r="BI56" i="15938"/>
  <c r="BJ56" i="15938"/>
  <c r="BK56" i="15938"/>
  <c r="BL56" i="15938"/>
  <c r="BM56" i="15938"/>
  <c r="BN56" i="15938"/>
  <c r="AW62" i="15938"/>
  <c r="AX62" i="15938"/>
  <c r="AY62" i="15938"/>
  <c r="AZ62" i="15938"/>
  <c r="BA62" i="15938"/>
  <c r="BB62" i="15938"/>
  <c r="BC62" i="15938"/>
  <c r="BH62" i="15938"/>
  <c r="BI62" i="15938"/>
  <c r="BJ62" i="15938"/>
  <c r="BK62" i="15938"/>
  <c r="BL62" i="15938"/>
  <c r="BM62" i="15938"/>
  <c r="BN62" i="15938"/>
  <c r="AW68" i="15938"/>
  <c r="AX68" i="15938"/>
  <c r="AY68" i="15938"/>
  <c r="AZ68" i="15938"/>
  <c r="BA68" i="15938"/>
  <c r="BB68" i="15938"/>
  <c r="BC68" i="15938"/>
  <c r="BH68" i="15938"/>
  <c r="BI68" i="15938"/>
  <c r="BJ68" i="15938"/>
  <c r="BK68" i="15938"/>
  <c r="BL68" i="15938"/>
  <c r="BM68" i="15938"/>
  <c r="BN68" i="15938"/>
  <c r="AW71" i="15938"/>
  <c r="AX71" i="15938"/>
  <c r="AY71" i="15938"/>
  <c r="AZ71" i="15938"/>
  <c r="BA71" i="15938"/>
  <c r="BB71" i="15938"/>
  <c r="BC71" i="15938"/>
  <c r="BH71" i="15938"/>
  <c r="BI71" i="15938"/>
  <c r="BJ71" i="15938"/>
  <c r="BK71" i="15938"/>
  <c r="BL71" i="15938"/>
  <c r="BM71" i="15938"/>
  <c r="BN71" i="15938"/>
  <c r="AW76" i="15938"/>
  <c r="AX76" i="15938"/>
  <c r="AY76" i="15938"/>
  <c r="AZ76" i="15938"/>
  <c r="BA76" i="15938"/>
  <c r="BB76" i="15938"/>
  <c r="BC76" i="15938"/>
  <c r="BH76" i="15938"/>
  <c r="BI76" i="15938"/>
  <c r="BJ76" i="15938"/>
  <c r="BK76" i="15938"/>
  <c r="BL76" i="15938"/>
  <c r="BM76" i="15938"/>
  <c r="BN76" i="15938"/>
  <c r="AW83" i="15938"/>
  <c r="AX83" i="15938"/>
  <c r="AY83" i="15938"/>
  <c r="AZ83" i="15938"/>
  <c r="BA83" i="15938"/>
  <c r="BB83" i="15938"/>
  <c r="BC83" i="15938"/>
  <c r="BH83" i="15938"/>
  <c r="BI83" i="15938"/>
  <c r="BJ83" i="15938"/>
  <c r="BK83" i="15938"/>
  <c r="BL83" i="15938"/>
  <c r="BM83" i="15938"/>
  <c r="BN83" i="15938"/>
  <c r="BN84" i="15938" s="1"/>
  <c r="AW96" i="15938"/>
  <c r="AX96" i="15938"/>
  <c r="BA96" i="15938"/>
  <c r="BH96" i="15938"/>
  <c r="BI96" i="15938"/>
  <c r="BL96" i="15938"/>
  <c r="AW107" i="15938"/>
  <c r="AX107" i="15938"/>
  <c r="BA107" i="15938"/>
  <c r="BH107" i="15938"/>
  <c r="BI107" i="15938"/>
  <c r="BL107" i="15938"/>
  <c r="BK91" i="15937"/>
  <c r="BG91" i="15937"/>
  <c r="AZ91" i="15937"/>
  <c r="AW91" i="15937"/>
  <c r="AV91" i="15937"/>
  <c r="AO91" i="15937"/>
  <c r="AL91" i="15937"/>
  <c r="AK91" i="15937"/>
  <c r="AD91" i="15937"/>
  <c r="Z91" i="15937"/>
  <c r="S91" i="15937"/>
  <c r="O91" i="15937"/>
  <c r="H91" i="15937"/>
  <c r="E91" i="15937"/>
  <c r="D91" i="15937"/>
  <c r="BM79" i="15937"/>
  <c r="BL79" i="15937"/>
  <c r="BK79" i="15937"/>
  <c r="BJ79" i="15937"/>
  <c r="BI79" i="15937"/>
  <c r="BH79" i="15937"/>
  <c r="BG79" i="15937"/>
  <c r="BB79" i="15937"/>
  <c r="BA79" i="15937"/>
  <c r="AZ79" i="15937"/>
  <c r="AY79" i="15937"/>
  <c r="AX79" i="15937"/>
  <c r="AW79" i="15937"/>
  <c r="AV79" i="15937"/>
  <c r="AQ79" i="15937"/>
  <c r="AP79" i="15937"/>
  <c r="AO79" i="15937"/>
  <c r="AN79" i="15937"/>
  <c r="AM79" i="15937"/>
  <c r="AL79" i="15937"/>
  <c r="AK79" i="15937"/>
  <c r="AF79" i="15937"/>
  <c r="AE79" i="15937"/>
  <c r="AD79" i="15937"/>
  <c r="AC79" i="15937"/>
  <c r="AB79" i="15937"/>
  <c r="AA79" i="15937"/>
  <c r="Z79" i="15937"/>
  <c r="U79" i="15937"/>
  <c r="T79" i="15937"/>
  <c r="S79" i="15937"/>
  <c r="R79" i="15937"/>
  <c r="Q79" i="15937"/>
  <c r="P79" i="15937"/>
  <c r="O79" i="15937"/>
  <c r="J79" i="15937"/>
  <c r="I79" i="15937"/>
  <c r="H79" i="15937"/>
  <c r="G79" i="15937"/>
  <c r="F79" i="15937"/>
  <c r="E79" i="15937"/>
  <c r="D79" i="15937"/>
  <c r="BM74" i="15937"/>
  <c r="BL74" i="15937"/>
  <c r="BK74" i="15937"/>
  <c r="BJ74" i="15937"/>
  <c r="BI74" i="15937"/>
  <c r="BI80" i="15937" s="1"/>
  <c r="BH74" i="15937"/>
  <c r="BH80" i="15937" s="1"/>
  <c r="BG74" i="15937"/>
  <c r="BB74" i="15937"/>
  <c r="BA74" i="15937"/>
  <c r="BA80" i="15937" s="1"/>
  <c r="AZ74" i="15937"/>
  <c r="AY74" i="15937"/>
  <c r="AX74" i="15937"/>
  <c r="AW74" i="15937"/>
  <c r="AV74" i="15937"/>
  <c r="AQ74" i="15937"/>
  <c r="AP74" i="15937"/>
  <c r="AO74" i="15937"/>
  <c r="AO80" i="15937" s="1"/>
  <c r="AN74" i="15937"/>
  <c r="AN80" i="15937" s="1"/>
  <c r="AM74" i="15937"/>
  <c r="AM80" i="15937" s="1"/>
  <c r="AL74" i="15937"/>
  <c r="AK74" i="15937"/>
  <c r="AK80" i="15937" s="1"/>
  <c r="AF74" i="15937"/>
  <c r="AF80" i="15937" s="1"/>
  <c r="AE74" i="15937"/>
  <c r="AD74" i="15937"/>
  <c r="AC74" i="15937"/>
  <c r="AB74" i="15937"/>
  <c r="AA74" i="15937"/>
  <c r="Z74" i="15937"/>
  <c r="U74" i="15937"/>
  <c r="U80" i="15937" s="1"/>
  <c r="T74" i="15937"/>
  <c r="T80" i="15937" s="1"/>
  <c r="S74" i="15937"/>
  <c r="R74" i="15937"/>
  <c r="Q74" i="15937"/>
  <c r="Q80" i="15937" s="1"/>
  <c r="P74" i="15937"/>
  <c r="P80" i="15937" s="1"/>
  <c r="O74" i="15937"/>
  <c r="J74" i="15937"/>
  <c r="I74" i="15937"/>
  <c r="H74" i="15937"/>
  <c r="G74" i="15937"/>
  <c r="F74" i="15937"/>
  <c r="E74" i="15937"/>
  <c r="E80" i="15937" s="1"/>
  <c r="D74" i="15937"/>
  <c r="D80" i="15937" s="1"/>
  <c r="BM68" i="15937"/>
  <c r="BL68" i="15937"/>
  <c r="BK68" i="15937"/>
  <c r="BJ68" i="15937"/>
  <c r="BI68" i="15937"/>
  <c r="BH68" i="15937"/>
  <c r="BG68" i="15937"/>
  <c r="BB68" i="15937"/>
  <c r="BA68" i="15937"/>
  <c r="AZ68" i="15937"/>
  <c r="AY68" i="15937"/>
  <c r="AX68" i="15937"/>
  <c r="AW68" i="15937"/>
  <c r="AV68" i="15937"/>
  <c r="AF68" i="15937"/>
  <c r="AE68" i="15937"/>
  <c r="AD68" i="15937"/>
  <c r="AC68" i="15937"/>
  <c r="AB68" i="15937"/>
  <c r="AA68" i="15937"/>
  <c r="Z68" i="15937"/>
  <c r="BM65" i="15937"/>
  <c r="BL65" i="15937"/>
  <c r="BK65" i="15937"/>
  <c r="BJ65" i="15937"/>
  <c r="BI65" i="15937"/>
  <c r="BH65" i="15937"/>
  <c r="BG65" i="15937"/>
  <c r="BB65" i="15937"/>
  <c r="BA65" i="15937"/>
  <c r="AZ65" i="15937"/>
  <c r="AY65" i="15937"/>
  <c r="AX65" i="15937"/>
  <c r="AW65" i="15937"/>
  <c r="AV65" i="15937"/>
  <c r="AQ65" i="15937"/>
  <c r="AP65" i="15937"/>
  <c r="AO65" i="15937"/>
  <c r="AN65" i="15937"/>
  <c r="AM65" i="15937"/>
  <c r="AL65" i="15937"/>
  <c r="AK65" i="15937"/>
  <c r="AF65" i="15937"/>
  <c r="AE65" i="15937"/>
  <c r="AD65" i="15937"/>
  <c r="AC65" i="15937"/>
  <c r="AB65" i="15937"/>
  <c r="AA65" i="15937"/>
  <c r="Z65" i="15937"/>
  <c r="U65" i="15937"/>
  <c r="T65" i="15937"/>
  <c r="S65" i="15937"/>
  <c r="R65" i="15937"/>
  <c r="Q65" i="15937"/>
  <c r="P65" i="15937"/>
  <c r="O65" i="15937"/>
  <c r="J65" i="15937"/>
  <c r="I65" i="15937"/>
  <c r="H65" i="15937"/>
  <c r="G65" i="15937"/>
  <c r="F65" i="15937"/>
  <c r="E65" i="15937"/>
  <c r="D65" i="15937"/>
  <c r="BM62" i="15937"/>
  <c r="BL62" i="15937"/>
  <c r="BK62" i="15937"/>
  <c r="BJ62" i="15937"/>
  <c r="BI62" i="15937"/>
  <c r="BH62" i="15937"/>
  <c r="BG62" i="15937"/>
  <c r="BB62" i="15937"/>
  <c r="BA62" i="15937"/>
  <c r="AZ62" i="15937"/>
  <c r="AY62" i="15937"/>
  <c r="AX62" i="15937"/>
  <c r="AW62" i="15937"/>
  <c r="AV62" i="15937"/>
  <c r="AQ62" i="15937"/>
  <c r="AP62" i="15937"/>
  <c r="AO62" i="15937"/>
  <c r="AN62" i="15937"/>
  <c r="AM62" i="15937"/>
  <c r="AL62" i="15937"/>
  <c r="AK62" i="15937"/>
  <c r="AF62" i="15937"/>
  <c r="AE62" i="15937"/>
  <c r="AD62" i="15937"/>
  <c r="AC62" i="15937"/>
  <c r="AB62" i="15937"/>
  <c r="AA62" i="15937"/>
  <c r="Z62" i="15937"/>
  <c r="J62" i="15937"/>
  <c r="I62" i="15937"/>
  <c r="H62" i="15937"/>
  <c r="G62" i="15937"/>
  <c r="F62" i="15937"/>
  <c r="E62" i="15937"/>
  <c r="D62" i="15937"/>
  <c r="U61" i="15937"/>
  <c r="U62" i="15937" s="1"/>
  <c r="T61" i="15937"/>
  <c r="T62" i="15937" s="1"/>
  <c r="S61" i="15937"/>
  <c r="S62" i="15937" s="1"/>
  <c r="R61" i="15937"/>
  <c r="R62" i="15937" s="1"/>
  <c r="Q61" i="15937"/>
  <c r="Q62" i="15937" s="1"/>
  <c r="P61" i="15937"/>
  <c r="P62" i="15937" s="1"/>
  <c r="O61" i="15937"/>
  <c r="O62" i="15937" s="1"/>
  <c r="BM54" i="15937"/>
  <c r="BL54" i="15937"/>
  <c r="BK54" i="15937"/>
  <c r="BJ54" i="15937"/>
  <c r="BI54" i="15937"/>
  <c r="BH54" i="15937"/>
  <c r="BG54" i="15937"/>
  <c r="BB54" i="15937"/>
  <c r="BA54" i="15937"/>
  <c r="AZ54" i="15937"/>
  <c r="AY54" i="15937"/>
  <c r="AX54" i="15937"/>
  <c r="AW54" i="15937"/>
  <c r="AV54" i="15937"/>
  <c r="AQ54" i="15937"/>
  <c r="AP54" i="15937"/>
  <c r="AO54" i="15937"/>
  <c r="AN54" i="15937"/>
  <c r="AM54" i="15937"/>
  <c r="AL54" i="15937"/>
  <c r="AK54" i="15937"/>
  <c r="AF54" i="15937"/>
  <c r="AE54" i="15937"/>
  <c r="AD54" i="15937"/>
  <c r="AC54" i="15937"/>
  <c r="AB54" i="15937"/>
  <c r="AA54" i="15937"/>
  <c r="Z54" i="15937"/>
  <c r="U54" i="15937"/>
  <c r="T54" i="15937"/>
  <c r="S54" i="15937"/>
  <c r="R54" i="15937"/>
  <c r="Q54" i="15937"/>
  <c r="P54" i="15937"/>
  <c r="O54" i="15937"/>
  <c r="J54" i="15937"/>
  <c r="I54" i="15937"/>
  <c r="H54" i="15937"/>
  <c r="G54" i="15937"/>
  <c r="F54" i="15937"/>
  <c r="E54" i="15937"/>
  <c r="D54" i="15937"/>
  <c r="BM46" i="15937"/>
  <c r="BL46" i="15937"/>
  <c r="BK46" i="15937"/>
  <c r="BJ46" i="15937"/>
  <c r="BI46" i="15937"/>
  <c r="BH46" i="15937"/>
  <c r="BG46" i="15937"/>
  <c r="BB46" i="15937"/>
  <c r="BA46" i="15937"/>
  <c r="AZ46" i="15937"/>
  <c r="AY46" i="15937"/>
  <c r="AX46" i="15937"/>
  <c r="AW46" i="15937"/>
  <c r="AV46" i="15937"/>
  <c r="AQ46" i="15937"/>
  <c r="AP46" i="15937"/>
  <c r="AO46" i="15937"/>
  <c r="AN46" i="15937"/>
  <c r="AM46" i="15937"/>
  <c r="AL46" i="15937"/>
  <c r="AK46" i="15937"/>
  <c r="AF46" i="15937"/>
  <c r="AE46" i="15937"/>
  <c r="AD46" i="15937"/>
  <c r="AC46" i="15937"/>
  <c r="AB46" i="15937"/>
  <c r="AA46" i="15937"/>
  <c r="Z46" i="15937"/>
  <c r="U46" i="15937"/>
  <c r="T46" i="15937"/>
  <c r="S46" i="15937"/>
  <c r="R46" i="15937"/>
  <c r="Q46" i="15937"/>
  <c r="P46" i="15937"/>
  <c r="O46" i="15937"/>
  <c r="J46" i="15937"/>
  <c r="I46" i="15937"/>
  <c r="H46" i="15937"/>
  <c r="G46" i="15937"/>
  <c r="F46" i="15937"/>
  <c r="E46" i="15937"/>
  <c r="D46" i="15937"/>
  <c r="BM34" i="15937"/>
  <c r="BL34" i="15937"/>
  <c r="BK34" i="15937"/>
  <c r="BJ34" i="15937"/>
  <c r="BI34" i="15937"/>
  <c r="BH34" i="15937"/>
  <c r="BG34" i="15937"/>
  <c r="BB34" i="15937"/>
  <c r="BA34" i="15937"/>
  <c r="AZ34" i="15937"/>
  <c r="AY34" i="15937"/>
  <c r="AX34" i="15937"/>
  <c r="AW34" i="15937"/>
  <c r="AV34" i="15937"/>
  <c r="AQ34" i="15937"/>
  <c r="AP34" i="15937"/>
  <c r="AO34" i="15937"/>
  <c r="AN34" i="15937"/>
  <c r="AM34" i="15937"/>
  <c r="AL34" i="15937"/>
  <c r="AK34" i="15937"/>
  <c r="AF34" i="15937"/>
  <c r="AE34" i="15937"/>
  <c r="AD34" i="15937"/>
  <c r="AC34" i="15937"/>
  <c r="AB34" i="15937"/>
  <c r="AA34" i="15937"/>
  <c r="Z34" i="15937"/>
  <c r="U34" i="15937"/>
  <c r="T34" i="15937"/>
  <c r="S34" i="15937"/>
  <c r="R34" i="15937"/>
  <c r="Q34" i="15937"/>
  <c r="P34" i="15937"/>
  <c r="O34" i="15937"/>
  <c r="J34" i="15937"/>
  <c r="I34" i="15937"/>
  <c r="H34" i="15937"/>
  <c r="G34" i="15937"/>
  <c r="F34" i="15937"/>
  <c r="E34" i="15937"/>
  <c r="D34" i="15937"/>
  <c r="BM24" i="15937"/>
  <c r="BL24" i="15937"/>
  <c r="BK24" i="15937"/>
  <c r="BJ24" i="15937"/>
  <c r="BI24" i="15937"/>
  <c r="BH24" i="15937"/>
  <c r="BG24" i="15937"/>
  <c r="BB24" i="15937"/>
  <c r="BA24" i="15937"/>
  <c r="AZ24" i="15937"/>
  <c r="AY24" i="15937"/>
  <c r="AX24" i="15937"/>
  <c r="AW24" i="15937"/>
  <c r="AV24" i="15937"/>
  <c r="AQ24" i="15937"/>
  <c r="AP24" i="15937"/>
  <c r="AO24" i="15937"/>
  <c r="AN24" i="15937"/>
  <c r="AM24" i="15937"/>
  <c r="AL24" i="15937"/>
  <c r="AK24" i="15937"/>
  <c r="AF24" i="15937"/>
  <c r="AE24" i="15937"/>
  <c r="AD24" i="15937"/>
  <c r="AC24" i="15937"/>
  <c r="AB24" i="15937"/>
  <c r="AA24" i="15937"/>
  <c r="Z24" i="15937"/>
  <c r="U24" i="15937"/>
  <c r="T24" i="15937"/>
  <c r="S24" i="15937"/>
  <c r="R24" i="15937"/>
  <c r="Q24" i="15937"/>
  <c r="P24" i="15937"/>
  <c r="O24" i="15937"/>
  <c r="J24" i="15937"/>
  <c r="I24" i="15937"/>
  <c r="H24" i="15937"/>
  <c r="G24" i="15937"/>
  <c r="F24" i="15937"/>
  <c r="E24" i="15937"/>
  <c r="D24" i="15937"/>
  <c r="BM13" i="15937"/>
  <c r="BL13" i="15937"/>
  <c r="BK13" i="15937"/>
  <c r="BJ13" i="15937"/>
  <c r="BI13" i="15937"/>
  <c r="BH13" i="15937"/>
  <c r="BG13" i="15937"/>
  <c r="BB13" i="15937"/>
  <c r="BA13" i="15937"/>
  <c r="AZ13" i="15937"/>
  <c r="AY13" i="15937"/>
  <c r="AX13" i="15937"/>
  <c r="AW13" i="15937"/>
  <c r="AV13" i="15937"/>
  <c r="AQ13" i="15937"/>
  <c r="AP13" i="15937"/>
  <c r="AO13" i="15937"/>
  <c r="AN13" i="15937"/>
  <c r="AM13" i="15937"/>
  <c r="AM69" i="15937" s="1"/>
  <c r="AL13" i="15937"/>
  <c r="AK13" i="15937"/>
  <c r="AK69" i="15937" s="1"/>
  <c r="AK81" i="15937" s="1"/>
  <c r="AF13" i="15937"/>
  <c r="AE13" i="15937"/>
  <c r="AD13" i="15937"/>
  <c r="AC13" i="15937"/>
  <c r="AB13" i="15937"/>
  <c r="AA13" i="15937"/>
  <c r="AA69" i="15937" s="1"/>
  <c r="Z13" i="15937"/>
  <c r="U13" i="15937"/>
  <c r="T13" i="15937"/>
  <c r="S13" i="15937"/>
  <c r="R13" i="15937"/>
  <c r="Q13" i="15937"/>
  <c r="P13" i="15937"/>
  <c r="O13" i="15937"/>
  <c r="J13" i="15937"/>
  <c r="I13" i="15937"/>
  <c r="H13" i="15937"/>
  <c r="G13" i="15937"/>
  <c r="F13" i="15937"/>
  <c r="E13" i="15937"/>
  <c r="D13" i="15937"/>
  <c r="AO44" i="15936"/>
  <c r="AL44" i="15936"/>
  <c r="AK44" i="15936"/>
  <c r="AD44" i="15936"/>
  <c r="AA44" i="15936"/>
  <c r="Z44" i="15936"/>
  <c r="S44" i="15936"/>
  <c r="P44" i="15936"/>
  <c r="H44" i="15936"/>
  <c r="E44" i="15936"/>
  <c r="D44" i="15936"/>
  <c r="AQ33" i="15936"/>
  <c r="AP33" i="15936"/>
  <c r="AO33" i="15936"/>
  <c r="AN33" i="15936"/>
  <c r="AM33" i="15936"/>
  <c r="AL33" i="15936"/>
  <c r="AK33" i="15936"/>
  <c r="AF33" i="15936"/>
  <c r="AE33" i="15936"/>
  <c r="AD33" i="15936"/>
  <c r="AC33" i="15936"/>
  <c r="AB33" i="15936"/>
  <c r="AA33" i="15936"/>
  <c r="Z33" i="15936"/>
  <c r="U33" i="15936"/>
  <c r="T33" i="15936"/>
  <c r="S33" i="15936"/>
  <c r="R33" i="15936"/>
  <c r="Q33" i="15936"/>
  <c r="P33" i="15936"/>
  <c r="O33" i="15936"/>
  <c r="J33" i="15936"/>
  <c r="I33" i="15936"/>
  <c r="H33" i="15936"/>
  <c r="G33" i="15936"/>
  <c r="F33" i="15936"/>
  <c r="E33" i="15936"/>
  <c r="D33" i="15936"/>
  <c r="AQ31" i="15936"/>
  <c r="AP31" i="15936"/>
  <c r="AO31" i="15936"/>
  <c r="AN31" i="15936"/>
  <c r="AM31" i="15936"/>
  <c r="AL31" i="15936"/>
  <c r="AK31" i="15936"/>
  <c r="AF31" i="15936"/>
  <c r="AE31" i="15936"/>
  <c r="AD31" i="15936"/>
  <c r="AC31" i="15936"/>
  <c r="AB31" i="15936"/>
  <c r="AA31" i="15936"/>
  <c r="Z31" i="15936"/>
  <c r="U31" i="15936"/>
  <c r="T31" i="15936"/>
  <c r="S31" i="15936"/>
  <c r="R31" i="15936"/>
  <c r="Q31" i="15936"/>
  <c r="P31" i="15936"/>
  <c r="O31" i="15936"/>
  <c r="J31" i="15936"/>
  <c r="I31" i="15936"/>
  <c r="H31" i="15936"/>
  <c r="G31" i="15936"/>
  <c r="F31" i="15936"/>
  <c r="E31" i="15936"/>
  <c r="D31" i="15936"/>
  <c r="AQ23" i="15936"/>
  <c r="AP23" i="15936"/>
  <c r="AO23" i="15936"/>
  <c r="AN23" i="15936"/>
  <c r="AM23" i="15936"/>
  <c r="AL23" i="15936"/>
  <c r="AK23" i="15936"/>
  <c r="AF23" i="15936"/>
  <c r="AE23" i="15936"/>
  <c r="AD23" i="15936"/>
  <c r="AC23" i="15936"/>
  <c r="AB23" i="15936"/>
  <c r="AA23" i="15936"/>
  <c r="Z23" i="15936"/>
  <c r="U23" i="15936"/>
  <c r="T23" i="15936"/>
  <c r="S23" i="15936"/>
  <c r="R23" i="15936"/>
  <c r="Q23" i="15936"/>
  <c r="P23" i="15936"/>
  <c r="O23" i="15936"/>
  <c r="J23" i="15936"/>
  <c r="I23" i="15936"/>
  <c r="H23" i="15936"/>
  <c r="G23" i="15936"/>
  <c r="F23" i="15936"/>
  <c r="E23" i="15936"/>
  <c r="D23" i="15936"/>
  <c r="AQ13" i="15936"/>
  <c r="AP13" i="15936"/>
  <c r="AP34" i="15936" s="1"/>
  <c r="AO13" i="15936"/>
  <c r="AN13" i="15936"/>
  <c r="AM13" i="15936"/>
  <c r="AL13" i="15936"/>
  <c r="AK13" i="15936"/>
  <c r="AF13" i="15936"/>
  <c r="AE13" i="15936"/>
  <c r="AD13" i="15936"/>
  <c r="AC13" i="15936"/>
  <c r="AB13" i="15936"/>
  <c r="AA13" i="15936"/>
  <c r="Z13" i="15936"/>
  <c r="U13" i="15936"/>
  <c r="T13" i="15936"/>
  <c r="S13" i="15936"/>
  <c r="R13" i="15936"/>
  <c r="Q13" i="15936"/>
  <c r="P13" i="15936"/>
  <c r="O13" i="15936"/>
  <c r="J13" i="15936"/>
  <c r="I13" i="15936"/>
  <c r="H13" i="15936"/>
  <c r="G13" i="15936"/>
  <c r="F13" i="15936"/>
  <c r="F34" i="15936" s="1"/>
  <c r="E13" i="15936"/>
  <c r="D13" i="15936"/>
  <c r="G34" i="15936" l="1"/>
  <c r="DD42" i="15938"/>
  <c r="AA80" i="15937"/>
  <c r="AA81" i="15937" s="1"/>
  <c r="BK80" i="15937"/>
  <c r="AL69" i="15937"/>
  <c r="BB69" i="15937"/>
  <c r="O80" i="15937"/>
  <c r="AY80" i="15937"/>
  <c r="AL34" i="15936"/>
  <c r="AZ80" i="15937"/>
  <c r="AQ34" i="15936"/>
  <c r="E42" i="15938"/>
  <c r="BK69" i="15937"/>
  <c r="BA69" i="15937"/>
  <c r="BA81" i="15937" s="1"/>
  <c r="BC63" i="15938"/>
  <c r="AE34" i="15936"/>
  <c r="AX63" i="15938"/>
  <c r="AF34" i="15936"/>
  <c r="AC34" i="15936"/>
  <c r="AL42" i="15938"/>
  <c r="P34" i="15936"/>
  <c r="J34" i="15936"/>
  <c r="AY69" i="15937"/>
  <c r="H80" i="15937"/>
  <c r="AB80" i="15937"/>
  <c r="AV80" i="15937"/>
  <c r="BL80" i="15937"/>
  <c r="I80" i="15937"/>
  <c r="AC80" i="15937"/>
  <c r="AW80" i="15937"/>
  <c r="BM80" i="15937"/>
  <c r="BN63" i="15938"/>
  <c r="T34" i="15936"/>
  <c r="U34" i="15936"/>
  <c r="Q34" i="15936"/>
  <c r="DF42" i="15938"/>
  <c r="CE42" i="15938"/>
  <c r="AM81" i="15937"/>
  <c r="BG69" i="15937"/>
  <c r="T69" i="15937"/>
  <c r="T81" i="15937" s="1"/>
  <c r="AM34" i="15936"/>
  <c r="BC84" i="15938"/>
  <c r="AZ63" i="15938"/>
  <c r="BM63" i="15938"/>
  <c r="BM64" i="15938" s="1"/>
  <c r="AW63" i="15938"/>
  <c r="AG42" i="15938"/>
  <c r="AX84" i="15938"/>
  <c r="AX85" i="15938" s="1"/>
  <c r="AZ84" i="15938"/>
  <c r="BT42" i="15938"/>
  <c r="BV42" i="15938"/>
  <c r="AF42" i="15938"/>
  <c r="AW84" i="15938"/>
  <c r="DE42" i="15938"/>
  <c r="BU42" i="15938"/>
  <c r="CP42" i="15938"/>
  <c r="BB42" i="15938"/>
  <c r="F42" i="15938"/>
  <c r="AC42" i="15938"/>
  <c r="D42" i="15938"/>
  <c r="BH63" i="15938"/>
  <c r="BY42" i="15938"/>
  <c r="BX42" i="15938"/>
  <c r="AN42" i="15938"/>
  <c r="AA42" i="15938"/>
  <c r="CG42" i="15938"/>
  <c r="AD42" i="15938"/>
  <c r="AX64" i="15938"/>
  <c r="O69" i="15937"/>
  <c r="O81" i="15937" s="1"/>
  <c r="BM69" i="15937"/>
  <c r="BM81" i="15937" s="1"/>
  <c r="BL63" i="15938"/>
  <c r="BL64" i="15938" s="1"/>
  <c r="CZ42" i="15938"/>
  <c r="AB42" i="15938"/>
  <c r="Z34" i="15936"/>
  <c r="R34" i="15936"/>
  <c r="AD34" i="15936"/>
  <c r="F69" i="15937"/>
  <c r="AD69" i="15937"/>
  <c r="AP69" i="15937"/>
  <c r="BL84" i="15938"/>
  <c r="BK63" i="15938"/>
  <c r="AY63" i="15938"/>
  <c r="CS42" i="15938"/>
  <c r="BI42" i="15938"/>
  <c r="I42" i="15938"/>
  <c r="DB42" i="15938"/>
  <c r="BN42" i="15938"/>
  <c r="BN85" i="15938" s="1"/>
  <c r="CI42" i="15938"/>
  <c r="AY42" i="15938"/>
  <c r="AC69" i="15937"/>
  <c r="AC81" i="15937" s="1"/>
  <c r="BL42" i="15938"/>
  <c r="O34" i="15936"/>
  <c r="S34" i="15936"/>
  <c r="G69" i="15937"/>
  <c r="AE69" i="15937"/>
  <c r="AQ69" i="15937"/>
  <c r="BM84" i="15938"/>
  <c r="BM85" i="15938" s="1"/>
  <c r="BK84" i="15938"/>
  <c r="AY84" i="15938"/>
  <c r="BB63" i="15938"/>
  <c r="BJ63" i="15938"/>
  <c r="CR42" i="15938"/>
  <c r="BH42" i="15938"/>
  <c r="H42" i="15938"/>
  <c r="AQ42" i="15938"/>
  <c r="CO42" i="15938"/>
  <c r="AZ42" i="15938"/>
  <c r="AZ85" i="15938" s="1"/>
  <c r="BH69" i="15937"/>
  <c r="BH81" i="15937" s="1"/>
  <c r="AA34" i="15936"/>
  <c r="H34" i="15936"/>
  <c r="H69" i="15937"/>
  <c r="H81" i="15937" s="1"/>
  <c r="AF69" i="15937"/>
  <c r="AF81" i="15937" s="1"/>
  <c r="AV69" i="15937"/>
  <c r="Q69" i="15937"/>
  <c r="Q81" i="15937" s="1"/>
  <c r="F80" i="15937"/>
  <c r="R80" i="15937"/>
  <c r="AD80" i="15937"/>
  <c r="AD81" i="15937" s="1"/>
  <c r="AP80" i="15937"/>
  <c r="BB80" i="15937"/>
  <c r="BB81" i="15937" s="1"/>
  <c r="BB84" i="15938"/>
  <c r="BB85" i="15938" s="1"/>
  <c r="BJ84" i="15938"/>
  <c r="BA63" i="15938"/>
  <c r="BA64" i="15938" s="1"/>
  <c r="BI63" i="15938"/>
  <c r="CQ42" i="15938"/>
  <c r="BC42" i="15938"/>
  <c r="BC85" i="15938" s="1"/>
  <c r="G42" i="15938"/>
  <c r="CD42" i="15938"/>
  <c r="AP42" i="15938"/>
  <c r="E69" i="15937"/>
  <c r="E81" i="15937" s="1"/>
  <c r="E34" i="15936"/>
  <c r="AO34" i="15936"/>
  <c r="I34" i="15936"/>
  <c r="AK34" i="15936"/>
  <c r="I69" i="15937"/>
  <c r="I81" i="15937" s="1"/>
  <c r="U69" i="15937"/>
  <c r="U81" i="15937" s="1"/>
  <c r="AW69" i="15937"/>
  <c r="AW81" i="15937" s="1"/>
  <c r="BI69" i="15937"/>
  <c r="BI81" i="15937" s="1"/>
  <c r="R69" i="15937"/>
  <c r="R81" i="15937" s="1"/>
  <c r="D69" i="15937"/>
  <c r="D81" i="15937" s="1"/>
  <c r="AN69" i="15937"/>
  <c r="AN81" i="15937" s="1"/>
  <c r="G80" i="15937"/>
  <c r="S80" i="15937"/>
  <c r="AE80" i="15937"/>
  <c r="AQ80" i="15937"/>
  <c r="BG80" i="15937"/>
  <c r="BG81" i="15937" s="1"/>
  <c r="BA84" i="15938"/>
  <c r="BA85" i="15938" s="1"/>
  <c r="BI84" i="15938"/>
  <c r="CU42" i="15938"/>
  <c r="BK42" i="15938"/>
  <c r="BK85" i="15938" s="1"/>
  <c r="CF42" i="15938"/>
  <c r="AR42" i="15938"/>
  <c r="AO69" i="15937"/>
  <c r="AO81" i="15937" s="1"/>
  <c r="J69" i="15937"/>
  <c r="Z69" i="15937"/>
  <c r="AX69" i="15937"/>
  <c r="BJ69" i="15937"/>
  <c r="S69" i="15937"/>
  <c r="AO42" i="15938"/>
  <c r="CH42" i="15938"/>
  <c r="AW42" i="15938"/>
  <c r="DC42" i="15938"/>
  <c r="BS42" i="15938"/>
  <c r="AE42" i="15938"/>
  <c r="D34" i="15936"/>
  <c r="AB34" i="15936"/>
  <c r="AN34" i="15936"/>
  <c r="P69" i="15937"/>
  <c r="P81" i="15937" s="1"/>
  <c r="AB69" i="15937"/>
  <c r="AB81" i="15937" s="1"/>
  <c r="AZ69" i="15937"/>
  <c r="BL69" i="15937"/>
  <c r="BL81" i="15937" s="1"/>
  <c r="J80" i="15937"/>
  <c r="Z80" i="15937"/>
  <c r="AL80" i="15937"/>
  <c r="AL81" i="15937" s="1"/>
  <c r="AX80" i="15937"/>
  <c r="BJ80" i="15937"/>
  <c r="BH84" i="15938"/>
  <c r="BH85" i="15938" s="1"/>
  <c r="BW42" i="15938"/>
  <c r="AM42" i="15938"/>
  <c r="CT42" i="15938"/>
  <c r="BJ42" i="15938"/>
  <c r="J42" i="15938"/>
  <c r="BL85" i="15938"/>
  <c r="AV81" i="15937"/>
  <c r="AY81" i="15937"/>
  <c r="BI64" i="15938" l="1"/>
  <c r="G81" i="15937"/>
  <c r="AX81" i="15937"/>
  <c r="BK81" i="15937"/>
  <c r="AZ81" i="15937"/>
  <c r="AE81" i="15937"/>
  <c r="AY64" i="15938"/>
  <c r="J81" i="15937"/>
  <c r="BI85" i="15938"/>
  <c r="AW64" i="15938"/>
  <c r="BB64" i="15938"/>
  <c r="BH64" i="15938"/>
  <c r="AZ64" i="15938"/>
  <c r="BC64" i="15938"/>
  <c r="AY85" i="15938"/>
  <c r="BJ64" i="15938"/>
  <c r="AW85" i="15938"/>
  <c r="F81" i="15937"/>
  <c r="BN64" i="15938"/>
  <c r="BJ81" i="15937"/>
  <c r="S81" i="15937"/>
  <c r="BK64" i="15938"/>
  <c r="Z81" i="15937"/>
  <c r="BJ85" i="15938"/>
  <c r="AQ81" i="15937"/>
  <c r="AP81" i="15937"/>
  <c r="G78" i="15928"/>
  <c r="BN82" i="15928" l="1"/>
  <c r="BM82" i="15928"/>
  <c r="BK82" i="15928"/>
  <c r="BL81" i="15928"/>
  <c r="BL80" i="15928"/>
  <c r="BL79" i="15928"/>
  <c r="BN78" i="15928"/>
  <c r="BM78" i="15928"/>
  <c r="BK78" i="15928"/>
  <c r="BL76" i="15928"/>
  <c r="BL75" i="15928"/>
  <c r="BL74" i="15928"/>
  <c r="BL78" i="15928" s="1"/>
  <c r="BL82" i="15928" l="1"/>
  <c r="BZ79" i="15928"/>
  <c r="BY79" i="15928"/>
  <c r="BW79" i="15928"/>
  <c r="BV79" i="15928"/>
  <c r="BV66" i="15928" s="1"/>
  <c r="BV67" i="15928" s="1"/>
  <c r="BT79" i="15928"/>
  <c r="BT66" i="15928" s="1"/>
  <c r="BT67" i="15928" s="1"/>
  <c r="BX78" i="15928"/>
  <c r="BU78" i="15928"/>
  <c r="BX77" i="15928"/>
  <c r="BU77" i="15928"/>
  <c r="BX76" i="15928"/>
  <c r="BU76" i="15928"/>
  <c r="BZ75" i="15928"/>
  <c r="BZ58" i="15928" s="1"/>
  <c r="BZ60" i="15928" s="1"/>
  <c r="BY75" i="15928"/>
  <c r="BW75" i="15928"/>
  <c r="BW58" i="15928" s="1"/>
  <c r="BW60" i="15928" s="1"/>
  <c r="BV75" i="15928"/>
  <c r="BT75" i="15928"/>
  <c r="BX74" i="15928"/>
  <c r="BU74" i="15928"/>
  <c r="BX73" i="15928"/>
  <c r="BU73" i="15928"/>
  <c r="BX72" i="15928"/>
  <c r="BU72" i="15928"/>
  <c r="BZ66" i="15928"/>
  <c r="BZ67" i="15928" s="1"/>
  <c r="BY66" i="15928"/>
  <c r="BY67" i="15928" s="1"/>
  <c r="BW66" i="15928"/>
  <c r="BW67" i="15928" s="1"/>
  <c r="BX65" i="15928"/>
  <c r="BU65" i="15928"/>
  <c r="BU64" i="15928"/>
  <c r="BX63" i="15928"/>
  <c r="BU63" i="15928"/>
  <c r="BX62" i="15928"/>
  <c r="BU62" i="15928"/>
  <c r="BX61" i="15928"/>
  <c r="BU61" i="15928"/>
  <c r="BX59" i="15928"/>
  <c r="BY58" i="15928"/>
  <c r="BY60" i="15928" s="1"/>
  <c r="BV58" i="15928"/>
  <c r="BV60" i="15928" s="1"/>
  <c r="BT58" i="15928"/>
  <c r="BT60" i="15928" s="1"/>
  <c r="BX57" i="15928"/>
  <c r="BU57" i="15928"/>
  <c r="BX56" i="15928"/>
  <c r="BU56" i="15928"/>
  <c r="BX55" i="15928"/>
  <c r="BU55" i="15928"/>
  <c r="BX54" i="15928"/>
  <c r="BU54" i="15928"/>
  <c r="BX53" i="15928"/>
  <c r="BU53" i="15928"/>
  <c r="BZ52" i="15928"/>
  <c r="BY52" i="15928"/>
  <c r="BW52" i="15928"/>
  <c r="BV52" i="15928"/>
  <c r="BT52" i="15928"/>
  <c r="BX51" i="15928"/>
  <c r="BX50" i="15928"/>
  <c r="BU50" i="15928"/>
  <c r="BX49" i="15928"/>
  <c r="BU49" i="15928"/>
  <c r="BX48" i="15928"/>
  <c r="BU48" i="15928"/>
  <c r="BX47" i="15928"/>
  <c r="BU47" i="15928"/>
  <c r="BX46" i="15928"/>
  <c r="BU46" i="15928"/>
  <c r="BX45" i="15928"/>
  <c r="BU45" i="15928"/>
  <c r="BX44" i="15928"/>
  <c r="BU44" i="15928"/>
  <c r="BX43" i="15928"/>
  <c r="BU43" i="15928"/>
  <c r="BX42" i="15928"/>
  <c r="BU42" i="15928"/>
  <c r="BZ41" i="15928"/>
  <c r="BY41" i="15928"/>
  <c r="BW41" i="15928"/>
  <c r="BV41" i="15928"/>
  <c r="BT41" i="15928"/>
  <c r="BX40" i="15928"/>
  <c r="BX39" i="15928"/>
  <c r="BU39" i="15928"/>
  <c r="BX38" i="15928"/>
  <c r="BU38" i="15928"/>
  <c r="BX37" i="15928"/>
  <c r="BX36" i="15928"/>
  <c r="BU36" i="15928"/>
  <c r="BX35" i="15928"/>
  <c r="BU35" i="15928"/>
  <c r="BX34" i="15928"/>
  <c r="BU34" i="15928"/>
  <c r="BX33" i="15928"/>
  <c r="BU33" i="15928"/>
  <c r="BX32" i="15928"/>
  <c r="BU32" i="15928"/>
  <c r="BX31" i="15928"/>
  <c r="BU31" i="15928"/>
  <c r="BZ30" i="15928"/>
  <c r="BY30" i="15928"/>
  <c r="BW30" i="15928"/>
  <c r="BV30" i="15928"/>
  <c r="BT30" i="15928"/>
  <c r="BX29" i="15928"/>
  <c r="BX28" i="15928"/>
  <c r="BX27" i="15928"/>
  <c r="BU27" i="15928"/>
  <c r="BX26" i="15928"/>
  <c r="BU26" i="15928"/>
  <c r="BX25" i="15928"/>
  <c r="BX24" i="15928"/>
  <c r="BU24" i="15928"/>
  <c r="BX23" i="15928"/>
  <c r="BU23" i="15928"/>
  <c r="BX22" i="15928"/>
  <c r="BU22" i="15928"/>
  <c r="BX21" i="15928"/>
  <c r="BU21" i="15928"/>
  <c r="BX20" i="15928"/>
  <c r="BU20" i="15928"/>
  <c r="BX19" i="15928"/>
  <c r="BU19" i="15928"/>
  <c r="BX18" i="15928"/>
  <c r="BU18" i="15928"/>
  <c r="BZ17" i="15928"/>
  <c r="BY17" i="15928"/>
  <c r="BW17" i="15928"/>
  <c r="BV17" i="15928"/>
  <c r="BT17" i="15928"/>
  <c r="BX16" i="15928"/>
  <c r="BX15" i="15928"/>
  <c r="BX14" i="15928"/>
  <c r="BU14" i="15928"/>
  <c r="BX13" i="15928"/>
  <c r="BX12" i="15928"/>
  <c r="BX11" i="15928"/>
  <c r="BX10" i="15928"/>
  <c r="BX9" i="15928"/>
  <c r="BU9" i="15928"/>
  <c r="BX8" i="15928"/>
  <c r="BU8" i="15928"/>
  <c r="BX7" i="15928"/>
  <c r="BU7" i="15928"/>
  <c r="BX6" i="15928"/>
  <c r="BU6" i="15928"/>
  <c r="BX5" i="15928"/>
  <c r="BU5" i="15928"/>
  <c r="BX4" i="15928"/>
  <c r="BU4" i="15928"/>
  <c r="BX3" i="15928"/>
  <c r="BU3" i="15928"/>
  <c r="BU79" i="15928" l="1"/>
  <c r="BU75" i="15928"/>
  <c r="BX75" i="15928"/>
  <c r="BU17" i="15928"/>
  <c r="BX52" i="15928"/>
  <c r="BT69" i="15928"/>
  <c r="BX41" i="15928"/>
  <c r="BX17" i="15928"/>
  <c r="BW69" i="15928"/>
  <c r="BX30" i="15928"/>
  <c r="BX79" i="15928"/>
  <c r="BU52" i="15928"/>
  <c r="BV69" i="15928"/>
  <c r="BY69" i="15928"/>
  <c r="BU30" i="15928"/>
  <c r="BU41" i="15928"/>
  <c r="BX58" i="15928"/>
  <c r="BX60" i="15928" s="1"/>
  <c r="BX66" i="15928"/>
  <c r="BX67" i="15928" s="1"/>
  <c r="BZ69" i="15928"/>
  <c r="BU58" i="15928"/>
  <c r="BU60" i="15928" s="1"/>
  <c r="BU66" i="15928"/>
  <c r="BU67" i="15928" s="1"/>
  <c r="BX69" i="15928" l="1"/>
  <c r="BU69" i="15928"/>
  <c r="Y84" i="15931" l="1"/>
  <c r="X84" i="15931"/>
  <c r="V84" i="15931"/>
  <c r="I84" i="15931"/>
  <c r="H84" i="15931"/>
  <c r="F84" i="15931"/>
  <c r="E84" i="15931"/>
  <c r="C84" i="15931"/>
  <c r="W83" i="15931"/>
  <c r="Q83" i="15931"/>
  <c r="P83" i="15931"/>
  <c r="N83" i="15931"/>
  <c r="G83" i="15931"/>
  <c r="D83" i="15931"/>
  <c r="W82" i="15931"/>
  <c r="O82" i="15931"/>
  <c r="G82" i="15931"/>
  <c r="D82" i="15931"/>
  <c r="W81" i="15931"/>
  <c r="O81" i="15931"/>
  <c r="G81" i="15931"/>
  <c r="D81" i="15931"/>
  <c r="W80" i="15931"/>
  <c r="O80" i="15931"/>
  <c r="O83" i="15931" s="1"/>
  <c r="G80" i="15931"/>
  <c r="D80" i="15931"/>
  <c r="Y79" i="15931"/>
  <c r="X79" i="15931"/>
  <c r="V79" i="15931"/>
  <c r="Q79" i="15931"/>
  <c r="P79" i="15931"/>
  <c r="N79" i="15931"/>
  <c r="I79" i="15931"/>
  <c r="H79" i="15931"/>
  <c r="F79" i="15931"/>
  <c r="E79" i="15931"/>
  <c r="C79" i="15931"/>
  <c r="W78" i="15931"/>
  <c r="G78" i="15931"/>
  <c r="D78" i="15931"/>
  <c r="W77" i="15931"/>
  <c r="O77" i="15931"/>
  <c r="G77" i="15931"/>
  <c r="D77" i="15931"/>
  <c r="W76" i="15931"/>
  <c r="O76" i="15931"/>
  <c r="G76" i="15931"/>
  <c r="D76" i="15931"/>
  <c r="W75" i="15931"/>
  <c r="O75" i="15931"/>
  <c r="G75" i="15931"/>
  <c r="D75" i="15931"/>
  <c r="V71" i="15931"/>
  <c r="N71" i="15931"/>
  <c r="C71" i="15931"/>
  <c r="W70" i="15931"/>
  <c r="O70" i="15931"/>
  <c r="G70" i="15931"/>
  <c r="D70" i="15931"/>
  <c r="W69" i="15931"/>
  <c r="O69" i="15931"/>
  <c r="G69" i="15931"/>
  <c r="D69" i="15931"/>
  <c r="G68" i="15931"/>
  <c r="D68" i="15931"/>
  <c r="W67" i="15931"/>
  <c r="O67" i="15931"/>
  <c r="G67" i="15931"/>
  <c r="D67" i="15931"/>
  <c r="Y66" i="15931"/>
  <c r="X66" i="15931"/>
  <c r="V66" i="15931"/>
  <c r="W65" i="15931"/>
  <c r="Q65" i="15931"/>
  <c r="P65" i="15931"/>
  <c r="N65" i="15931"/>
  <c r="I65" i="15931"/>
  <c r="H65" i="15931"/>
  <c r="F65" i="15931"/>
  <c r="E65" i="15931"/>
  <c r="C65" i="15931"/>
  <c r="W63" i="15931"/>
  <c r="O63" i="15931"/>
  <c r="G63" i="15931"/>
  <c r="D63" i="15931"/>
  <c r="W62" i="15931"/>
  <c r="O62" i="15931"/>
  <c r="G62" i="15931"/>
  <c r="D62" i="15931"/>
  <c r="W61" i="15931"/>
  <c r="O61" i="15931"/>
  <c r="G61" i="15931"/>
  <c r="D61" i="15931"/>
  <c r="W60" i="15931"/>
  <c r="O60" i="15931"/>
  <c r="G60" i="15931"/>
  <c r="D60" i="15931"/>
  <c r="W59" i="15931"/>
  <c r="O59" i="15931"/>
  <c r="G59" i="15931"/>
  <c r="D59" i="15931"/>
  <c r="Y58" i="15931"/>
  <c r="X58" i="15931"/>
  <c r="V58" i="15931"/>
  <c r="Q58" i="15931"/>
  <c r="P58" i="15931"/>
  <c r="N58" i="15931"/>
  <c r="I58" i="15931"/>
  <c r="H58" i="15931"/>
  <c r="F58" i="15931"/>
  <c r="E58" i="15931"/>
  <c r="C58" i="15931"/>
  <c r="G57" i="15931"/>
  <c r="D57" i="15931"/>
  <c r="W55" i="15931"/>
  <c r="O55" i="15931"/>
  <c r="G55" i="15931"/>
  <c r="D55" i="15931"/>
  <c r="W54" i="15931"/>
  <c r="O54" i="15931"/>
  <c r="G54" i="15931"/>
  <c r="D54" i="15931"/>
  <c r="W53" i="15931"/>
  <c r="O53" i="15931"/>
  <c r="G53" i="15931"/>
  <c r="D53" i="15931"/>
  <c r="W52" i="15931"/>
  <c r="O52" i="15931"/>
  <c r="G52" i="15931"/>
  <c r="D52" i="15931"/>
  <c r="W51" i="15931"/>
  <c r="O51" i="15931"/>
  <c r="G51" i="15931"/>
  <c r="D51" i="15931"/>
  <c r="Y50" i="15931"/>
  <c r="X50" i="15931"/>
  <c r="V50" i="15931"/>
  <c r="Q50" i="15931"/>
  <c r="P50" i="15931"/>
  <c r="N50" i="15931"/>
  <c r="I50" i="15931"/>
  <c r="H50" i="15931"/>
  <c r="F50" i="15931"/>
  <c r="E50" i="15931"/>
  <c r="C50" i="15931"/>
  <c r="G49" i="15931"/>
  <c r="D49" i="15931"/>
  <c r="O48" i="15931"/>
  <c r="G48" i="15931"/>
  <c r="D48" i="15931"/>
  <c r="W47" i="15931"/>
  <c r="O47" i="15931"/>
  <c r="G47" i="15931"/>
  <c r="D47" i="15931"/>
  <c r="W46" i="15931"/>
  <c r="O46" i="15931"/>
  <c r="G46" i="15931"/>
  <c r="D46" i="15931"/>
  <c r="W45" i="15931"/>
  <c r="O45" i="15931"/>
  <c r="G45" i="15931"/>
  <c r="D45" i="15931"/>
  <c r="W44" i="15931"/>
  <c r="O44" i="15931"/>
  <c r="G44" i="15931"/>
  <c r="D44" i="15931"/>
  <c r="W43" i="15931"/>
  <c r="O43" i="15931"/>
  <c r="G43" i="15931"/>
  <c r="D43" i="15931"/>
  <c r="W42" i="15931"/>
  <c r="O42" i="15931"/>
  <c r="G42" i="15931"/>
  <c r="D42" i="15931"/>
  <c r="W41" i="15931"/>
  <c r="O41" i="15931"/>
  <c r="G41" i="15931"/>
  <c r="D41" i="15931"/>
  <c r="W40" i="15931"/>
  <c r="W50" i="15931" s="1"/>
  <c r="O40" i="15931"/>
  <c r="G40" i="15931"/>
  <c r="D40" i="15931"/>
  <c r="Y39" i="15931"/>
  <c r="X39" i="15931"/>
  <c r="V39" i="15931"/>
  <c r="Q39" i="15931"/>
  <c r="P39" i="15931"/>
  <c r="N39" i="15931"/>
  <c r="I39" i="15931"/>
  <c r="H39" i="15931"/>
  <c r="F39" i="15931"/>
  <c r="E39" i="15931"/>
  <c r="C39" i="15931"/>
  <c r="G38" i="15931"/>
  <c r="D38" i="15931"/>
  <c r="O37" i="15931"/>
  <c r="G37" i="15931"/>
  <c r="D37" i="15931"/>
  <c r="W36" i="15931"/>
  <c r="O36" i="15931"/>
  <c r="G36" i="15931"/>
  <c r="D36" i="15931"/>
  <c r="W35" i="15931"/>
  <c r="O35" i="15931"/>
  <c r="G35" i="15931"/>
  <c r="D35" i="15931"/>
  <c r="W34" i="15931"/>
  <c r="O34" i="15931"/>
  <c r="G34" i="15931"/>
  <c r="D34" i="15931"/>
  <c r="W33" i="15931"/>
  <c r="O33" i="15931"/>
  <c r="G33" i="15931"/>
  <c r="D33" i="15931"/>
  <c r="W32" i="15931"/>
  <c r="O32" i="15931"/>
  <c r="G32" i="15931"/>
  <c r="D32" i="15931"/>
  <c r="W31" i="15931"/>
  <c r="O31" i="15931"/>
  <c r="G31" i="15931"/>
  <c r="D31" i="15931"/>
  <c r="W30" i="15931"/>
  <c r="O30" i="15931"/>
  <c r="G30" i="15931"/>
  <c r="D30" i="15931"/>
  <c r="W29" i="15931"/>
  <c r="W39" i="15931" s="1"/>
  <c r="O29" i="15931"/>
  <c r="G29" i="15931"/>
  <c r="D29" i="15931"/>
  <c r="Y28" i="15931"/>
  <c r="X28" i="15931"/>
  <c r="V28" i="15931"/>
  <c r="Q28" i="15931"/>
  <c r="P28" i="15931"/>
  <c r="N28" i="15931"/>
  <c r="I28" i="15931"/>
  <c r="H28" i="15931"/>
  <c r="F28" i="15931"/>
  <c r="E28" i="15931"/>
  <c r="C28" i="15931"/>
  <c r="G27" i="15931"/>
  <c r="D27" i="15931"/>
  <c r="W26" i="15931"/>
  <c r="O26" i="15931"/>
  <c r="G26" i="15931"/>
  <c r="D26" i="15931"/>
  <c r="W25" i="15931"/>
  <c r="O25" i="15931"/>
  <c r="G25" i="15931"/>
  <c r="D25" i="15931"/>
  <c r="W24" i="15931"/>
  <c r="O24" i="15931"/>
  <c r="G24" i="15931"/>
  <c r="D24" i="15931"/>
  <c r="W23" i="15931"/>
  <c r="O23" i="15931"/>
  <c r="G23" i="15931"/>
  <c r="D23" i="15931"/>
  <c r="W22" i="15931"/>
  <c r="O22" i="15931"/>
  <c r="G22" i="15931"/>
  <c r="D22" i="15931"/>
  <c r="W21" i="15931"/>
  <c r="O21" i="15931"/>
  <c r="G21" i="15931"/>
  <c r="D21" i="15931"/>
  <c r="W20" i="15931"/>
  <c r="O20" i="15931"/>
  <c r="G20" i="15931"/>
  <c r="D20" i="15931"/>
  <c r="W19" i="15931"/>
  <c r="O19" i="15931"/>
  <c r="G19" i="15931"/>
  <c r="D19" i="15931"/>
  <c r="W18" i="15931"/>
  <c r="O18" i="15931"/>
  <c r="G18" i="15931"/>
  <c r="D18" i="15931"/>
  <c r="W17" i="15931"/>
  <c r="O17" i="15931"/>
  <c r="G17" i="15931"/>
  <c r="D17" i="15931"/>
  <c r="Y16" i="15931"/>
  <c r="X16" i="15931"/>
  <c r="V16" i="15931"/>
  <c r="Q16" i="15931"/>
  <c r="P16" i="15931"/>
  <c r="N16" i="15931"/>
  <c r="I16" i="15931"/>
  <c r="H16" i="15931"/>
  <c r="F16" i="15931"/>
  <c r="E16" i="15931"/>
  <c r="C16" i="15931"/>
  <c r="W15" i="15931"/>
  <c r="O15" i="15931"/>
  <c r="G15" i="15931"/>
  <c r="D15" i="15931"/>
  <c r="W14" i="15931"/>
  <c r="O14" i="15931"/>
  <c r="G14" i="15931"/>
  <c r="D14" i="15931"/>
  <c r="W9" i="15931"/>
  <c r="O9" i="15931"/>
  <c r="G9" i="15931"/>
  <c r="D9" i="15931"/>
  <c r="W8" i="15931"/>
  <c r="O8" i="15931"/>
  <c r="G8" i="15931"/>
  <c r="D8" i="15931"/>
  <c r="W7" i="15931"/>
  <c r="O7" i="15931"/>
  <c r="G7" i="15931"/>
  <c r="D7" i="15931"/>
  <c r="W6" i="15931"/>
  <c r="O6" i="15931"/>
  <c r="G6" i="15931"/>
  <c r="D6" i="15931"/>
  <c r="W5" i="15931"/>
  <c r="O5" i="15931"/>
  <c r="G5" i="15931"/>
  <c r="D5" i="15931"/>
  <c r="W4" i="15931"/>
  <c r="O4" i="15931"/>
  <c r="G4" i="15931"/>
  <c r="D4" i="15931"/>
  <c r="W3" i="15931"/>
  <c r="O3" i="15931"/>
  <c r="G3" i="15931"/>
  <c r="D3" i="15931"/>
  <c r="W84" i="15931" l="1"/>
  <c r="D28" i="15931"/>
  <c r="O16" i="15931"/>
  <c r="W28" i="15931"/>
  <c r="W16" i="15931"/>
  <c r="D58" i="15931"/>
  <c r="D65" i="15931"/>
  <c r="W58" i="15931"/>
  <c r="G16" i="15931"/>
  <c r="O28" i="15931"/>
  <c r="G50" i="15931"/>
  <c r="G58" i="15931"/>
  <c r="O39" i="15931"/>
  <c r="O50" i="15931"/>
  <c r="O58" i="15931"/>
  <c r="G65" i="15931"/>
  <c r="D79" i="15931"/>
  <c r="O65" i="15931"/>
  <c r="G79" i="15931"/>
  <c r="D16" i="15931"/>
  <c r="G28" i="15931"/>
  <c r="O79" i="15931"/>
  <c r="D84" i="15931"/>
  <c r="G84" i="15931"/>
  <c r="W66" i="15931"/>
  <c r="F72" i="15931"/>
  <c r="I72" i="15931"/>
  <c r="P72" i="15931"/>
  <c r="D39" i="15931"/>
  <c r="C72" i="15931"/>
  <c r="E72" i="15931"/>
  <c r="H72" i="15931"/>
  <c r="N72" i="15931"/>
  <c r="Q72" i="15931"/>
  <c r="G39" i="15931"/>
  <c r="D50" i="15931"/>
  <c r="W79" i="15931"/>
  <c r="AC44" i="15927"/>
  <c r="AC29" i="15927" s="1"/>
  <c r="AC33" i="15927" s="1"/>
  <c r="AB44" i="15927"/>
  <c r="AB29" i="15927" s="1"/>
  <c r="AB33" i="15927" s="1"/>
  <c r="Z44" i="15927"/>
  <c r="Z29" i="15927" s="1"/>
  <c r="Z33" i="15927" s="1"/>
  <c r="Y44" i="15927"/>
  <c r="Y29" i="15927" s="1"/>
  <c r="Y33" i="15927" s="1"/>
  <c r="W44" i="15927"/>
  <c r="W29" i="15927" s="1"/>
  <c r="W33" i="15927" s="1"/>
  <c r="AA43" i="15927"/>
  <c r="X43" i="15927"/>
  <c r="AA42" i="15927"/>
  <c r="X42" i="15927"/>
  <c r="AC41" i="15927"/>
  <c r="AC19" i="15927" s="1"/>
  <c r="AC23" i="15927" s="1"/>
  <c r="AB41" i="15927"/>
  <c r="AB19" i="15927" s="1"/>
  <c r="AB23" i="15927" s="1"/>
  <c r="Z41" i="15927"/>
  <c r="Z19" i="15927" s="1"/>
  <c r="Z23" i="15927" s="1"/>
  <c r="Y41" i="15927"/>
  <c r="Y19" i="15927" s="1"/>
  <c r="Y23" i="15927" s="1"/>
  <c r="W41" i="15927"/>
  <c r="W19" i="15927" s="1"/>
  <c r="W23" i="15927" s="1"/>
  <c r="AA40" i="15927"/>
  <c r="X40" i="15927"/>
  <c r="AA39" i="15927"/>
  <c r="X39" i="15927"/>
  <c r="AA28" i="15927"/>
  <c r="X28" i="15927"/>
  <c r="AA27" i="15927"/>
  <c r="X27" i="15927"/>
  <c r="AA26" i="15927"/>
  <c r="X26" i="15927"/>
  <c r="AA25" i="15927"/>
  <c r="X25" i="15927"/>
  <c r="AA24" i="15927"/>
  <c r="X24" i="15927"/>
  <c r="AA18" i="15927"/>
  <c r="X18" i="15927"/>
  <c r="AA17" i="15927"/>
  <c r="X17" i="15927"/>
  <c r="AA16" i="15927"/>
  <c r="X16" i="15927"/>
  <c r="AA15" i="15927"/>
  <c r="X15" i="15927"/>
  <c r="AA14" i="15927"/>
  <c r="X14" i="15927"/>
  <c r="AA13" i="15927"/>
  <c r="X13" i="15927"/>
  <c r="AC12" i="15927"/>
  <c r="AB12" i="15927"/>
  <c r="Z12" i="15927"/>
  <c r="Y12" i="15927"/>
  <c r="W12" i="15927"/>
  <c r="AA11" i="15927"/>
  <c r="X11" i="15927"/>
  <c r="AA10" i="15927"/>
  <c r="X10" i="15927"/>
  <c r="AA9" i="15927"/>
  <c r="X9" i="15927"/>
  <c r="AA8" i="15927"/>
  <c r="X8" i="15927"/>
  <c r="AA7" i="15927"/>
  <c r="X7" i="15927"/>
  <c r="AA6" i="15927"/>
  <c r="X6" i="15927"/>
  <c r="AA5" i="15927"/>
  <c r="X5" i="15927"/>
  <c r="AA4" i="15927"/>
  <c r="X4" i="15927"/>
  <c r="AA3" i="15927"/>
  <c r="X3" i="15927"/>
  <c r="O72" i="15931" l="1"/>
  <c r="AA12" i="15927"/>
  <c r="AA44" i="15927"/>
  <c r="AA29" i="15927" s="1"/>
  <c r="AA33" i="15927" s="1"/>
  <c r="X41" i="15927"/>
  <c r="X19" i="15927" s="1"/>
  <c r="X23" i="15927" s="1"/>
  <c r="AA41" i="15927"/>
  <c r="AA19" i="15927" s="1"/>
  <c r="AA23" i="15927" s="1"/>
  <c r="X44" i="15927"/>
  <c r="X29" i="15927" s="1"/>
  <c r="X33" i="15927" s="1"/>
  <c r="X12" i="15927"/>
  <c r="G72" i="15931"/>
  <c r="D72" i="15931"/>
  <c r="Y36" i="15927"/>
  <c r="AC36" i="15927"/>
  <c r="AB36" i="15927"/>
  <c r="W36" i="15927"/>
  <c r="Z36" i="15927"/>
  <c r="AA36" i="15927" l="1"/>
  <c r="X36" i="15927"/>
  <c r="AP83" i="15928"/>
  <c r="AO83" i="15928"/>
  <c r="AM83" i="15928"/>
  <c r="AL83" i="15928"/>
  <c r="AJ83" i="15928"/>
  <c r="AN82" i="15928"/>
  <c r="AK82" i="15928"/>
  <c r="AN81" i="15928"/>
  <c r="AK81" i="15928"/>
  <c r="AN80" i="15928"/>
  <c r="AK80" i="15928"/>
  <c r="AN79" i="15928"/>
  <c r="AK79" i="15928"/>
  <c r="AP78" i="15928"/>
  <c r="AO78" i="15928"/>
  <c r="AM78" i="15928"/>
  <c r="AL78" i="15928"/>
  <c r="AJ78" i="15928"/>
  <c r="AN77" i="15928"/>
  <c r="AK77" i="15928"/>
  <c r="AN76" i="15928"/>
  <c r="AK76" i="15928"/>
  <c r="AN75" i="15928"/>
  <c r="AK75" i="15928"/>
  <c r="AN74" i="15928"/>
  <c r="AK74" i="15928"/>
  <c r="T33" i="15929"/>
  <c r="S33" i="15929"/>
  <c r="Q33" i="15929"/>
  <c r="P33" i="15929"/>
  <c r="N33" i="15929"/>
  <c r="O31" i="15929"/>
  <c r="R28" i="15929"/>
  <c r="R27" i="15929"/>
  <c r="O27" i="15929"/>
  <c r="T26" i="15929"/>
  <c r="S26" i="15929"/>
  <c r="Q26" i="15929"/>
  <c r="P26" i="15929"/>
  <c r="N26" i="15929"/>
  <c r="R24" i="15929"/>
  <c r="O24" i="15929"/>
  <c r="O23" i="15929"/>
  <c r="R22" i="15929"/>
  <c r="O22" i="15929"/>
  <c r="R19" i="15929"/>
  <c r="O19" i="15929"/>
  <c r="T18" i="15929"/>
  <c r="S18" i="15929"/>
  <c r="Q18" i="15929"/>
  <c r="P18" i="15929"/>
  <c r="N18" i="15929"/>
  <c r="R15" i="15929"/>
  <c r="O15" i="15929"/>
  <c r="R14" i="15929"/>
  <c r="O14" i="15929"/>
  <c r="R13" i="15929"/>
  <c r="O13" i="15929"/>
  <c r="R12" i="15929"/>
  <c r="O12" i="15929"/>
  <c r="R11" i="15929"/>
  <c r="O11" i="15929"/>
  <c r="T10" i="15929"/>
  <c r="S10" i="15929"/>
  <c r="Q10" i="15929"/>
  <c r="P10" i="15929"/>
  <c r="N10" i="15929"/>
  <c r="R7" i="15929"/>
  <c r="O7" i="15929"/>
  <c r="R5" i="15929"/>
  <c r="O5" i="15929"/>
  <c r="R3" i="15929"/>
  <c r="O18" i="15929" l="1"/>
  <c r="R18" i="15929"/>
  <c r="AN78" i="15928"/>
  <c r="AK83" i="15928"/>
  <c r="AN83" i="15928"/>
  <c r="AK78" i="15928"/>
  <c r="R10" i="15929"/>
  <c r="O10" i="15929"/>
  <c r="O26" i="15929"/>
  <c r="S35" i="15929"/>
  <c r="N35" i="15929"/>
  <c r="Q35" i="15929"/>
  <c r="P35" i="15929"/>
  <c r="T35" i="15929"/>
  <c r="R26" i="15929"/>
  <c r="R33" i="15929"/>
  <c r="O33" i="15929"/>
  <c r="AK10" i="15921"/>
  <c r="AJ10" i="15921"/>
  <c r="AI10" i="15921"/>
  <c r="AE10" i="15921"/>
  <c r="AK6" i="15921"/>
  <c r="AJ6" i="15921"/>
  <c r="AI6" i="15921"/>
  <c r="AH6" i="15921"/>
  <c r="AG6" i="15921"/>
  <c r="AF6" i="15921"/>
  <c r="O35" i="15929" l="1"/>
  <c r="R35" i="15929"/>
  <c r="T82" i="15928"/>
  <c r="S82" i="15928"/>
  <c r="Q82" i="15928"/>
  <c r="P82" i="15928"/>
  <c r="P68" i="15928" s="1"/>
  <c r="N82" i="15928"/>
  <c r="N68" i="15928" s="1"/>
  <c r="N69" i="15928" s="1"/>
  <c r="R81" i="15928"/>
  <c r="O81" i="15928"/>
  <c r="R80" i="15928"/>
  <c r="O80" i="15928"/>
  <c r="R79" i="15928"/>
  <c r="O79" i="15928"/>
  <c r="R78" i="15928"/>
  <c r="O78" i="15928"/>
  <c r="T77" i="15928"/>
  <c r="T59" i="15928" s="1"/>
  <c r="T61" i="15928" s="1"/>
  <c r="S77" i="15928"/>
  <c r="S59" i="15928" s="1"/>
  <c r="S61" i="15928" s="1"/>
  <c r="Q77" i="15928"/>
  <c r="Q59" i="15928" s="1"/>
  <c r="Q61" i="15928" s="1"/>
  <c r="P77" i="15928"/>
  <c r="P59" i="15928" s="1"/>
  <c r="P61" i="15928" s="1"/>
  <c r="N77" i="15928"/>
  <c r="N59" i="15928" s="1"/>
  <c r="N61" i="15928" s="1"/>
  <c r="R76" i="15928"/>
  <c r="O76" i="15928"/>
  <c r="R75" i="15928"/>
  <c r="O75" i="15928"/>
  <c r="R74" i="15928"/>
  <c r="O74" i="15928"/>
  <c r="T68" i="15928"/>
  <c r="T69" i="15928" s="1"/>
  <c r="S68" i="15928"/>
  <c r="S69" i="15928" s="1"/>
  <c r="Q68" i="15928"/>
  <c r="Q69" i="15928" s="1"/>
  <c r="R66" i="15928"/>
  <c r="O66" i="15928"/>
  <c r="R65" i="15928"/>
  <c r="O65" i="15928"/>
  <c r="R64" i="15928"/>
  <c r="O64" i="15928"/>
  <c r="R63" i="15928"/>
  <c r="O63" i="15928"/>
  <c r="R62" i="15928"/>
  <c r="O62" i="15928"/>
  <c r="R60" i="15928"/>
  <c r="R58" i="15928"/>
  <c r="O58" i="15928"/>
  <c r="R57" i="15928"/>
  <c r="O57" i="15928"/>
  <c r="R56" i="15928"/>
  <c r="O56" i="15928"/>
  <c r="R55" i="15928"/>
  <c r="O55" i="15928"/>
  <c r="R54" i="15928"/>
  <c r="O54" i="15928"/>
  <c r="T53" i="15928"/>
  <c r="S53" i="15928"/>
  <c r="Q53" i="15928"/>
  <c r="P53" i="15928"/>
  <c r="N53" i="15928"/>
  <c r="R52" i="15928"/>
  <c r="R51" i="15928"/>
  <c r="O51" i="15928"/>
  <c r="R50" i="15928"/>
  <c r="O50" i="15928"/>
  <c r="R49" i="15928"/>
  <c r="O49" i="15928"/>
  <c r="R48" i="15928"/>
  <c r="O48" i="15928"/>
  <c r="R47" i="15928"/>
  <c r="O47" i="15928"/>
  <c r="R46" i="15928"/>
  <c r="O46" i="15928"/>
  <c r="R45" i="15928"/>
  <c r="O45" i="15928"/>
  <c r="R44" i="15928"/>
  <c r="O44" i="15928"/>
  <c r="R43" i="15928"/>
  <c r="O43" i="15928"/>
  <c r="T42" i="15928"/>
  <c r="S42" i="15928"/>
  <c r="Q42" i="15928"/>
  <c r="P42" i="15928"/>
  <c r="N42" i="15928"/>
  <c r="R41" i="15928"/>
  <c r="R40" i="15928"/>
  <c r="O40" i="15928"/>
  <c r="R39" i="15928"/>
  <c r="O39" i="15928"/>
  <c r="R38" i="15928"/>
  <c r="R37" i="15928"/>
  <c r="O37" i="15928"/>
  <c r="R35" i="15928"/>
  <c r="O35" i="15928"/>
  <c r="R34" i="15928"/>
  <c r="O34" i="15928"/>
  <c r="R33" i="15928"/>
  <c r="O33" i="15928"/>
  <c r="R32" i="15928"/>
  <c r="O32" i="15928"/>
  <c r="R31" i="15928"/>
  <c r="O31" i="15928"/>
  <c r="T30" i="15928"/>
  <c r="S30" i="15928"/>
  <c r="Q30" i="15928"/>
  <c r="P30" i="15928"/>
  <c r="N30" i="15928"/>
  <c r="R29" i="15928"/>
  <c r="R28" i="15928"/>
  <c r="R27" i="15928"/>
  <c r="O27" i="15928"/>
  <c r="R26" i="15928"/>
  <c r="O26" i="15928"/>
  <c r="R25" i="15928"/>
  <c r="R24" i="15928"/>
  <c r="O24" i="15928"/>
  <c r="R23" i="15928"/>
  <c r="O23" i="15928"/>
  <c r="R22" i="15928"/>
  <c r="O22" i="15928"/>
  <c r="R21" i="15928"/>
  <c r="O21" i="15928"/>
  <c r="R20" i="15928"/>
  <c r="O20" i="15928"/>
  <c r="R19" i="15928"/>
  <c r="O19" i="15928"/>
  <c r="R18" i="15928"/>
  <c r="O18" i="15928"/>
  <c r="T17" i="15928"/>
  <c r="S17" i="15928"/>
  <c r="Q17" i="15928"/>
  <c r="P17" i="15928"/>
  <c r="N17" i="15928"/>
  <c r="R16" i="15928"/>
  <c r="R15" i="15928"/>
  <c r="R14" i="15928"/>
  <c r="O14" i="15928"/>
  <c r="R13" i="15928"/>
  <c r="R12" i="15928"/>
  <c r="R11" i="15928"/>
  <c r="R10" i="15928"/>
  <c r="R9" i="15928"/>
  <c r="O9" i="15928"/>
  <c r="R8" i="15928"/>
  <c r="O8" i="15928"/>
  <c r="R7" i="15928"/>
  <c r="O7" i="15928"/>
  <c r="R6" i="15928"/>
  <c r="O6" i="15928"/>
  <c r="R5" i="15928"/>
  <c r="O5" i="15928"/>
  <c r="R4" i="15928"/>
  <c r="O4" i="15928"/>
  <c r="R3" i="15928"/>
  <c r="O3" i="15928"/>
  <c r="O53" i="15928" l="1"/>
  <c r="R77" i="15928"/>
  <c r="R69" i="15928"/>
  <c r="R53" i="15928"/>
  <c r="O82" i="15928"/>
  <c r="R82" i="15928"/>
  <c r="O17" i="15928"/>
  <c r="R17" i="15928"/>
  <c r="O77" i="15928"/>
  <c r="R30" i="15928"/>
  <c r="R42" i="15928"/>
  <c r="O68" i="15928"/>
  <c r="O69" i="15928" s="1"/>
  <c r="T71" i="15928"/>
  <c r="N71" i="15928"/>
  <c r="Q71" i="15928"/>
  <c r="S71" i="15928"/>
  <c r="O30" i="15928"/>
  <c r="O42" i="15928"/>
  <c r="R59" i="15928"/>
  <c r="R61" i="15928" s="1"/>
  <c r="O59" i="15928"/>
  <c r="O61" i="15928" s="1"/>
  <c r="P69" i="15928"/>
  <c r="P71" i="15928" s="1"/>
  <c r="R71" i="15928" l="1"/>
  <c r="O71" i="15928"/>
  <c r="BK69" i="15928"/>
  <c r="BN59" i="15928"/>
  <c r="BN61" i="15928" s="1"/>
  <c r="BK61" i="15928"/>
  <c r="BN68" i="15928"/>
  <c r="BN69" i="15928" s="1"/>
  <c r="BM68" i="15928"/>
  <c r="BL66" i="15928"/>
  <c r="BL65" i="15928"/>
  <c r="BL64" i="15928"/>
  <c r="BL63" i="15928"/>
  <c r="BL62" i="15928"/>
  <c r="BL60" i="15928"/>
  <c r="BM59" i="15928"/>
  <c r="BM61" i="15928" s="1"/>
  <c r="BL58" i="15928"/>
  <c r="BL57" i="15928"/>
  <c r="BL56" i="15928"/>
  <c r="BL55" i="15928"/>
  <c r="BL54" i="15928"/>
  <c r="BN53" i="15928"/>
  <c r="BM53" i="15928"/>
  <c r="BK53" i="15928"/>
  <c r="BL52" i="15928"/>
  <c r="BL51" i="15928"/>
  <c r="BL50" i="15928"/>
  <c r="BL49" i="15928"/>
  <c r="BL48" i="15928"/>
  <c r="BL47" i="15928"/>
  <c r="BL46" i="15928"/>
  <c r="BL45" i="15928"/>
  <c r="BL44" i="15928"/>
  <c r="BL43" i="15928"/>
  <c r="BN42" i="15928"/>
  <c r="BM42" i="15928"/>
  <c r="BK42" i="15928"/>
  <c r="BL39" i="15928"/>
  <c r="BL38" i="15928"/>
  <c r="BL37" i="15928"/>
  <c r="BL36" i="15928"/>
  <c r="BL35" i="15928"/>
  <c r="BL34" i="15928"/>
  <c r="BL33" i="15928"/>
  <c r="BL32" i="15928"/>
  <c r="BL31" i="15928"/>
  <c r="BN30" i="15928"/>
  <c r="BM30" i="15928"/>
  <c r="BK30" i="15928"/>
  <c r="BL26" i="15928"/>
  <c r="BL25" i="15928"/>
  <c r="BL24" i="15928"/>
  <c r="BL23" i="15928"/>
  <c r="BL22" i="15928"/>
  <c r="BL21" i="15928"/>
  <c r="BL20" i="15928"/>
  <c r="BL19" i="15928"/>
  <c r="BL18" i="15928"/>
  <c r="BN17" i="15928"/>
  <c r="BM17" i="15928"/>
  <c r="BK17" i="15928"/>
  <c r="BL13" i="15928"/>
  <c r="BL12" i="15928"/>
  <c r="BL11" i="15928"/>
  <c r="BL10" i="15928"/>
  <c r="BL9" i="15928"/>
  <c r="BL8" i="15928"/>
  <c r="BL7" i="15928"/>
  <c r="BL6" i="15928"/>
  <c r="BL5" i="15928"/>
  <c r="BL4" i="15928"/>
  <c r="BL3" i="15928"/>
  <c r="BK71" i="15928" l="1"/>
  <c r="BL53" i="15928"/>
  <c r="BL68" i="15928"/>
  <c r="BL69" i="15928" s="1"/>
  <c r="BL30" i="15928"/>
  <c r="BM69" i="15928"/>
  <c r="BM71" i="15928" s="1"/>
  <c r="BL42" i="15928"/>
  <c r="BL17" i="15928"/>
  <c r="BN71" i="15928"/>
  <c r="BL59" i="15928"/>
  <c r="BL61" i="15928" s="1"/>
  <c r="BL71" i="15928" l="1"/>
  <c r="AY74" i="15919" l="1"/>
  <c r="AZ74" i="15919"/>
  <c r="BA74" i="15919"/>
  <c r="BB74" i="15919"/>
  <c r="AY64" i="15919"/>
  <c r="AZ64" i="15919"/>
  <c r="BA64" i="15919"/>
  <c r="BB64" i="15919"/>
  <c r="AY55" i="15919"/>
  <c r="AZ55" i="15919"/>
  <c r="BA55" i="15919"/>
  <c r="BB55" i="15919"/>
  <c r="I39" i="15929" l="1"/>
  <c r="H39" i="15929"/>
  <c r="F39" i="15929"/>
  <c r="E39" i="15929"/>
  <c r="C39" i="15929"/>
  <c r="G36" i="15929"/>
  <c r="D36" i="15929"/>
  <c r="G35" i="15929"/>
  <c r="D35" i="15929"/>
  <c r="G34" i="15929"/>
  <c r="D34" i="15929"/>
  <c r="G33" i="15929"/>
  <c r="D33" i="15929"/>
  <c r="G32" i="15929"/>
  <c r="D32" i="15929"/>
  <c r="I31" i="15929"/>
  <c r="H31" i="15929"/>
  <c r="F31" i="15929"/>
  <c r="E31" i="15929"/>
  <c r="C31" i="15929"/>
  <c r="G28" i="15929"/>
  <c r="D28" i="15929"/>
  <c r="G27" i="15929"/>
  <c r="D27" i="15929"/>
  <c r="G26" i="15929"/>
  <c r="D26" i="15929"/>
  <c r="G25" i="15929"/>
  <c r="D25" i="15929"/>
  <c r="G24" i="15929"/>
  <c r="D24" i="15929"/>
  <c r="G23" i="15929"/>
  <c r="D23" i="15929"/>
  <c r="I22" i="15929"/>
  <c r="H22" i="15929"/>
  <c r="F22" i="15929"/>
  <c r="E22" i="15929"/>
  <c r="C22" i="15929"/>
  <c r="G18" i="15929"/>
  <c r="D18" i="15929"/>
  <c r="G17" i="15929"/>
  <c r="D17" i="15929"/>
  <c r="G16" i="15929"/>
  <c r="D16" i="15929"/>
  <c r="G15" i="15929"/>
  <c r="D15" i="15929"/>
  <c r="G14" i="15929"/>
  <c r="D14" i="15929"/>
  <c r="G13" i="15929"/>
  <c r="D13" i="15929"/>
  <c r="I12" i="15929"/>
  <c r="H12" i="15929"/>
  <c r="F12" i="15929"/>
  <c r="E12" i="15929"/>
  <c r="C12" i="15929"/>
  <c r="G8" i="15929"/>
  <c r="D8" i="15929"/>
  <c r="G7" i="15929"/>
  <c r="D7" i="15929"/>
  <c r="G6" i="15929"/>
  <c r="D6" i="15929"/>
  <c r="G5" i="15929"/>
  <c r="D5" i="15929"/>
  <c r="G4" i="15929"/>
  <c r="D4" i="15929"/>
  <c r="G3" i="15929"/>
  <c r="D3" i="15929"/>
  <c r="BF114" i="15928"/>
  <c r="BE114" i="15928"/>
  <c r="BC114" i="15928"/>
  <c r="BD110" i="15928"/>
  <c r="BD108" i="15928"/>
  <c r="BD107" i="15928"/>
  <c r="BF106" i="15928"/>
  <c r="BE106" i="15928"/>
  <c r="BC106" i="15928"/>
  <c r="BD105" i="15928"/>
  <c r="BD104" i="15928"/>
  <c r="BD103" i="15928"/>
  <c r="BD102" i="15928"/>
  <c r="BD101" i="15928"/>
  <c r="BD100" i="15928"/>
  <c r="BF97" i="15928"/>
  <c r="BE97" i="15928"/>
  <c r="BD97" i="15928"/>
  <c r="BC97" i="15928"/>
  <c r="BF92" i="15928"/>
  <c r="BE92" i="15928"/>
  <c r="BD92" i="15928"/>
  <c r="BC92" i="15928"/>
  <c r="AX90" i="15928"/>
  <c r="AX76" i="15928" s="1"/>
  <c r="AX77" i="15928" s="1"/>
  <c r="AW90" i="15928"/>
  <c r="AW76" i="15928" s="1"/>
  <c r="AW77" i="15928" s="1"/>
  <c r="AU90" i="15928"/>
  <c r="AU76" i="15928" s="1"/>
  <c r="AU77" i="15928" s="1"/>
  <c r="AV89" i="15928"/>
  <c r="AV88" i="15928"/>
  <c r="AV87" i="15928"/>
  <c r="AX86" i="15928"/>
  <c r="AX62" i="15928" s="1"/>
  <c r="AX69" i="15928" s="1"/>
  <c r="AW86" i="15928"/>
  <c r="AW62" i="15928" s="1"/>
  <c r="AW69" i="15928" s="1"/>
  <c r="AU86" i="15928"/>
  <c r="AU62" i="15928" s="1"/>
  <c r="AU69" i="15928" s="1"/>
  <c r="AV85" i="15928"/>
  <c r="BF84" i="15928"/>
  <c r="BF68" i="15928" s="1"/>
  <c r="BF69" i="15928" s="1"/>
  <c r="BE84" i="15928"/>
  <c r="BE68" i="15928" s="1"/>
  <c r="BD84" i="15928"/>
  <c r="BC84" i="15928"/>
  <c r="BC68" i="15928" s="1"/>
  <c r="BC69" i="15928" s="1"/>
  <c r="AV84" i="15928"/>
  <c r="AV83" i="15928"/>
  <c r="AE83" i="15928"/>
  <c r="AE68" i="15928" s="1"/>
  <c r="AE69" i="15928" s="1"/>
  <c r="AD83" i="15928"/>
  <c r="AD68" i="15928" s="1"/>
  <c r="AC83" i="15928"/>
  <c r="AB83" i="15928"/>
  <c r="AB68" i="15928" s="1"/>
  <c r="AB69" i="15928" s="1"/>
  <c r="AA83" i="15928"/>
  <c r="AA68" i="15928" s="1"/>
  <c r="Y83" i="15928"/>
  <c r="Y68" i="15928" s="1"/>
  <c r="Y69" i="15928" s="1"/>
  <c r="AP68" i="15928"/>
  <c r="AP69" i="15928" s="1"/>
  <c r="AM68" i="15928"/>
  <c r="AM69" i="15928" s="1"/>
  <c r="AL68" i="15928"/>
  <c r="AL69" i="15928" s="1"/>
  <c r="AJ68" i="15928"/>
  <c r="AJ69" i="15928" s="1"/>
  <c r="Z82" i="15928"/>
  <c r="Z81" i="15928"/>
  <c r="I81" i="15928"/>
  <c r="I68" i="15928" s="1"/>
  <c r="I69" i="15928" s="1"/>
  <c r="H81" i="15928"/>
  <c r="H68" i="15928" s="1"/>
  <c r="F81" i="15928"/>
  <c r="F68" i="15928" s="1"/>
  <c r="F69" i="15928" s="1"/>
  <c r="E81" i="15928"/>
  <c r="E68" i="15928" s="1"/>
  <c r="C81" i="15928"/>
  <c r="C68" i="15928" s="1"/>
  <c r="C69" i="15928" s="1"/>
  <c r="Z80" i="15928"/>
  <c r="G80" i="15928"/>
  <c r="D80" i="15928"/>
  <c r="BF79" i="15928"/>
  <c r="BF59" i="15928" s="1"/>
  <c r="BF61" i="15928" s="1"/>
  <c r="BE79" i="15928"/>
  <c r="BE59" i="15928" s="1"/>
  <c r="BE61" i="15928" s="1"/>
  <c r="BD79" i="15928"/>
  <c r="BC79" i="15928"/>
  <c r="BC59" i="15928" s="1"/>
  <c r="BC61" i="15928" s="1"/>
  <c r="Z79" i="15928"/>
  <c r="G79" i="15928"/>
  <c r="D79" i="15928"/>
  <c r="AE78" i="15928"/>
  <c r="AE59" i="15928" s="1"/>
  <c r="AE61" i="15928" s="1"/>
  <c r="AD78" i="15928"/>
  <c r="AD59" i="15928" s="1"/>
  <c r="AD61" i="15928" s="1"/>
  <c r="AC78" i="15928"/>
  <c r="AB78" i="15928"/>
  <c r="AB59" i="15928" s="1"/>
  <c r="AB61" i="15928" s="1"/>
  <c r="AA78" i="15928"/>
  <c r="AA59" i="15928" s="1"/>
  <c r="AA61" i="15928" s="1"/>
  <c r="Y78" i="15928"/>
  <c r="Y59" i="15928" s="1"/>
  <c r="Y61" i="15928" s="1"/>
  <c r="AP59" i="15928"/>
  <c r="AP61" i="15928" s="1"/>
  <c r="AO59" i="15928"/>
  <c r="AO61" i="15928" s="1"/>
  <c r="AM59" i="15928"/>
  <c r="AM61" i="15928" s="1"/>
  <c r="AJ59" i="15928"/>
  <c r="AJ61" i="15928" s="1"/>
  <c r="D78" i="15928"/>
  <c r="Z77" i="15928"/>
  <c r="I77" i="15928"/>
  <c r="I59" i="15928" s="1"/>
  <c r="I61" i="15928" s="1"/>
  <c r="H77" i="15928"/>
  <c r="H59" i="15928" s="1"/>
  <c r="F77" i="15928"/>
  <c r="F59" i="15928" s="1"/>
  <c r="F61" i="15928" s="1"/>
  <c r="E77" i="15928"/>
  <c r="E59" i="15928" s="1"/>
  <c r="E61" i="15928" s="1"/>
  <c r="C77" i="15928"/>
  <c r="C59" i="15928" s="1"/>
  <c r="C61" i="15928" s="1"/>
  <c r="Z76" i="15928"/>
  <c r="G76" i="15928"/>
  <c r="D76" i="15928"/>
  <c r="Z75" i="15928"/>
  <c r="G75" i="15928"/>
  <c r="D75" i="15928"/>
  <c r="AV74" i="15928"/>
  <c r="Z74" i="15928"/>
  <c r="G74" i="15928"/>
  <c r="D74" i="15928"/>
  <c r="AV72" i="15928"/>
  <c r="AV71" i="15928"/>
  <c r="AV70" i="15928"/>
  <c r="AV68" i="15928"/>
  <c r="BD67" i="15928"/>
  <c r="AV67" i="15928"/>
  <c r="AC67" i="15928"/>
  <c r="Z67" i="15928"/>
  <c r="BD66" i="15928"/>
  <c r="AV66" i="15928"/>
  <c r="AC66" i="15928"/>
  <c r="Z66" i="15928"/>
  <c r="AN66" i="15928"/>
  <c r="AK66" i="15928"/>
  <c r="G66" i="15928"/>
  <c r="D66" i="15928"/>
  <c r="BD65" i="15928"/>
  <c r="AV65" i="15928"/>
  <c r="AC65" i="15928"/>
  <c r="Z65" i="15928"/>
  <c r="AN65" i="15928"/>
  <c r="AK65" i="15928"/>
  <c r="D65" i="15928"/>
  <c r="BD64" i="15928"/>
  <c r="AV64" i="15928"/>
  <c r="AC64" i="15928"/>
  <c r="Z64" i="15928"/>
  <c r="AN64" i="15928"/>
  <c r="AK64" i="15928"/>
  <c r="G64" i="15928"/>
  <c r="D64" i="15928"/>
  <c r="BD63" i="15928"/>
  <c r="AV63" i="15928"/>
  <c r="AC63" i="15928"/>
  <c r="Z63" i="15928"/>
  <c r="AN63" i="15928"/>
  <c r="AK63" i="15928"/>
  <c r="G63" i="15928"/>
  <c r="D63" i="15928"/>
  <c r="BD62" i="15928"/>
  <c r="AC62" i="15928"/>
  <c r="Z62" i="15928"/>
  <c r="AN62" i="15928"/>
  <c r="AK62" i="15928"/>
  <c r="G62" i="15928"/>
  <c r="D62" i="15928"/>
  <c r="AV61" i="15928"/>
  <c r="BD60" i="15928"/>
  <c r="AV60" i="15928"/>
  <c r="AC60" i="15928"/>
  <c r="AN60" i="15928"/>
  <c r="G60" i="15928"/>
  <c r="AV59" i="15928"/>
  <c r="AL59" i="15928"/>
  <c r="BD58" i="15928"/>
  <c r="AV58" i="15928"/>
  <c r="AC58" i="15928"/>
  <c r="Z58" i="15928"/>
  <c r="AN58" i="15928"/>
  <c r="AK58" i="15928"/>
  <c r="G58" i="15928"/>
  <c r="D58" i="15928"/>
  <c r="BD57" i="15928"/>
  <c r="AX57" i="15928"/>
  <c r="AW57" i="15928"/>
  <c r="AU57" i="15928"/>
  <c r="AC57" i="15928"/>
  <c r="Z57" i="15928"/>
  <c r="AN57" i="15928"/>
  <c r="AK57" i="15928"/>
  <c r="G57" i="15928"/>
  <c r="D57" i="15928"/>
  <c r="BD56" i="15928"/>
  <c r="AV56" i="15928"/>
  <c r="AC56" i="15928"/>
  <c r="Z56" i="15928"/>
  <c r="AN56" i="15928"/>
  <c r="AK56" i="15928"/>
  <c r="G56" i="15928"/>
  <c r="D56" i="15928"/>
  <c r="BD55" i="15928"/>
  <c r="AV55" i="15928"/>
  <c r="AC55" i="15928"/>
  <c r="Z55" i="15928"/>
  <c r="AN55" i="15928"/>
  <c r="AK55" i="15928"/>
  <c r="G55" i="15928"/>
  <c r="D55" i="15928"/>
  <c r="BD54" i="15928"/>
  <c r="AV54" i="15928"/>
  <c r="AC54" i="15928"/>
  <c r="Z54" i="15928"/>
  <c r="AN54" i="15928"/>
  <c r="AK54" i="15928"/>
  <c r="G54" i="15928"/>
  <c r="D54" i="15928"/>
  <c r="BF53" i="15928"/>
  <c r="BE53" i="15928"/>
  <c r="BC53" i="15928"/>
  <c r="AV53" i="15928"/>
  <c r="AE53" i="15928"/>
  <c r="AD53" i="15928"/>
  <c r="AB53" i="15928"/>
  <c r="AA53" i="15928"/>
  <c r="Y53" i="15928"/>
  <c r="AP53" i="15928"/>
  <c r="AO53" i="15928"/>
  <c r="AM53" i="15928"/>
  <c r="AL53" i="15928"/>
  <c r="AJ53" i="15928"/>
  <c r="I53" i="15928"/>
  <c r="H53" i="15928"/>
  <c r="F53" i="15928"/>
  <c r="E53" i="15928"/>
  <c r="C53" i="15928"/>
  <c r="BD52" i="15928"/>
  <c r="AV52" i="15928"/>
  <c r="AC52" i="15928"/>
  <c r="AN52" i="15928"/>
  <c r="G52" i="15928"/>
  <c r="BD51" i="15928"/>
  <c r="AV51" i="15928"/>
  <c r="AC51" i="15928"/>
  <c r="Z51" i="15928"/>
  <c r="AN51" i="15928"/>
  <c r="AK51" i="15928"/>
  <c r="G51" i="15928"/>
  <c r="D51" i="15928"/>
  <c r="AV50" i="15928"/>
  <c r="AC50" i="15928"/>
  <c r="Z50" i="15928"/>
  <c r="AN50" i="15928"/>
  <c r="AK50" i="15928"/>
  <c r="G50" i="15928"/>
  <c r="D50" i="15928"/>
  <c r="BD49" i="15928"/>
  <c r="AV49" i="15928"/>
  <c r="AC49" i="15928"/>
  <c r="Z49" i="15928"/>
  <c r="AN49" i="15928"/>
  <c r="AK49" i="15928"/>
  <c r="G49" i="15928"/>
  <c r="D49" i="15928"/>
  <c r="BD48" i="15928"/>
  <c r="AV48" i="15928"/>
  <c r="AC48" i="15928"/>
  <c r="Z48" i="15928"/>
  <c r="AN48" i="15928"/>
  <c r="AK48" i="15928"/>
  <c r="G48" i="15928"/>
  <c r="D48" i="15928"/>
  <c r="BD47" i="15928"/>
  <c r="AV47" i="15928"/>
  <c r="AC47" i="15928"/>
  <c r="Z47" i="15928"/>
  <c r="AN47" i="15928"/>
  <c r="AK47" i="15928"/>
  <c r="G47" i="15928"/>
  <c r="D47" i="15928"/>
  <c r="BD46" i="15928"/>
  <c r="AV46" i="15928"/>
  <c r="AC46" i="15928"/>
  <c r="Z46" i="15928"/>
  <c r="AN46" i="15928"/>
  <c r="AK46" i="15928"/>
  <c r="G46" i="15928"/>
  <c r="D46" i="15928"/>
  <c r="BD45" i="15928"/>
  <c r="AV45" i="15928"/>
  <c r="AC45" i="15928"/>
  <c r="Z45" i="15928"/>
  <c r="AN45" i="15928"/>
  <c r="AK45" i="15928"/>
  <c r="G45" i="15928"/>
  <c r="D45" i="15928"/>
  <c r="BD44" i="15928"/>
  <c r="AV44" i="15928"/>
  <c r="AC44" i="15928"/>
  <c r="Z44" i="15928"/>
  <c r="AN44" i="15928"/>
  <c r="AK44" i="15928"/>
  <c r="G44" i="15928"/>
  <c r="D44" i="15928"/>
  <c r="BD43" i="15928"/>
  <c r="AV43" i="15928"/>
  <c r="AC43" i="15928"/>
  <c r="Z43" i="15928"/>
  <c r="AN43" i="15928"/>
  <c r="AK43" i="15928"/>
  <c r="G43" i="15928"/>
  <c r="D43" i="15928"/>
  <c r="BF42" i="15928"/>
  <c r="BE42" i="15928"/>
  <c r="BC42" i="15928"/>
  <c r="AX42" i="15928"/>
  <c r="AW42" i="15928"/>
  <c r="AU42" i="15928"/>
  <c r="AE42" i="15928"/>
  <c r="AD42" i="15928"/>
  <c r="AB42" i="15928"/>
  <c r="AA42" i="15928"/>
  <c r="Y42" i="15928"/>
  <c r="AP42" i="15928"/>
  <c r="AO42" i="15928"/>
  <c r="AM42" i="15928"/>
  <c r="AL42" i="15928"/>
  <c r="AJ42" i="15928"/>
  <c r="I42" i="15928"/>
  <c r="H42" i="15928"/>
  <c r="F42" i="15928"/>
  <c r="E42" i="15928"/>
  <c r="C42" i="15928"/>
  <c r="AC41" i="15928"/>
  <c r="AN41" i="15928"/>
  <c r="G41" i="15928"/>
  <c r="AC40" i="15928"/>
  <c r="Z40" i="15928"/>
  <c r="AN40" i="15928"/>
  <c r="AK40" i="15928"/>
  <c r="G40" i="15928"/>
  <c r="D40" i="15928"/>
  <c r="BD39" i="15928"/>
  <c r="AC39" i="15928"/>
  <c r="Z39" i="15928"/>
  <c r="AN39" i="15928"/>
  <c r="AK39" i="15928"/>
  <c r="G39" i="15928"/>
  <c r="D39" i="15928"/>
  <c r="BD38" i="15928"/>
  <c r="AV38" i="15928"/>
  <c r="AC38" i="15928"/>
  <c r="AN38" i="15928"/>
  <c r="G38" i="15928"/>
  <c r="BD37" i="15928"/>
  <c r="AV37" i="15928"/>
  <c r="AC37" i="15928"/>
  <c r="Z37" i="15928"/>
  <c r="AN37" i="15928"/>
  <c r="AK37" i="15928"/>
  <c r="G37" i="15928"/>
  <c r="D37" i="15928"/>
  <c r="AV36" i="15928"/>
  <c r="AN36" i="15928"/>
  <c r="AK36" i="15928"/>
  <c r="BD35" i="15928"/>
  <c r="AV35" i="15928"/>
  <c r="AC35" i="15928"/>
  <c r="Z35" i="15928"/>
  <c r="AN35" i="15928"/>
  <c r="AK35" i="15928"/>
  <c r="G35" i="15928"/>
  <c r="D35" i="15928"/>
  <c r="BD34" i="15928"/>
  <c r="AV34" i="15928"/>
  <c r="AC34" i="15928"/>
  <c r="Z34" i="15928"/>
  <c r="AN34" i="15928"/>
  <c r="AK34" i="15928"/>
  <c r="G34" i="15928"/>
  <c r="D34" i="15928"/>
  <c r="BD33" i="15928"/>
  <c r="AV33" i="15928"/>
  <c r="AC33" i="15928"/>
  <c r="Z33" i="15928"/>
  <c r="AN33" i="15928"/>
  <c r="AK33" i="15928"/>
  <c r="G33" i="15928"/>
  <c r="D33" i="15928"/>
  <c r="BD32" i="15928"/>
  <c r="AV32" i="15928"/>
  <c r="AC32" i="15928"/>
  <c r="Z32" i="15928"/>
  <c r="AN32" i="15928"/>
  <c r="AK32" i="15928"/>
  <c r="G32" i="15928"/>
  <c r="D32" i="15928"/>
  <c r="BD31" i="15928"/>
  <c r="AV31" i="15928"/>
  <c r="AC31" i="15928"/>
  <c r="Z31" i="15928"/>
  <c r="AN31" i="15928"/>
  <c r="AK31" i="15928"/>
  <c r="G31" i="15928"/>
  <c r="D31" i="15928"/>
  <c r="BF30" i="15928"/>
  <c r="BE30" i="15928"/>
  <c r="BC30" i="15928"/>
  <c r="AX30" i="15928"/>
  <c r="AW30" i="15928"/>
  <c r="AU30" i="15928"/>
  <c r="AE30" i="15928"/>
  <c r="AD30" i="15928"/>
  <c r="AB30" i="15928"/>
  <c r="AA30" i="15928"/>
  <c r="Y30" i="15928"/>
  <c r="AP30" i="15928"/>
  <c r="AO30" i="15928"/>
  <c r="AM30" i="15928"/>
  <c r="AL30" i="15928"/>
  <c r="AJ30" i="15928"/>
  <c r="I30" i="15928"/>
  <c r="H30" i="15928"/>
  <c r="F30" i="15928"/>
  <c r="E30" i="15928"/>
  <c r="C30" i="15928"/>
  <c r="AC29" i="15928"/>
  <c r="AN29" i="15928"/>
  <c r="G29" i="15928"/>
  <c r="AC28" i="15928"/>
  <c r="AN28" i="15928"/>
  <c r="G28" i="15928"/>
  <c r="AC27" i="15928"/>
  <c r="Z27" i="15928"/>
  <c r="AN27" i="15928"/>
  <c r="AK27" i="15928"/>
  <c r="G27" i="15928"/>
  <c r="D27" i="15928"/>
  <c r="BD26" i="15928"/>
  <c r="AV26" i="15928"/>
  <c r="AC26" i="15928"/>
  <c r="Z26" i="15928"/>
  <c r="AN26" i="15928"/>
  <c r="AK26" i="15928"/>
  <c r="G26" i="15928"/>
  <c r="D26" i="15928"/>
  <c r="BD25" i="15928"/>
  <c r="AV25" i="15928"/>
  <c r="AC25" i="15928"/>
  <c r="AN25" i="15928"/>
  <c r="G25" i="15928"/>
  <c r="BD24" i="15928"/>
  <c r="AV24" i="15928"/>
  <c r="AC24" i="15928"/>
  <c r="Z24" i="15928"/>
  <c r="AN24" i="15928"/>
  <c r="AK24" i="15928"/>
  <c r="G24" i="15928"/>
  <c r="D24" i="15928"/>
  <c r="BD23" i="15928"/>
  <c r="AV23" i="15928"/>
  <c r="AC23" i="15928"/>
  <c r="Z23" i="15928"/>
  <c r="AN23" i="15928"/>
  <c r="AK23" i="15928"/>
  <c r="G23" i="15928"/>
  <c r="D23" i="15928"/>
  <c r="BD22" i="15928"/>
  <c r="AV22" i="15928"/>
  <c r="AC22" i="15928"/>
  <c r="Z22" i="15928"/>
  <c r="AN22" i="15928"/>
  <c r="AK22" i="15928"/>
  <c r="G22" i="15928"/>
  <c r="D22" i="15928"/>
  <c r="BD21" i="15928"/>
  <c r="AV21" i="15928"/>
  <c r="AC21" i="15928"/>
  <c r="Z21" i="15928"/>
  <c r="AN21" i="15928"/>
  <c r="AK21" i="15928"/>
  <c r="G21" i="15928"/>
  <c r="D21" i="15928"/>
  <c r="BD20" i="15928"/>
  <c r="AV20" i="15928"/>
  <c r="AC20" i="15928"/>
  <c r="Z20" i="15928"/>
  <c r="AN20" i="15928"/>
  <c r="AK20" i="15928"/>
  <c r="G20" i="15928"/>
  <c r="D20" i="15928"/>
  <c r="BD19" i="15928"/>
  <c r="AV19" i="15928"/>
  <c r="AC19" i="15928"/>
  <c r="Z19" i="15928"/>
  <c r="AN19" i="15928"/>
  <c r="AK19" i="15928"/>
  <c r="G19" i="15928"/>
  <c r="D19" i="15928"/>
  <c r="BD18" i="15928"/>
  <c r="AV18" i="15928"/>
  <c r="AC18" i="15928"/>
  <c r="Z18" i="15928"/>
  <c r="AN18" i="15928"/>
  <c r="AK18" i="15928"/>
  <c r="G18" i="15928"/>
  <c r="D18" i="15928"/>
  <c r="BF17" i="15928"/>
  <c r="BE17" i="15928"/>
  <c r="BC17" i="15928"/>
  <c r="AX17" i="15928"/>
  <c r="AW17" i="15928"/>
  <c r="AU17" i="15928"/>
  <c r="AE17" i="15928"/>
  <c r="AD17" i="15928"/>
  <c r="AC17" i="15928"/>
  <c r="AB17" i="15928"/>
  <c r="AA17" i="15928"/>
  <c r="Y17" i="15928"/>
  <c r="AP17" i="15928"/>
  <c r="AO17" i="15928"/>
  <c r="AM17" i="15928"/>
  <c r="AL17" i="15928"/>
  <c r="AJ17" i="15928"/>
  <c r="I17" i="15928"/>
  <c r="H17" i="15928"/>
  <c r="F17" i="15928"/>
  <c r="E17" i="15928"/>
  <c r="C17" i="15928"/>
  <c r="AN16" i="15928"/>
  <c r="G16" i="15928"/>
  <c r="AN15" i="15928"/>
  <c r="G15" i="15928"/>
  <c r="Z14" i="15928"/>
  <c r="AN14" i="15928"/>
  <c r="AK14" i="15928"/>
  <c r="G14" i="15928"/>
  <c r="D14" i="15928"/>
  <c r="BD13" i="15928"/>
  <c r="AN13" i="15928"/>
  <c r="G13" i="15928"/>
  <c r="BD12" i="15928"/>
  <c r="AN12" i="15928"/>
  <c r="G12" i="15928"/>
  <c r="BD11" i="15928"/>
  <c r="AN11" i="15928"/>
  <c r="G11" i="15928"/>
  <c r="BD10" i="15928"/>
  <c r="AN10" i="15928"/>
  <c r="G10" i="15928"/>
  <c r="BD9" i="15928"/>
  <c r="AV9" i="15928"/>
  <c r="Z9" i="15928"/>
  <c r="AN9" i="15928"/>
  <c r="AK9" i="15928"/>
  <c r="G9" i="15928"/>
  <c r="D9" i="15928"/>
  <c r="BD8" i="15928"/>
  <c r="AV8" i="15928"/>
  <c r="Z8" i="15928"/>
  <c r="AN8" i="15928"/>
  <c r="AK8" i="15928"/>
  <c r="G8" i="15928"/>
  <c r="D8" i="15928"/>
  <c r="BD7" i="15928"/>
  <c r="AV7" i="15928"/>
  <c r="Z7" i="15928"/>
  <c r="AN7" i="15928"/>
  <c r="AK7" i="15928"/>
  <c r="G7" i="15928"/>
  <c r="D7" i="15928"/>
  <c r="BD6" i="15928"/>
  <c r="AV6" i="15928"/>
  <c r="Z6" i="15928"/>
  <c r="AN6" i="15928"/>
  <c r="AK6" i="15928"/>
  <c r="G6" i="15928"/>
  <c r="D6" i="15928"/>
  <c r="BD5" i="15928"/>
  <c r="AV5" i="15928"/>
  <c r="Z5" i="15928"/>
  <c r="AN5" i="15928"/>
  <c r="AK5" i="15928"/>
  <c r="G5" i="15928"/>
  <c r="D5" i="15928"/>
  <c r="BD4" i="15928"/>
  <c r="AV4" i="15928"/>
  <c r="Z4" i="15928"/>
  <c r="AN4" i="15928"/>
  <c r="AK4" i="15928"/>
  <c r="G4" i="15928"/>
  <c r="D4" i="15928"/>
  <c r="BD3" i="15928"/>
  <c r="AV3" i="15928"/>
  <c r="Z3" i="15928"/>
  <c r="AN3" i="15928"/>
  <c r="AK3" i="15928"/>
  <c r="G3" i="15928"/>
  <c r="D3" i="15928"/>
  <c r="S33" i="15927"/>
  <c r="R33" i="15927"/>
  <c r="P33" i="15927"/>
  <c r="O33" i="15927"/>
  <c r="M33" i="15927"/>
  <c r="I33" i="15927"/>
  <c r="H33" i="15927"/>
  <c r="F33" i="15927"/>
  <c r="E33" i="15927"/>
  <c r="C33" i="15927"/>
  <c r="AM33" i="15927"/>
  <c r="AL33" i="15927"/>
  <c r="AJ33" i="15927"/>
  <c r="AI33" i="15927"/>
  <c r="AG33" i="15927"/>
  <c r="Q31" i="15927"/>
  <c r="N31" i="15927"/>
  <c r="AK31" i="15927"/>
  <c r="AH31" i="15927"/>
  <c r="Q30" i="15927"/>
  <c r="N30" i="15927"/>
  <c r="G30" i="15927"/>
  <c r="D30" i="15927"/>
  <c r="AK30" i="15927"/>
  <c r="AH30" i="15927"/>
  <c r="Q29" i="15927"/>
  <c r="N29" i="15927"/>
  <c r="G29" i="15927"/>
  <c r="D29" i="15927"/>
  <c r="AK29" i="15927"/>
  <c r="AH29" i="15927"/>
  <c r="Q28" i="15927"/>
  <c r="N28" i="15927"/>
  <c r="G28" i="15927"/>
  <c r="D28" i="15927"/>
  <c r="AK28" i="15927"/>
  <c r="AH28" i="15927"/>
  <c r="Q27" i="15927"/>
  <c r="N27" i="15927"/>
  <c r="G27" i="15927"/>
  <c r="D27" i="15927"/>
  <c r="AK27" i="15927"/>
  <c r="AH27" i="15927"/>
  <c r="Q26" i="15927"/>
  <c r="N26" i="15927"/>
  <c r="G26" i="15927"/>
  <c r="D26" i="15927"/>
  <c r="AK26" i="15927"/>
  <c r="AH26" i="15927"/>
  <c r="Q25" i="15927"/>
  <c r="N25" i="15927"/>
  <c r="G25" i="15927"/>
  <c r="D25" i="15927"/>
  <c r="AK25" i="15927"/>
  <c r="AH25" i="15927"/>
  <c r="Q24" i="15927"/>
  <c r="N24" i="15927"/>
  <c r="G24" i="15927"/>
  <c r="D24" i="15927"/>
  <c r="AK24" i="15927"/>
  <c r="AH24" i="15927"/>
  <c r="S23" i="15927"/>
  <c r="R23" i="15927"/>
  <c r="P23" i="15927"/>
  <c r="O23" i="15927"/>
  <c r="M23" i="15927"/>
  <c r="I23" i="15927"/>
  <c r="H23" i="15927"/>
  <c r="F23" i="15927"/>
  <c r="E23" i="15927"/>
  <c r="C23" i="15927"/>
  <c r="AM23" i="15927"/>
  <c r="AL23" i="15927"/>
  <c r="AJ23" i="15927"/>
  <c r="AI23" i="15927"/>
  <c r="AG23" i="15927"/>
  <c r="AK21" i="15927"/>
  <c r="G20" i="15927"/>
  <c r="D20" i="15927"/>
  <c r="AK20" i="15927"/>
  <c r="AH20" i="15927"/>
  <c r="Q19" i="15927"/>
  <c r="N19" i="15927"/>
  <c r="G19" i="15927"/>
  <c r="D19" i="15927"/>
  <c r="AK19" i="15927"/>
  <c r="AH19" i="15927"/>
  <c r="Q18" i="15927"/>
  <c r="N18" i="15927"/>
  <c r="G18" i="15927"/>
  <c r="D18" i="15927"/>
  <c r="AK18" i="15927"/>
  <c r="AH18" i="15927"/>
  <c r="Q17" i="15927"/>
  <c r="N17" i="15927"/>
  <c r="G17" i="15927"/>
  <c r="D17" i="15927"/>
  <c r="AK17" i="15927"/>
  <c r="AH17" i="15927"/>
  <c r="Q16" i="15927"/>
  <c r="N16" i="15927"/>
  <c r="G16" i="15927"/>
  <c r="D16" i="15927"/>
  <c r="AK16" i="15927"/>
  <c r="AH16" i="15927"/>
  <c r="Q15" i="15927"/>
  <c r="N15" i="15927"/>
  <c r="G15" i="15927"/>
  <c r="D15" i="15927"/>
  <c r="AK15" i="15927"/>
  <c r="AH15" i="15927"/>
  <c r="Q14" i="15927"/>
  <c r="N14" i="15927"/>
  <c r="G14" i="15927"/>
  <c r="D14" i="15927"/>
  <c r="AK14" i="15927"/>
  <c r="AH14" i="15927"/>
  <c r="Q13" i="15927"/>
  <c r="N13" i="15927"/>
  <c r="G13" i="15927"/>
  <c r="D13" i="15927"/>
  <c r="AK13" i="15927"/>
  <c r="AH13" i="15927"/>
  <c r="S12" i="15927"/>
  <c r="R12" i="15927"/>
  <c r="P12" i="15927"/>
  <c r="O12" i="15927"/>
  <c r="M12" i="15927"/>
  <c r="I12" i="15927"/>
  <c r="H12" i="15927"/>
  <c r="F12" i="15927"/>
  <c r="E12" i="15927"/>
  <c r="C12" i="15927"/>
  <c r="AM12" i="15927"/>
  <c r="AL12" i="15927"/>
  <c r="AJ12" i="15927"/>
  <c r="AI12" i="15927"/>
  <c r="AG12" i="15927"/>
  <c r="Q11" i="15927"/>
  <c r="N11" i="15927"/>
  <c r="G11" i="15927"/>
  <c r="D11" i="15927"/>
  <c r="AK11" i="15927"/>
  <c r="AH11" i="15927"/>
  <c r="Q10" i="15927"/>
  <c r="N10" i="15927"/>
  <c r="G10" i="15927"/>
  <c r="D10" i="15927"/>
  <c r="AK10" i="15927"/>
  <c r="AH10" i="15927"/>
  <c r="Q9" i="15927"/>
  <c r="N9" i="15927"/>
  <c r="G9" i="15927"/>
  <c r="D9" i="15927"/>
  <c r="AK9" i="15927"/>
  <c r="AH9" i="15927"/>
  <c r="Q8" i="15927"/>
  <c r="N8" i="15927"/>
  <c r="G8" i="15927"/>
  <c r="D8" i="15927"/>
  <c r="AK8" i="15927"/>
  <c r="AH8" i="15927"/>
  <c r="Q7" i="15927"/>
  <c r="N7" i="15927"/>
  <c r="G7" i="15927"/>
  <c r="D7" i="15927"/>
  <c r="AK7" i="15927"/>
  <c r="AH7" i="15927"/>
  <c r="Q6" i="15927"/>
  <c r="N6" i="15927"/>
  <c r="G6" i="15927"/>
  <c r="D6" i="15927"/>
  <c r="AK6" i="15927"/>
  <c r="AH6" i="15927"/>
  <c r="Q5" i="15927"/>
  <c r="N5" i="15927"/>
  <c r="G5" i="15927"/>
  <c r="D5" i="15927"/>
  <c r="AK5" i="15927"/>
  <c r="AH5" i="15927"/>
  <c r="Q4" i="15927"/>
  <c r="N4" i="15927"/>
  <c r="G4" i="15927"/>
  <c r="D4" i="15927"/>
  <c r="AK4" i="15927"/>
  <c r="AH4" i="15927"/>
  <c r="Q3" i="15927"/>
  <c r="N3" i="15927"/>
  <c r="G3" i="15927"/>
  <c r="D3" i="15927"/>
  <c r="AK3" i="15927"/>
  <c r="AH3" i="15927"/>
  <c r="G39" i="15929" l="1"/>
  <c r="G12" i="15927"/>
  <c r="D12" i="15929"/>
  <c r="N12" i="15927"/>
  <c r="AG36" i="15927"/>
  <c r="AH12" i="15927"/>
  <c r="I36" i="15927"/>
  <c r="D39" i="15929"/>
  <c r="G12" i="15929"/>
  <c r="D22" i="15929"/>
  <c r="BD106" i="15928"/>
  <c r="AJ36" i="15927"/>
  <c r="Q12" i="15927"/>
  <c r="AK12" i="15927"/>
  <c r="D12" i="15927"/>
  <c r="F36" i="15927"/>
  <c r="BD114" i="15928"/>
  <c r="R36" i="15927"/>
  <c r="AH23" i="15927"/>
  <c r="N23" i="15927"/>
  <c r="G23" i="15927"/>
  <c r="AH33" i="15927"/>
  <c r="N33" i="15927"/>
  <c r="I41" i="15929"/>
  <c r="H41" i="15929"/>
  <c r="AK33" i="15927"/>
  <c r="G77" i="15928"/>
  <c r="G17" i="15928"/>
  <c r="AN17" i="15928"/>
  <c r="AV17" i="15928"/>
  <c r="BD17" i="15928"/>
  <c r="C71" i="15928"/>
  <c r="AK30" i="15928"/>
  <c r="Z30" i="15928"/>
  <c r="AV30" i="15928"/>
  <c r="G42" i="15928"/>
  <c r="AC42" i="15928"/>
  <c r="BD42" i="15928"/>
  <c r="AV86" i="15928"/>
  <c r="Y71" i="15928"/>
  <c r="G53" i="15928"/>
  <c r="Z78" i="15928"/>
  <c r="D81" i="15928"/>
  <c r="G81" i="15928"/>
  <c r="AV90" i="15928"/>
  <c r="D68" i="15928"/>
  <c r="D69" i="15928" s="1"/>
  <c r="H61" i="15928"/>
  <c r="G59" i="15928"/>
  <c r="G61" i="15928" s="1"/>
  <c r="H36" i="15927"/>
  <c r="M36" i="15927"/>
  <c r="D23" i="15927"/>
  <c r="P36" i="15927"/>
  <c r="F71" i="15928"/>
  <c r="AC53" i="15928"/>
  <c r="AM36" i="15927"/>
  <c r="I71" i="15928"/>
  <c r="AI36" i="15927"/>
  <c r="C36" i="15927"/>
  <c r="O36" i="15927"/>
  <c r="S36" i="15927"/>
  <c r="Q23" i="15927"/>
  <c r="G33" i="15927"/>
  <c r="Q33" i="15927"/>
  <c r="D33" i="15927"/>
  <c r="AK17" i="15928"/>
  <c r="BD30" i="15928"/>
  <c r="D42" i="15928"/>
  <c r="AK42" i="15928"/>
  <c r="Z42" i="15928"/>
  <c r="AN42" i="15928"/>
  <c r="AJ71" i="15928"/>
  <c r="AW79" i="15928"/>
  <c r="Z53" i="15928"/>
  <c r="AK53" i="15928"/>
  <c r="AV57" i="15928"/>
  <c r="D77" i="15928"/>
  <c r="E41" i="15929"/>
  <c r="G22" i="15929"/>
  <c r="G31" i="15929"/>
  <c r="D59" i="15928"/>
  <c r="D61" i="15928" s="1"/>
  <c r="AK68" i="15928"/>
  <c r="AK69" i="15928" s="1"/>
  <c r="F41" i="15929"/>
  <c r="D30" i="15928"/>
  <c r="AE71" i="15928"/>
  <c r="AL36" i="15927"/>
  <c r="E36" i="15927"/>
  <c r="AK23" i="15927"/>
  <c r="G30" i="15928"/>
  <c r="AN30" i="15928"/>
  <c r="AC30" i="15928"/>
  <c r="AV42" i="15928"/>
  <c r="AN53" i="15928"/>
  <c r="Z83" i="15928"/>
  <c r="C41" i="15929"/>
  <c r="D31" i="15929"/>
  <c r="AM71" i="15928"/>
  <c r="AD69" i="15928"/>
  <c r="AD71" i="15928" s="1"/>
  <c r="AC68" i="15928"/>
  <c r="AC69" i="15928" s="1"/>
  <c r="D53" i="15928"/>
  <c r="AL61" i="15928"/>
  <c r="AL71" i="15928" s="1"/>
  <c r="AK59" i="15928"/>
  <c r="AK61" i="15928" s="1"/>
  <c r="AP71" i="15928"/>
  <c r="AB71" i="15928"/>
  <c r="AU79" i="15928"/>
  <c r="BC71" i="15928"/>
  <c r="BF71" i="15928"/>
  <c r="Z59" i="15928"/>
  <c r="Z61" i="15928" s="1"/>
  <c r="E69" i="15928"/>
  <c r="E71" i="15928" s="1"/>
  <c r="BE69" i="15928"/>
  <c r="BE71" i="15928" s="1"/>
  <c r="BD68" i="15928"/>
  <c r="BD69" i="15928" s="1"/>
  <c r="H69" i="15928"/>
  <c r="G68" i="15928"/>
  <c r="G69" i="15928" s="1"/>
  <c r="D17" i="15928"/>
  <c r="Z17" i="15928"/>
  <c r="AX79" i="15928"/>
  <c r="BD53" i="15928"/>
  <c r="AC59" i="15928"/>
  <c r="AC61" i="15928" s="1"/>
  <c r="BD59" i="15928"/>
  <c r="BD61" i="15928" s="1"/>
  <c r="AO68" i="15928"/>
  <c r="Z68" i="15928"/>
  <c r="Z69" i="15928" s="1"/>
  <c r="AA69" i="15928"/>
  <c r="AA71" i="15928" s="1"/>
  <c r="AV76" i="15928"/>
  <c r="AV77" i="15928" s="1"/>
  <c r="AN59" i="15928"/>
  <c r="AN61" i="15928" s="1"/>
  <c r="AV62" i="15928"/>
  <c r="AV69" i="15928" s="1"/>
  <c r="AH36" i="15927" l="1"/>
  <c r="D36" i="15927"/>
  <c r="D41" i="15929"/>
  <c r="H71" i="15928"/>
  <c r="G36" i="15927"/>
  <c r="N36" i="15927"/>
  <c r="AK36" i="15927"/>
  <c r="G41" i="15929"/>
  <c r="Q36" i="15927"/>
  <c r="AK71" i="15928"/>
  <c r="D71" i="15928"/>
  <c r="G71" i="15928"/>
  <c r="AC71" i="15928"/>
  <c r="BD71" i="15928"/>
  <c r="AV79" i="15928"/>
  <c r="AO69" i="15928"/>
  <c r="AO71" i="15928" s="1"/>
  <c r="AN68" i="15928"/>
  <c r="AN69" i="15928" s="1"/>
  <c r="AN71" i="15928" s="1"/>
  <c r="Z71" i="15928"/>
  <c r="AY45" i="15919" l="1"/>
  <c r="AZ45" i="15919"/>
  <c r="BA45" i="15919"/>
  <c r="BB45" i="15919"/>
  <c r="AY33" i="15919"/>
  <c r="AZ33" i="15919"/>
  <c r="BA33" i="15919"/>
  <c r="BB33" i="15919"/>
  <c r="AY19" i="15919"/>
  <c r="AZ19" i="15919"/>
  <c r="BA19" i="15919"/>
  <c r="BB19" i="15919"/>
  <c r="D19" i="15919" l="1"/>
  <c r="D33" i="15919"/>
  <c r="AK45" i="15919" l="1"/>
  <c r="AJ45" i="15919"/>
  <c r="F44" i="15919"/>
  <c r="E44" i="15919"/>
  <c r="F33" i="15919"/>
  <c r="E33" i="15919"/>
  <c r="F19" i="15919"/>
  <c r="E19" i="15919"/>
  <c r="D74" i="15919"/>
  <c r="D64" i="15919"/>
  <c r="D55" i="15919"/>
  <c r="D44" i="15919"/>
  <c r="AI100" i="15919" l="1"/>
  <c r="AL74" i="15919"/>
  <c r="AK74" i="15919"/>
  <c r="AJ74" i="15919"/>
  <c r="AI74" i="15919"/>
  <c r="AL64" i="15919"/>
  <c r="AK64" i="15919"/>
  <c r="AJ64" i="15919"/>
  <c r="AI64" i="15919"/>
  <c r="AL55" i="15919"/>
  <c r="AK55" i="15919"/>
  <c r="AJ55" i="15919"/>
  <c r="AI55" i="15919"/>
  <c r="AI45" i="15919"/>
  <c r="AI33" i="15919"/>
  <c r="AI19" i="15919"/>
  <c r="Z25" i="15918" l="1"/>
  <c r="Y25" i="15918"/>
  <c r="AA25" i="15918"/>
  <c r="X25" i="15918"/>
  <c r="AA50" i="15918" l="1"/>
  <c r="Z50" i="15918"/>
  <c r="Y50" i="15918"/>
  <c r="X50" i="15918"/>
  <c r="AA31" i="15918"/>
  <c r="Z31" i="15918"/>
  <c r="Y31" i="15918"/>
  <c r="X31" i="15918"/>
  <c r="AA12" i="15918"/>
  <c r="Z12" i="15918"/>
  <c r="Y12" i="15918"/>
  <c r="X12" i="15918"/>
  <c r="AH33" i="15918" l="1"/>
  <c r="AG33" i="15918"/>
  <c r="AF33" i="15918"/>
  <c r="AE33" i="15918"/>
  <c r="AH23" i="15918"/>
  <c r="AG23" i="15918"/>
  <c r="AF23" i="15918"/>
  <c r="AE23" i="15918"/>
  <c r="AH12" i="15918"/>
  <c r="AG12" i="15918"/>
  <c r="AF12" i="15918"/>
  <c r="AE12" i="15918"/>
  <c r="T50" i="15918"/>
  <c r="S50" i="15918"/>
  <c r="R50" i="15918"/>
  <c r="Q50" i="15918"/>
  <c r="T33" i="15918"/>
  <c r="S33" i="15918"/>
  <c r="R33" i="15918"/>
  <c r="Q33" i="15918"/>
  <c r="T24" i="15918"/>
  <c r="S24" i="15918"/>
  <c r="R24" i="15918"/>
  <c r="Q24" i="15918"/>
  <c r="T12" i="15918"/>
  <c r="S12" i="15918"/>
  <c r="R12" i="15918"/>
  <c r="Q12" i="15918"/>
  <c r="M52" i="15918"/>
  <c r="L52" i="15918"/>
  <c r="K52" i="15918"/>
  <c r="J52" i="15918"/>
  <c r="M34" i="15918"/>
  <c r="L34" i="15918"/>
  <c r="K34" i="15918"/>
  <c r="J34" i="15918"/>
  <c r="M25" i="15918"/>
  <c r="L25" i="15918"/>
  <c r="K25" i="15918"/>
  <c r="J25" i="15918"/>
  <c r="M11" i="15918"/>
  <c r="L11" i="15918"/>
  <c r="K11" i="15918"/>
  <c r="J11" i="15918"/>
  <c r="F50" i="15918"/>
  <c r="E50" i="15918"/>
  <c r="D50" i="15918"/>
  <c r="C50" i="15918"/>
  <c r="F46" i="15918"/>
  <c r="E46" i="15918"/>
  <c r="D46" i="15918"/>
  <c r="C46" i="15918"/>
  <c r="F42" i="15918"/>
  <c r="E42" i="15918"/>
  <c r="D42" i="15918"/>
  <c r="C42" i="15918"/>
  <c r="F34" i="15918"/>
  <c r="E34" i="15918"/>
  <c r="D34" i="15918"/>
  <c r="C34" i="15918"/>
  <c r="F22" i="15918"/>
  <c r="E22" i="15918"/>
  <c r="D22" i="15918"/>
  <c r="C22" i="15918"/>
  <c r="F12" i="15918"/>
  <c r="E12" i="15918"/>
  <c r="D12" i="15918"/>
  <c r="C12" i="15918"/>
  <c r="AQ100" i="15919"/>
  <c r="AA100" i="15919"/>
  <c r="S100" i="15919"/>
  <c r="K100" i="15919"/>
  <c r="C100" i="15919"/>
  <c r="T33" i="15921"/>
  <c r="S33" i="15921"/>
  <c r="Q33" i="15921"/>
  <c r="R32" i="15921"/>
  <c r="R31" i="15921"/>
  <c r="R30" i="15921"/>
  <c r="R28" i="15921"/>
  <c r="R27" i="15921"/>
  <c r="R26" i="15921"/>
  <c r="T25" i="15921"/>
  <c r="S25" i="15921"/>
  <c r="Q25" i="15921"/>
  <c r="R24" i="15921"/>
  <c r="R23" i="15921"/>
  <c r="R22" i="15921"/>
  <c r="R21" i="15921"/>
  <c r="R20" i="15921"/>
  <c r="R19" i="15921"/>
  <c r="R18" i="15921"/>
  <c r="AA9" i="15921"/>
  <c r="Z9" i="15921"/>
  <c r="Y9" i="15921"/>
  <c r="X9" i="15921"/>
  <c r="M9" i="15921"/>
  <c r="L9" i="15921"/>
  <c r="K9" i="15921"/>
  <c r="J9" i="15921"/>
  <c r="F9" i="15921"/>
  <c r="E9" i="15921"/>
  <c r="D9" i="15921"/>
  <c r="C9" i="15921"/>
  <c r="AT74" i="15919"/>
  <c r="AS74" i="15919"/>
  <c r="AR74" i="15919"/>
  <c r="AQ74" i="15919"/>
  <c r="AD74" i="15919"/>
  <c r="AC74" i="15919"/>
  <c r="AB74" i="15919"/>
  <c r="AA74" i="15919"/>
  <c r="V74" i="15919"/>
  <c r="U74" i="15919"/>
  <c r="T74" i="15919"/>
  <c r="S74" i="15919"/>
  <c r="N74" i="15919"/>
  <c r="M74" i="15919"/>
  <c r="L74" i="15919"/>
  <c r="K74" i="15919"/>
  <c r="F74" i="15919"/>
  <c r="E74" i="15919"/>
  <c r="C74" i="15919"/>
  <c r="AT64" i="15919"/>
  <c r="AS64" i="15919"/>
  <c r="AR64" i="15919"/>
  <c r="AQ64" i="15919"/>
  <c r="AD64" i="15919"/>
  <c r="AC64" i="15919"/>
  <c r="AB64" i="15919"/>
  <c r="AA64" i="15919"/>
  <c r="V64" i="15919"/>
  <c r="U64" i="15919"/>
  <c r="T64" i="15919"/>
  <c r="S64" i="15919"/>
  <c r="N64" i="15919"/>
  <c r="M64" i="15919"/>
  <c r="L64" i="15919"/>
  <c r="K64" i="15919"/>
  <c r="F64" i="15919"/>
  <c r="E64" i="15919"/>
  <c r="C64" i="15919"/>
  <c r="AT55" i="15919"/>
  <c r="AS55" i="15919"/>
  <c r="AR55" i="15919"/>
  <c r="AQ55" i="15919"/>
  <c r="AD55" i="15919"/>
  <c r="AC55" i="15919"/>
  <c r="AB55" i="15919"/>
  <c r="AA55" i="15919"/>
  <c r="V55" i="15919"/>
  <c r="U55" i="15919"/>
  <c r="T55" i="15919"/>
  <c r="S55" i="15919"/>
  <c r="N55" i="15919"/>
  <c r="M55" i="15919"/>
  <c r="L55" i="15919"/>
  <c r="K55" i="15919"/>
  <c r="F55" i="15919"/>
  <c r="E55" i="15919"/>
  <c r="C55" i="15919"/>
  <c r="AT44" i="15919"/>
  <c r="AS44" i="15919"/>
  <c r="AR44" i="15919"/>
  <c r="AQ44" i="15919"/>
  <c r="AC44" i="15919"/>
  <c r="AA44" i="15919"/>
  <c r="U44" i="15919"/>
  <c r="S44" i="15919"/>
  <c r="M44" i="15919"/>
  <c r="K44" i="15919"/>
  <c r="C44" i="15919"/>
  <c r="AT33" i="15919"/>
  <c r="AS33" i="15919"/>
  <c r="AR33" i="15919"/>
  <c r="AQ33" i="15919"/>
  <c r="AA33" i="15919"/>
  <c r="S33" i="15919"/>
  <c r="K33" i="15919"/>
  <c r="C33" i="15919"/>
  <c r="AT19" i="15919"/>
  <c r="AS19" i="15919"/>
  <c r="AR19" i="15919"/>
  <c r="AQ19" i="15919"/>
  <c r="AA19" i="15919"/>
  <c r="S19" i="15919"/>
  <c r="K19" i="15919"/>
  <c r="C19" i="15919"/>
  <c r="AD76" i="15919" l="1"/>
  <c r="AQ76" i="15919"/>
  <c r="AA76" i="15919"/>
  <c r="L76" i="15919"/>
  <c r="C76" i="15919"/>
  <c r="K76" i="15919"/>
  <c r="U76" i="15919"/>
  <c r="M76" i="15919"/>
  <c r="F76" i="15919"/>
  <c r="E76" i="15919"/>
  <c r="R25" i="15921"/>
  <c r="R33" i="15921"/>
  <c r="N76" i="15919"/>
  <c r="S76" i="15919"/>
  <c r="V76" i="15919"/>
  <c r="AC76" i="15919"/>
  <c r="D76" i="15919"/>
  <c r="T76" i="15919"/>
  <c r="AB76" i="15919"/>
</calcChain>
</file>

<file path=xl/sharedStrings.xml><?xml version="1.0" encoding="utf-8"?>
<sst xmlns="http://schemas.openxmlformats.org/spreadsheetml/2006/main" count="10647" uniqueCount="1991">
  <si>
    <t>G</t>
  </si>
  <si>
    <t>M</t>
  </si>
  <si>
    <t>N</t>
  </si>
  <si>
    <t>Nemzetközi pénzügyek</t>
  </si>
  <si>
    <t>5k, 3f</t>
  </si>
  <si>
    <t>4k, 4f</t>
  </si>
  <si>
    <t>08.00-08.15</t>
  </si>
  <si>
    <t>08.15-08.30</t>
  </si>
  <si>
    <t>08.30-08.45</t>
  </si>
  <si>
    <t>08.45-09.00</t>
  </si>
  <si>
    <t>09.00-09.15</t>
  </si>
  <si>
    <t>09.15-09.30</t>
  </si>
  <si>
    <t>HÉTFŐ</t>
  </si>
  <si>
    <t>09.30-09.45</t>
  </si>
  <si>
    <t>09.45-10.00</t>
  </si>
  <si>
    <t>10.00-10.15</t>
  </si>
  <si>
    <t>10.15-10.30</t>
  </si>
  <si>
    <t>10.30-10.45</t>
  </si>
  <si>
    <t>10.45-11.00</t>
  </si>
  <si>
    <t>11.00-11.15</t>
  </si>
  <si>
    <t>11.15-11.30</t>
  </si>
  <si>
    <t>11.30-11.45</t>
  </si>
  <si>
    <t>11.45-12.00</t>
  </si>
  <si>
    <t>12.00-12.15</t>
  </si>
  <si>
    <t>12.15-12.30</t>
  </si>
  <si>
    <t>12.30-12.45</t>
  </si>
  <si>
    <t>12.45-13.00</t>
  </si>
  <si>
    <t>13.00-13.15</t>
  </si>
  <si>
    <t>13.15-13.30</t>
  </si>
  <si>
    <t>13.30-13.45</t>
  </si>
  <si>
    <t>13.45-14.00</t>
  </si>
  <si>
    <t>14.00-14.15</t>
  </si>
  <si>
    <t>14.15-14.30</t>
  </si>
  <si>
    <t>14.30-14.45</t>
  </si>
  <si>
    <t>14.45-15.00</t>
  </si>
  <si>
    <t>15.00-15.15</t>
  </si>
  <si>
    <t>15.15-15.30</t>
  </si>
  <si>
    <t>15.30-15.45</t>
  </si>
  <si>
    <t>15.45-16.00</t>
  </si>
  <si>
    <t>16.00-16.15</t>
  </si>
  <si>
    <t>16.15-16.30</t>
  </si>
  <si>
    <t>16.30-16.45</t>
  </si>
  <si>
    <t>16.45-17.00</t>
  </si>
  <si>
    <t>17.00-17.15</t>
  </si>
  <si>
    <t>17.15-17.30</t>
  </si>
  <si>
    <t>17.30-17.45</t>
  </si>
  <si>
    <t>17.45-18.00</t>
  </si>
  <si>
    <t>18.30-18.45</t>
  </si>
  <si>
    <t>18.45-19.00</t>
  </si>
  <si>
    <t>19.00-19.15</t>
  </si>
  <si>
    <t>19.15-19.30</t>
  </si>
  <si>
    <t>19.30-19.45</t>
  </si>
  <si>
    <t>19.45-20.00</t>
  </si>
  <si>
    <t>KEDD</t>
  </si>
  <si>
    <t>SZERDA</t>
  </si>
  <si>
    <t>CSÜTÖRTÖK</t>
  </si>
  <si>
    <t>Pályázatírás</t>
  </si>
  <si>
    <t>Szakszeminárium (kutatómunka)</t>
  </si>
  <si>
    <t>Szakszeminárium (terepgyakorlat, tanulmányút)</t>
  </si>
  <si>
    <t>Nemzetközi vállalatgazdaságtan</t>
  </si>
  <si>
    <t>Nemzetközi vállalati stratégiák</t>
  </si>
  <si>
    <t>Félév</t>
  </si>
  <si>
    <t>A tantárgy neve</t>
  </si>
  <si>
    <t>Heti óraszám</t>
  </si>
  <si>
    <t>Kreditpont</t>
  </si>
  <si>
    <t>Számonkérés jellege</t>
  </si>
  <si>
    <t>Elmélet</t>
  </si>
  <si>
    <t>Gyakorlat</t>
  </si>
  <si>
    <t>Előkövetelmény</t>
  </si>
  <si>
    <t>Matematika I.</t>
  </si>
  <si>
    <t>Wirtschaftsdeutsch I.</t>
  </si>
  <si>
    <t>Wirtschaftsdeutsch II.</t>
  </si>
  <si>
    <t>Jogi ismeretek</t>
  </si>
  <si>
    <t>EU ismeretek</t>
  </si>
  <si>
    <t>Vezetés szervezés</t>
  </si>
  <si>
    <t>Stratégiai menedzsment</t>
  </si>
  <si>
    <t>Számvitel elemzés</t>
  </si>
  <si>
    <t>Emberi erőforrásgazdálkodás</t>
  </si>
  <si>
    <t>Marketing menedzsment</t>
  </si>
  <si>
    <t>Üzleti kommunikáció</t>
  </si>
  <si>
    <t>Projektmenedzsment</t>
  </si>
  <si>
    <t>Minőségmenedzsment</t>
  </si>
  <si>
    <t>Vezetői információs rendszerek</t>
  </si>
  <si>
    <t>Vállalkozói tréning</t>
  </si>
  <si>
    <t>Marketingkommunikáció</t>
  </si>
  <si>
    <t>Basic Business Management I.</t>
  </si>
  <si>
    <t>Basic Business Management II.</t>
  </si>
  <si>
    <t>Diploma</t>
  </si>
  <si>
    <t>Jogi alapismeretek</t>
  </si>
  <si>
    <t>Civilizációk és kultúrák</t>
  </si>
  <si>
    <t>4k, 3f</t>
  </si>
  <si>
    <t>Marketingmenedzsment</t>
  </si>
  <si>
    <t>Nemzetközi intézmények</t>
  </si>
  <si>
    <t>Emberi erőforrás menedzsment</t>
  </si>
  <si>
    <t>aláírás</t>
  </si>
  <si>
    <t>Üzleti gazdaságtan</t>
  </si>
  <si>
    <t xml:space="preserve">Pénzügyi elemzés </t>
  </si>
  <si>
    <t>Döntéstámogató rendszerek és módszerek</t>
  </si>
  <si>
    <t>Projektek menedzselése</t>
  </si>
  <si>
    <t>Vállalatfinanszírozás és pénzügyi szolgáltatások</t>
  </si>
  <si>
    <t>Vezetői számvitel és kontrolling</t>
  </si>
  <si>
    <t>Vállalkozás és globalizáció</t>
  </si>
  <si>
    <t>Üzleti tanácsadás</t>
  </si>
  <si>
    <t>Választható tárgy</t>
  </si>
  <si>
    <t>Külkereskedelmi technikák és ügyletek</t>
  </si>
  <si>
    <t>Nemzetközi tárgyalástan</t>
  </si>
  <si>
    <t>3k, 5f</t>
  </si>
  <si>
    <t>P</t>
  </si>
  <si>
    <t>Marketingtervezés</t>
  </si>
  <si>
    <r>
      <t xml:space="preserve">Ebben többek között az szerepel, hogy </t>
    </r>
    <r>
      <rPr>
        <b/>
        <sz val="10"/>
        <rFont val="Arial"/>
        <family val="2"/>
        <charset val="238"/>
      </rPr>
      <t>a Szakmai gyakorlat tárgy felvételének előkövetelménye 165 kredit teljesítése, valamit az, hogy a Szakmai gyakorlat tárgy felvételével együtt csak vizsgakurzussal meghirdetett tárgyakat lehet felvenni.</t>
    </r>
  </si>
  <si>
    <t>113/2008. (10. 01.)</t>
  </si>
  <si>
    <t>A Kari Tanács egyhangúan elfogadta, hogy a BA képzéseken a csak vizsgakurzussal meghirdetett tárgyat az a hallgató veheti fel, aki a tárgy aláírási követelményét már teljesítette.</t>
  </si>
  <si>
    <t>121/2008. (11.12.)</t>
  </si>
  <si>
    <t>A Kari Tanács elfogadta a BA szakokra vonatkozó "Szakmai gyakorlat szabályzata" dokumentumot.</t>
  </si>
  <si>
    <t>Kisvállalkozások gazdaságtana</t>
  </si>
  <si>
    <t>Kötelező tárgy</t>
  </si>
  <si>
    <t>Vállalati erőforrás gazdálkodás</t>
  </si>
  <si>
    <t>Adózási ismeretek</t>
  </si>
  <si>
    <t>Vállalkozásfinanszírozás</t>
  </si>
  <si>
    <t>Értékesítési technikák</t>
  </si>
  <si>
    <t>Pénzügyi számítások és pénzügyi piacok</t>
  </si>
  <si>
    <t>Értékelemzés</t>
  </si>
  <si>
    <t>Biztosítási alapismeretek</t>
  </si>
  <si>
    <t>Üzleti tervezés</t>
  </si>
  <si>
    <t>Modul</t>
  </si>
  <si>
    <t>Interkulturális menedzsment</t>
  </si>
  <si>
    <t>Gazdaságföldrajz</t>
  </si>
  <si>
    <t>Ellenőrzés</t>
  </si>
  <si>
    <t>Az alapfokozat megszerzéséhez legalább egy idegen nyelvből államilag elismert középfokú (B2) komplex típusú, a képzési területnek megfelelő szaknyelvi vagy államilag elismert felsőfokú (C1) komplex típusú általános nyelvvizsga vagy ezekkel egyenértékű érettségi bizonyítvány vagy oklevél szükséges.</t>
  </si>
  <si>
    <t>Az alapfokozat megszerzéséhez legalább két idegen nyelvből államilag elismert középfokú (B2) komplex típusú, a képzési területnek megfelelő szaknyelvi nyelvvizsga – amelyek közül az egyik államilag elismert felsőfokú (C1) komplex típusú általános nyelvvizsgával kiváltható – vagy ezekkel egyenértékű érettségi bizonyítvány vagy oklevél szükséges.</t>
  </si>
  <si>
    <t>Kutatásmódszertan</t>
  </si>
  <si>
    <t>Nemzetközi marketing</t>
  </si>
  <si>
    <t>A szervezetfejlesztés gyakorlata</t>
  </si>
  <si>
    <t>Szakirányválasztás feltétele: mintatanterv szerint legalább 45 kredit megléte</t>
  </si>
  <si>
    <t>Üzleti szaknyelvi ismeretek (Választható)</t>
  </si>
  <si>
    <t>kollokvium</t>
  </si>
  <si>
    <t>18.15-18.30</t>
  </si>
  <si>
    <t>18.00-18.15</t>
  </si>
  <si>
    <t>IDŐPONT</t>
  </si>
  <si>
    <t>félévközi jegy</t>
  </si>
  <si>
    <t>Matematika II.</t>
  </si>
  <si>
    <t>Statisztika I.</t>
  </si>
  <si>
    <t>Statisztika II.</t>
  </si>
  <si>
    <t>Nemzetközi gazdaságtan</t>
  </si>
  <si>
    <t>Vállalatgazdaságtan I.</t>
  </si>
  <si>
    <t>Vállalatgazdaságtan II.</t>
  </si>
  <si>
    <t>Számvitel I.</t>
  </si>
  <si>
    <t>Számvitel II.</t>
  </si>
  <si>
    <t>Marketing</t>
  </si>
  <si>
    <t>Vállalati pénzügyek</t>
  </si>
  <si>
    <t>Vezetői gazdaságtan</t>
  </si>
  <si>
    <t>Gazdasági jog</t>
  </si>
  <si>
    <t>Logisztika</t>
  </si>
  <si>
    <t>Döntéselmélet és módszertan</t>
  </si>
  <si>
    <t>Gazdaságtörténet</t>
  </si>
  <si>
    <t>Informatika</t>
  </si>
  <si>
    <t>Menedzsment</t>
  </si>
  <si>
    <t>Filozófia</t>
  </si>
  <si>
    <t>Makroökonómia</t>
  </si>
  <si>
    <t>Vezetés és szervezés</t>
  </si>
  <si>
    <t>Pénzügytan</t>
  </si>
  <si>
    <t>Szociológia</t>
  </si>
  <si>
    <t>Vállalati gazdaságtan</t>
  </si>
  <si>
    <t>Szakirány</t>
  </si>
  <si>
    <t>Gazdasági elemzés</t>
  </si>
  <si>
    <t>Gazdaságpszichológia</t>
  </si>
  <si>
    <t>Környezetgazdaságtan</t>
  </si>
  <si>
    <t>Összehasonlító gazdaságtan</t>
  </si>
  <si>
    <t>Regionális gazdaságtan</t>
  </si>
  <si>
    <t>Világgazdaságtan</t>
  </si>
  <si>
    <t>Üzleti etika</t>
  </si>
  <si>
    <t>Értékteremtő folyamatok menedzsmentje</t>
  </si>
  <si>
    <t>Kontrolling</t>
  </si>
  <si>
    <t>Szolgáltatásmarketing</t>
  </si>
  <si>
    <t>Marketingkutatás</t>
  </si>
  <si>
    <t>Mikroökonómia</t>
  </si>
  <si>
    <t>Összesen:</t>
  </si>
  <si>
    <t>E</t>
  </si>
  <si>
    <t>Politikai földrajz</t>
  </si>
  <si>
    <t>FV</t>
  </si>
  <si>
    <t>Tárgynév</t>
  </si>
  <si>
    <t>Kredit</t>
  </si>
  <si>
    <t>Óra</t>
  </si>
  <si>
    <t>GY</t>
  </si>
  <si>
    <t>Számonkérés</t>
  </si>
  <si>
    <t>Business english/Wirtschaftdeutsch I.(0 kredit+4 óra)</t>
  </si>
  <si>
    <t>Kötelezően választható tárgy</t>
  </si>
  <si>
    <t>KV_Európai kultúra</t>
  </si>
  <si>
    <t>KV _Gazdaságtörténet</t>
  </si>
  <si>
    <t>KV _Tanulás- és kutatásmódszertan</t>
  </si>
  <si>
    <t>KV_ Gazdaságföldrajz</t>
  </si>
  <si>
    <t>Felzárkóztató</t>
  </si>
  <si>
    <t>F_Matematika gyakorlat</t>
  </si>
  <si>
    <t>F_Vállalati gazdaságtan gyakorlat</t>
  </si>
  <si>
    <t>F_Mikroökonómia gyakorlat</t>
  </si>
  <si>
    <t>5k, 2f</t>
  </si>
  <si>
    <t>6k, 2f</t>
  </si>
  <si>
    <t xml:space="preserve">Matematika II. </t>
  </si>
  <si>
    <t>Üzleti informatika</t>
  </si>
  <si>
    <t>Szaknyelvi szakmai tárgy I.</t>
  </si>
  <si>
    <t>Business english/Wirtschaftdeutsch II.(0 kredit+4 óra)</t>
  </si>
  <si>
    <t>F_Makroökonómia gyakorlat</t>
  </si>
  <si>
    <t>6k, 3f</t>
  </si>
  <si>
    <t>7f, 1f</t>
  </si>
  <si>
    <t xml:space="preserve">Nemzetközi gazdaságtan </t>
  </si>
  <si>
    <t>Külgazdasági politika</t>
  </si>
  <si>
    <t>Szaknyelvi szakmai tárgy II.</t>
  </si>
  <si>
    <t xml:space="preserve">kollokvium </t>
  </si>
  <si>
    <t>Business english/Wirtschaftdeutsch III.(0 kredit+4 óra)</t>
  </si>
  <si>
    <t>F_Nemzetközi gazdaságtan gyakorlat</t>
  </si>
  <si>
    <t>4k,3f</t>
  </si>
  <si>
    <t xml:space="preserve">Számvitel II. </t>
  </si>
  <si>
    <t xml:space="preserve">Marketingtmenedzsment </t>
  </si>
  <si>
    <t>Marketingtmenedzsment</t>
  </si>
  <si>
    <t>Pénzügyi és biztosítási ismertek</t>
  </si>
  <si>
    <t>Nemzetközi kereskedelem</t>
  </si>
  <si>
    <t>Szaknyelvi szakmai tárgy III.</t>
  </si>
  <si>
    <t>Szaknyelvi szakmai tárgy III. (2)</t>
  </si>
  <si>
    <t>kollokvium (2)</t>
  </si>
  <si>
    <t>Szaknyelvi szakmai tárgy  III.</t>
  </si>
  <si>
    <t>Szervezeti magatartás</t>
  </si>
  <si>
    <t>Tevékenységmenedzsment</t>
  </si>
  <si>
    <t xml:space="preserve">Számvitel III. </t>
  </si>
  <si>
    <t>Nemzetközi szállítmányozás</t>
  </si>
  <si>
    <t>koll. (1), félévk. (2)</t>
  </si>
  <si>
    <t>koll. (2), félévk. (1)</t>
  </si>
  <si>
    <t>koll. (2), félévk. (3)</t>
  </si>
  <si>
    <t>5k, 6f</t>
  </si>
  <si>
    <t>Stratégiai tervezés</t>
  </si>
  <si>
    <t>Külgazdaságtan</t>
  </si>
  <si>
    <t>Beszámolókészítés</t>
  </si>
  <si>
    <t>Médiagazdaságtan</t>
  </si>
  <si>
    <t>Vezetői számvitel alapjai</t>
  </si>
  <si>
    <t>Döntéselmélet</t>
  </si>
  <si>
    <t>Helyi gazdaságfejlesztés</t>
  </si>
  <si>
    <t>Kereskedelemgazdaságtan</t>
  </si>
  <si>
    <t>Banktan</t>
  </si>
  <si>
    <t>koll. (2), félévk. (2)</t>
  </si>
  <si>
    <t xml:space="preserve">Diploma </t>
  </si>
  <si>
    <t>4k, 5f</t>
  </si>
  <si>
    <t>5k, 4f</t>
  </si>
  <si>
    <t>Szakmai gyakorlat</t>
  </si>
  <si>
    <t>34k, 15 f</t>
  </si>
  <si>
    <t>Mindösszesen</t>
  </si>
  <si>
    <t>30k, 18f</t>
  </si>
  <si>
    <t>31k, 17f</t>
  </si>
  <si>
    <t>30k, 22f</t>
  </si>
  <si>
    <t>Vállalati menedzsment modul</t>
  </si>
  <si>
    <t>Marketing modul</t>
  </si>
  <si>
    <t>Nemzetközi tanulmányok modul</t>
  </si>
  <si>
    <t>Pénzügyi-számviteli modul</t>
  </si>
  <si>
    <t>SZ_V Logisztikai folyamatok elemzése</t>
  </si>
  <si>
    <t>SZ_M Értékesítési technikák</t>
  </si>
  <si>
    <t>SZ_P Adózási gyakorlat</t>
  </si>
  <si>
    <t>SZ_V Projektmenedzsment</t>
  </si>
  <si>
    <t>SZ_M Fogyasztói magatartás</t>
  </si>
  <si>
    <t>SZ_P Pénzügyi informatika</t>
  </si>
  <si>
    <t>SZ_V Vállalati erőforrás gazdálkodás</t>
  </si>
  <si>
    <t>SZ_M Marketingkutatás</t>
  </si>
  <si>
    <t>SZ_P Vállalati pénzügyi tervezés</t>
  </si>
  <si>
    <t>SZ_M Kereskedelmi jog</t>
  </si>
  <si>
    <t>SZ_P Számvitelszervezés</t>
  </si>
  <si>
    <t>SZ_V Teljesítményértékelés és fejlesztés</t>
  </si>
  <si>
    <t>SZ_M Kereskedelmi marketing</t>
  </si>
  <si>
    <t>SZ_P Vállalati és banki pénzügyek</t>
  </si>
  <si>
    <t>SZ_V Üzleti szimuláció és esettanulmányok</t>
  </si>
  <si>
    <t>SZ_M Marketingtervezés</t>
  </si>
  <si>
    <t>SZ_P Vállalkozásfinanszírozás</t>
  </si>
  <si>
    <t>Modul összesen:</t>
  </si>
  <si>
    <t>Pénztörténet</t>
  </si>
  <si>
    <t>Protokoll és etikett</t>
  </si>
  <si>
    <t>Menedzsment esettanulmányok</t>
  </si>
  <si>
    <t xml:space="preserve">Nemzetközi üzleti tanulmányok modul (angolul) </t>
  </si>
  <si>
    <t>Double degree</t>
  </si>
  <si>
    <t>colloquium</t>
  </si>
  <si>
    <t>graded upon course work</t>
  </si>
  <si>
    <t>signature</t>
  </si>
  <si>
    <t>Tárgycsoport</t>
  </si>
  <si>
    <t>Db</t>
  </si>
  <si>
    <t>Szaknyelvi szakmai tárgy</t>
  </si>
  <si>
    <t>Gazdálkodási és menedzsment (3)</t>
  </si>
  <si>
    <t>Kereskedelem és marketing (3)</t>
  </si>
  <si>
    <t>Nemzetközi gazdálkodási (3)</t>
  </si>
  <si>
    <t>Pénzügy és számvitel (3)</t>
  </si>
  <si>
    <t>Gazdálkodási és menedzsment (német nyelven) (3)</t>
  </si>
  <si>
    <t>Nemzetközi tárgyalástechnika</t>
  </si>
  <si>
    <t>Szakirány modul</t>
  </si>
  <si>
    <t>Nemzetközi szállítmányozás és logisztika</t>
  </si>
  <si>
    <t>Árutan</t>
  </si>
  <si>
    <t>Számvitel alapjai</t>
  </si>
  <si>
    <t>Szakszeminárium I.</t>
  </si>
  <si>
    <t>Fogyasztói magatartás</t>
  </si>
  <si>
    <t>Adók és támogatások</t>
  </si>
  <si>
    <t>Logisztikai rendszerek tervezése, logisztikai kontrolling</t>
  </si>
  <si>
    <t>Szakszeminárium II.</t>
  </si>
  <si>
    <t>Szak betűjele</t>
  </si>
  <si>
    <t>Mintatanterv féléve</t>
  </si>
  <si>
    <t>Gazdálkodási és menedzsment</t>
  </si>
  <si>
    <t>Nemzetközi gazdálkodási</t>
  </si>
  <si>
    <t>Kereskedelem és marketing</t>
  </si>
  <si>
    <t>A képzés szintje</t>
  </si>
  <si>
    <t>Pénzügy és számvitel</t>
  </si>
  <si>
    <t>Szakirányú modul</t>
  </si>
  <si>
    <t>Kommunikáció alapjai</t>
  </si>
  <si>
    <t>Közgazdasági alapismeretek</t>
  </si>
  <si>
    <t>Marketing alapjai</t>
  </si>
  <si>
    <t>Üzleti gazdasági számítások</t>
  </si>
  <si>
    <t>Szakmai és pénzügyi információ feldolgozási alapismeretek</t>
  </si>
  <si>
    <t>Logisztikai alapismeretek</t>
  </si>
  <si>
    <t>Bevezetés a turizmusba</t>
  </si>
  <si>
    <t>Gasztronómiai alapismeretek</t>
  </si>
  <si>
    <t>Menedzsment ismeretek</t>
  </si>
  <si>
    <t>Munkaerőpiaci ismeretek</t>
  </si>
  <si>
    <t>Pénzügyi alapismeretek</t>
  </si>
  <si>
    <t>Szakmai idegen nyelvi alapok</t>
  </si>
  <si>
    <t>Vállalkozások működtetése</t>
  </si>
  <si>
    <t>Üzleti kommunikációs készségfejlesztés</t>
  </si>
  <si>
    <t>Rendezvényszervezés alapjai</t>
  </si>
  <si>
    <t>Választható készségfejlesztő ismeretek</t>
  </si>
  <si>
    <t>Prezentáció és íráskészségfejlesztés</t>
  </si>
  <si>
    <t>Szállodai alapismeretek</t>
  </si>
  <si>
    <t>Turizmus-vendéglátó marketing</t>
  </si>
  <si>
    <t>Nemzetközi pénzügyi alapismeretek</t>
  </si>
  <si>
    <t xml:space="preserve">Számvitel alapjai </t>
  </si>
  <si>
    <t>MINDÖSSZESEN:</t>
  </si>
  <si>
    <t xml:space="preserve">Nemzetközi szállítmányozás és logisztika  szakirány </t>
  </si>
  <si>
    <t>Turizmus szakirány</t>
  </si>
  <si>
    <t>Idegenforgalmi földrajz (Magyarország)</t>
  </si>
  <si>
    <t>Művelődéstörténet alapjai</t>
  </si>
  <si>
    <t>Idegenforgalmi földrajz (nemzetközi)</t>
  </si>
  <si>
    <t>Falusi-városi turizmus</t>
  </si>
  <si>
    <t>Szabadidő elmélet és intézményrendszer</t>
  </si>
  <si>
    <t>Vámjog és –eljárás</t>
  </si>
  <si>
    <t xml:space="preserve">Utazásszervezés és értékesítés </t>
  </si>
  <si>
    <t>Turisztikai térségszervezési alapismeretek</t>
  </si>
  <si>
    <t>Desztinációs marketing</t>
  </si>
  <si>
    <t>T</t>
  </si>
  <si>
    <t>Értékesítési ismeretek</t>
  </si>
  <si>
    <t>Turizmus-vendéglátás FOKSZ</t>
  </si>
  <si>
    <t>Statisztika alapjai</t>
  </si>
  <si>
    <t>Business english/Wirtschaftdeutsch I. (0 kredit + 2 óra, nem kötelező)</t>
  </si>
  <si>
    <t>Nemzetközi gazdálkodási FOKSZ</t>
  </si>
  <si>
    <t>EZ A TÁBLA CSAK A HETI/KÉTHETI RENDSZERESSÉGŰ KURZUSOKAT TARTALMAZZA, A TÖMBÖSÍTVE TARTOTT ÓRÁK A TÁRGYFELVÉTELKOR AZ EGYÉNI ÓRARENDBEN JELENNEK MEG.</t>
  </si>
  <si>
    <r>
      <t xml:space="preserve">A felsőoktatási szakképzésben a szakképzettség megszerzéséhez legalább középfokú </t>
    </r>
    <r>
      <rPr>
        <b/>
        <sz val="14"/>
        <rFont val="Times New Roman"/>
        <family val="1"/>
        <charset val="238"/>
      </rPr>
      <t>(B2)</t>
    </r>
    <r>
      <rPr>
        <sz val="14"/>
        <rFont val="Times New Roman"/>
        <family val="1"/>
        <charset val="238"/>
      </rPr>
      <t xml:space="preserve"> komplex típusú, a képzési területnek megfelelő államilag elismert </t>
    </r>
    <r>
      <rPr>
        <b/>
        <sz val="14"/>
        <rFont val="Times New Roman"/>
        <family val="1"/>
        <charset val="238"/>
      </rPr>
      <t xml:space="preserve">szaknyelvi vizsga </t>
    </r>
    <r>
      <rPr>
        <sz val="14"/>
        <rFont val="Times New Roman"/>
        <family val="1"/>
        <charset val="238"/>
      </rPr>
      <t>vagy azzal egyenértékű érettségi bizonyítvány, illetve oklevél szükséges</t>
    </r>
  </si>
  <si>
    <r>
      <t>A felsőoktatási szakképzésben a szakképzettség megszerzéséhez legalább alapfokú</t>
    </r>
    <r>
      <rPr>
        <b/>
        <sz val="14"/>
        <color indexed="8"/>
        <rFont val="Times New Roman"/>
        <family val="1"/>
        <charset val="238"/>
      </rPr>
      <t xml:space="preserve"> (B1)</t>
    </r>
    <r>
      <rPr>
        <sz val="14"/>
        <color indexed="8"/>
        <rFont val="Times New Roman"/>
        <family val="1"/>
        <charset val="238"/>
      </rPr>
      <t xml:space="preserve"> komplex típusú államilag elismert </t>
    </r>
    <r>
      <rPr>
        <b/>
        <sz val="14"/>
        <color indexed="8"/>
        <rFont val="Times New Roman"/>
        <family val="1"/>
        <charset val="238"/>
      </rPr>
      <t>szaknyelvi vizsga</t>
    </r>
    <r>
      <rPr>
        <sz val="14"/>
        <color indexed="8"/>
        <rFont val="Times New Roman"/>
        <family val="1"/>
        <charset val="238"/>
      </rPr>
      <t xml:space="preserve"> vagy azzal egyenértékű érettségi bizonyítvány, illetve oklevél szükséges.</t>
    </r>
  </si>
  <si>
    <r>
      <t xml:space="preserve">A </t>
    </r>
    <r>
      <rPr>
        <b/>
        <sz val="14"/>
        <color indexed="8"/>
        <rFont val="Times New Roman"/>
        <family val="1"/>
        <charset val="238"/>
      </rPr>
      <t xml:space="preserve">szakmai gyakorlat </t>
    </r>
    <r>
      <rPr>
        <sz val="14"/>
        <color indexed="8"/>
        <rFont val="Times New Roman"/>
        <family val="1"/>
        <charset val="238"/>
      </rPr>
      <t>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</t>
    </r>
  </si>
  <si>
    <t>Gazdálkodási és menedzsment FOKSZ</t>
  </si>
  <si>
    <t>Szervezési alapismeretek</t>
  </si>
  <si>
    <t>Üzleti szimuláció és esettanulmányok</t>
  </si>
  <si>
    <t>Stratégiai tervezés alapjai</t>
  </si>
  <si>
    <t>Projektmenedzsment szakirány</t>
  </si>
  <si>
    <t>Projektmenedzsment alapjai</t>
  </si>
  <si>
    <t>Projektfinanszírozás alapjai</t>
  </si>
  <si>
    <t>Kereskedelem és marketing FOKSZ</t>
  </si>
  <si>
    <t>Kereskedelmi logisztika szakirány</t>
  </si>
  <si>
    <t>Kereskedelmi marketing</t>
  </si>
  <si>
    <t>FOKSZ</t>
  </si>
  <si>
    <t>Alapszintű szakmai idegennyelvtudás.</t>
  </si>
  <si>
    <r>
      <t>A</t>
    </r>
    <r>
      <rPr>
        <b/>
        <sz val="14"/>
        <color rgb="FF000000"/>
        <rFont val="Times New Roman"/>
        <family val="1"/>
        <charset val="238"/>
      </rPr>
      <t xml:space="preserve"> szakmai gyakorlat</t>
    </r>
    <r>
      <rPr>
        <sz val="14"/>
        <color rgb="FF000000"/>
        <rFont val="Times New Roman"/>
        <family val="1"/>
        <charset val="238"/>
      </rPr>
      <t xml:space="preserve">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  </r>
  </si>
  <si>
    <r>
      <t xml:space="preserve">A </t>
    </r>
    <r>
      <rPr>
        <b/>
        <sz val="14"/>
        <color rgb="FF000000"/>
        <rFont val="Times New Roman"/>
        <family val="1"/>
        <charset val="238"/>
      </rPr>
      <t>szakmai gyakorlat</t>
    </r>
    <r>
      <rPr>
        <sz val="14"/>
        <color rgb="FF000000"/>
        <rFont val="Times New Roman"/>
        <family val="1"/>
        <charset val="238"/>
      </rPr>
      <t xml:space="preserve">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  </r>
  </si>
  <si>
    <r>
      <t>A</t>
    </r>
    <r>
      <rPr>
        <b/>
        <sz val="14"/>
        <color theme="1"/>
        <rFont val="Times New Roman"/>
        <family val="1"/>
        <charset val="238"/>
      </rPr>
      <t xml:space="preserve"> szakmai gyakorlat</t>
    </r>
    <r>
      <rPr>
        <sz val="14"/>
        <color theme="1"/>
        <rFont val="Times New Roman"/>
        <family val="1"/>
        <charset val="238"/>
      </rPr>
      <t xml:space="preserve"> a képzés negyedik félévében, a Magyar Kereskedelmi és Iparkamara felsőoktatási gyakorlóhelyi nyilvántartásában szereplő szervezetnél vagy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</t>
    </r>
  </si>
  <si>
    <t>A tanulmányaikat 2012. szeptember 1-je után a német nyelvű BA képzésben kezdő számára az oklevél megszerzéséhez nyelvvizsga követelmény nincs (Nft 51.§(1-2)</t>
  </si>
  <si>
    <t>Vállalati stratégia</t>
  </si>
  <si>
    <t xml:space="preserve">TÁJÉKOZTATÓ </t>
  </si>
  <si>
    <t>Turizmus</t>
  </si>
  <si>
    <t>Pénzügy és számvitel FOKSZ</t>
  </si>
  <si>
    <t>Pénzügyi számvitel</t>
  </si>
  <si>
    <t>Pénzintézeti szakirány</t>
  </si>
  <si>
    <t>Vállalkozásfinanszírozási ismeretek</t>
  </si>
  <si>
    <t>Banki ismeretek</t>
  </si>
  <si>
    <r>
      <t xml:space="preserve">A </t>
    </r>
    <r>
      <rPr>
        <b/>
        <sz val="14"/>
        <color rgb="FF000000"/>
        <rFont val="Times New Roman"/>
        <family val="1"/>
        <charset val="238"/>
      </rPr>
      <t>szakmai gyakorlat</t>
    </r>
    <r>
      <rPr>
        <sz val="14"/>
        <color rgb="FF000000"/>
        <rFont val="Times New Roman"/>
        <family val="1"/>
        <charset val="238"/>
      </rPr>
      <t xml:space="preserve">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</t>
    </r>
  </si>
  <si>
    <t>x</t>
  </si>
  <si>
    <t>Kis- és középvállalkozási</t>
  </si>
  <si>
    <t>Kereskedelmi logisztika</t>
  </si>
  <si>
    <t>kredit</t>
  </si>
  <si>
    <t>Megjegyzés</t>
  </si>
  <si>
    <t>Marketing modulon</t>
  </si>
  <si>
    <t>Falusi és városi turizmus</t>
  </si>
  <si>
    <t>Választható tárgyként</t>
  </si>
  <si>
    <t>Kötelezően választható tárgyként</t>
  </si>
  <si>
    <t>Vállalati menedzsment modulon</t>
  </si>
  <si>
    <t>Európai kultúra</t>
  </si>
  <si>
    <t>Nemzetközi tanulmányok modulon</t>
  </si>
  <si>
    <t>Nem lineáris folytatás esetén megvizsgálandó</t>
  </si>
  <si>
    <t>Szaknyelvi szakmai tárgy(nevesítve)</t>
  </si>
  <si>
    <t>Szaknyelvi szakmai választható tárgyként (nevesítve)</t>
  </si>
  <si>
    <t>Pénzintézeti</t>
  </si>
  <si>
    <t>Kritériumtárgy: Diplomamunka</t>
  </si>
  <si>
    <t>Turizmus-vendéglátás</t>
  </si>
  <si>
    <t>A turizmus rendszere</t>
  </si>
  <si>
    <t>Szállásadás</t>
  </si>
  <si>
    <t>Utazásszervezés</t>
  </si>
  <si>
    <t>Turisztikai erőforrások</t>
  </si>
  <si>
    <t>Turizmus termékek és marketing</t>
  </si>
  <si>
    <t>Turisztikai vállalkozások</t>
  </si>
  <si>
    <t>A turizmus közigazgatási, szakigazgatási, önkormányzati vonatkozásai</t>
  </si>
  <si>
    <t>Vendéglátás</t>
  </si>
  <si>
    <t>28k, 19f</t>
  </si>
  <si>
    <t>Turizmus-vendéglátás (3)</t>
  </si>
  <si>
    <t>Fejlődő országok</t>
  </si>
  <si>
    <t>Nemzetközi üzleti folyamatok</t>
  </si>
  <si>
    <t>Magyarország külgazdasági stratégiája</t>
  </si>
  <si>
    <t xml:space="preserve">Stratégiai tervezés </t>
  </si>
  <si>
    <t>Választható tárgyként, a Turizmus-vendéglátás BA-n kötelező tárgyként</t>
  </si>
  <si>
    <t>Turisztikai és térségszervezési alapismeretek</t>
  </si>
  <si>
    <t>Utazásszervezés és értékesítés</t>
  </si>
  <si>
    <t>Pénzügyi-számviteli modulon</t>
  </si>
  <si>
    <t>PÉNTEK</t>
  </si>
  <si>
    <t>Nemzetközi gazdálkodási (angol nyelven) (3)</t>
  </si>
  <si>
    <t>Environmental Economics (In English)</t>
  </si>
  <si>
    <t>Informatics  (In English)</t>
  </si>
  <si>
    <t>Law (In English)</t>
  </si>
  <si>
    <t>Mathematics I. (In English)</t>
  </si>
  <si>
    <t>Microeconomics  (In English)</t>
  </si>
  <si>
    <t>The Economic Perspective of Geography  (In English)</t>
  </si>
  <si>
    <t>Business ICT (in English)</t>
  </si>
  <si>
    <t>Finance (in English)</t>
  </si>
  <si>
    <t>Lawful Economics (in English)</t>
  </si>
  <si>
    <t>Macroeconomics (in English)</t>
  </si>
  <si>
    <t>Management (in English)</t>
  </si>
  <si>
    <t>Marketing (in English)</t>
  </si>
  <si>
    <t>Mathematics II. (in English)</t>
  </si>
  <si>
    <t xml:space="preserve">International Negotiation Techniques </t>
  </si>
  <si>
    <t>International Corporate Strategies</t>
  </si>
  <si>
    <t>Accounting I. (in English)</t>
  </si>
  <si>
    <t>Statistics I. (in English)</t>
  </si>
  <si>
    <t>International Economics (in English)</t>
  </si>
  <si>
    <t>Corporate Finance (in English)</t>
  </si>
  <si>
    <t>Foreign Economy: Principles (in English)</t>
  </si>
  <si>
    <t>Nemzetközi gazdálkodási (angol, STIPENDIUM)</t>
  </si>
  <si>
    <t>angol</t>
  </si>
  <si>
    <t>német</t>
  </si>
  <si>
    <t>Általános és gazdasági jogi ismeretek</t>
  </si>
  <si>
    <t>Matematika</t>
  </si>
  <si>
    <t>Kommunikációs és prezentációs tréning</t>
  </si>
  <si>
    <t>Választható szaknyelvi szakmai tárgy I.</t>
  </si>
  <si>
    <t>Business English/Wirtschaftsdeutsch I. (0 kredit + 2 óra, nem kötelező)</t>
  </si>
  <si>
    <t>Választható szaknyelvi szakmai tárgy II.</t>
  </si>
  <si>
    <t>Választható szaknyelvi szakmai tárgy III.</t>
  </si>
  <si>
    <t>Business English/Wirtschaftsdeutsch II. (0 kredit + 2 óra, nem kötelező)</t>
  </si>
  <si>
    <t>3k, 4f</t>
  </si>
  <si>
    <t>Az EU gazdaságtana</t>
  </si>
  <si>
    <t>Szabadidő-elmélet és -intézményrendszer</t>
  </si>
  <si>
    <t>Nemzetközi kereskedelmi kapcsolatok</t>
  </si>
  <si>
    <t>Pénz- és tőkepiaci ismeretek</t>
  </si>
  <si>
    <t>Nemzetközi diplomáciai kapcsolatok</t>
  </si>
  <si>
    <t>Biztosítási ismeretek</t>
  </si>
  <si>
    <t>Utazásszervezés és -értékesítés</t>
  </si>
  <si>
    <t>Választható szaknyelvi szakmai tárgy IV.</t>
  </si>
  <si>
    <t>Business English/Wirtschaftsdeutsch III. (0 kredit + 2 óra, nem kötelező)</t>
  </si>
  <si>
    <t>Rendezvényszervezési ismeretek</t>
  </si>
  <si>
    <t>Emberierőforrás-menedzsment</t>
  </si>
  <si>
    <t>Turizmusmarketing</t>
  </si>
  <si>
    <t>Turizmusmenedzsment</t>
  </si>
  <si>
    <t>Turisztikai szoftverek</t>
  </si>
  <si>
    <t>koll. (1), félévk. (3)</t>
  </si>
  <si>
    <t>Business English/Wirtschaftsdeutsch IV. (0 kredit + 2 óra, nem kötelező)</t>
  </si>
  <si>
    <t>3k, 6f</t>
  </si>
  <si>
    <t>A turizmus nemzetközi kapcsolatrendszere</t>
  </si>
  <si>
    <t>A vezetői számvitel alapjai</t>
  </si>
  <si>
    <t>Turisztikai jog és közigazgatás</t>
  </si>
  <si>
    <t>Pályázatírás és -menedzsment</t>
  </si>
  <si>
    <t>4k, 6f</t>
  </si>
  <si>
    <t>Szakmai gyakorlat (része a dipl. kredit)</t>
  </si>
  <si>
    <t>24k, 23f</t>
  </si>
  <si>
    <t>24k, 27f</t>
  </si>
  <si>
    <t>24k, 25f</t>
  </si>
  <si>
    <t>24k, 24f</t>
  </si>
  <si>
    <t>Nemzetközi közgazdasági elemzés I.</t>
  </si>
  <si>
    <t>SZ_V Vállalati erőforrás-gazdálkodás</t>
  </si>
  <si>
    <t>Fejlődő országok és nemzetközi migráció</t>
  </si>
  <si>
    <t>SZ_V A kisvállalkozások gazdaságtana</t>
  </si>
  <si>
    <t>SZ_V Teljesítményértékelés és -fejlesztés</t>
  </si>
  <si>
    <t>Nemzetközi közgazdasági elemzés II.</t>
  </si>
  <si>
    <t>SZ_P Vállalati és banki pénzügyek a gyakorlatban</t>
  </si>
  <si>
    <t>Ökoturizmus és fenntartható turizmusfejlesztés</t>
  </si>
  <si>
    <t>Desztinációmarketing és -menedzsment</t>
  </si>
  <si>
    <t>Összehasonlító nemzetközi gazdaságpolitika</t>
  </si>
  <si>
    <t xml:space="preserve">Double degree (angolul) </t>
  </si>
  <si>
    <t>World economics</t>
  </si>
  <si>
    <t xml:space="preserve">Business Planning </t>
  </si>
  <si>
    <t xml:space="preserve">Project Management </t>
  </si>
  <si>
    <t xml:space="preserve">KV International Finances/Intercultural management/International Transport and Logistics </t>
  </si>
  <si>
    <t>Human Resource Management</t>
  </si>
  <si>
    <t>Specialisation (=english modul)</t>
  </si>
  <si>
    <t>1 colloquium, 3 graded u.c.w.</t>
  </si>
  <si>
    <t>3k, 6g</t>
  </si>
  <si>
    <t>International organizations</t>
  </si>
  <si>
    <t>Political geography</t>
  </si>
  <si>
    <t xml:space="preserve">Foreign Trade Techniques and Transactions </t>
  </si>
  <si>
    <t>Protocol and etiquette</t>
  </si>
  <si>
    <t>Specialisation</t>
  </si>
  <si>
    <t>3k, 7g</t>
  </si>
  <si>
    <t>Turizmus–vendéglátás FOKSZ</t>
  </si>
  <si>
    <t>A számvitel alapjai</t>
  </si>
  <si>
    <t>Szakmai és pénzügyi információfeldolgozási alapismeretek</t>
  </si>
  <si>
    <t>Idegenforgalmi földrajz</t>
  </si>
  <si>
    <t>Szakszeminárium</t>
  </si>
  <si>
    <t>Logisztikai folyamatok elemzése</t>
  </si>
  <si>
    <t>Vállalati pénzügyi tervezés</t>
  </si>
  <si>
    <t>Vállalati erőforrás-gazdálkodás</t>
  </si>
  <si>
    <t>Online marketing</t>
  </si>
  <si>
    <t>Adózási gyakorlat</t>
  </si>
  <si>
    <t>Pénzügyi informatika</t>
  </si>
  <si>
    <t>Gazdasági modul</t>
  </si>
  <si>
    <t>Termelés- és folyamatmenedzsment</t>
  </si>
  <si>
    <t>Vállalkozás innováció és -módszertan</t>
  </si>
  <si>
    <t>Szervezeti magatartás és vezetés</t>
  </si>
  <si>
    <t>Menedzsment modul</t>
  </si>
  <si>
    <t xml:space="preserve">Változtatás- és tudásmenedzsment </t>
  </si>
  <si>
    <t>Üzleti kommunikáció és tárgyalástechnika</t>
  </si>
  <si>
    <t>Pénzügyi modul</t>
  </si>
  <si>
    <t>Társadalmi–gazdasági előrejelzés</t>
  </si>
  <si>
    <t>Fejlesztési modul</t>
  </si>
  <si>
    <t>A vállalkozások jogi környezete (társasági jog)</t>
  </si>
  <si>
    <t>LEIER terem</t>
  </si>
  <si>
    <t>GySEV terem</t>
  </si>
  <si>
    <t>szakkollégium</t>
  </si>
  <si>
    <t>LABOR</t>
  </si>
  <si>
    <t>30</t>
  </si>
  <si>
    <t>42</t>
  </si>
  <si>
    <t>15</t>
  </si>
  <si>
    <t>20</t>
  </si>
  <si>
    <t>INYK</t>
  </si>
  <si>
    <t>Vállalati menedzsment (V modul)</t>
  </si>
  <si>
    <t>Pénzügyi-számviteli (P modul)</t>
  </si>
  <si>
    <t>A többi BA képzésen magyar választható tárgyként (3 kredit)</t>
  </si>
  <si>
    <t>Választható magyar nyelvű tárgyként</t>
  </si>
  <si>
    <t>Még. A Nemzetközi tanulmányok modulon</t>
  </si>
  <si>
    <t>Még: Vállalati menedzsment modulon 5 kredit</t>
  </si>
  <si>
    <t>Még: Magyar választható tárgyként a többi BA képzésen (3 kredit)</t>
  </si>
  <si>
    <t>Kereskedelem és marketing_logisuzika</t>
  </si>
  <si>
    <t>Pénzügy és számvitel_pénzintézeti</t>
  </si>
  <si>
    <t>Pénzügy és számvitel_vállalkozási</t>
  </si>
  <si>
    <t>Turizmus-vendéglátás_turizmus</t>
  </si>
  <si>
    <t>Más képzésre történő átmenet  esetén megvizsgálandó</t>
  </si>
  <si>
    <t>Nemzzetközi tanulmányok modulon</t>
  </si>
  <si>
    <t>Marketimg modulról</t>
  </si>
  <si>
    <t>Kereskedelmi jog</t>
  </si>
  <si>
    <t>Marketimg modulon</t>
  </si>
  <si>
    <t>A kisvállalkozások gazdaságtana</t>
  </si>
  <si>
    <t>Nemzzetközi tanulmányok modulra</t>
  </si>
  <si>
    <t>Még: Nemzetközi tanulmányok modulra</t>
  </si>
  <si>
    <t>Nemzetközi tanulmányok modulról</t>
  </si>
  <si>
    <t>Pénzügyi és biztosítási ismeretek</t>
  </si>
  <si>
    <t>Számvitelszervezés</t>
  </si>
  <si>
    <t>Teljesítményértékelés és fejlesztés</t>
  </si>
  <si>
    <t>Teljesítményértékelés és -fejlesztés</t>
  </si>
  <si>
    <t xml:space="preserve">Tevékenységmenedzsment </t>
  </si>
  <si>
    <t>Vállalati és banki pénzügyek</t>
  </si>
  <si>
    <t>Vállalati és banki pénzügyek a gyakorlatban</t>
  </si>
  <si>
    <t>Vállalati menedzsment modolon</t>
  </si>
  <si>
    <t>választható magyar nyelvű tárgy</t>
  </si>
  <si>
    <t>On-line marketing</t>
  </si>
  <si>
    <t>Szabadidő-elmélet és intézményrendszer</t>
  </si>
  <si>
    <t>Lev</t>
  </si>
  <si>
    <t>Lev E</t>
  </si>
  <si>
    <t>Lev Gy</t>
  </si>
  <si>
    <t>Gazdálkodási és menedzsment BA</t>
  </si>
  <si>
    <t>Turizmus–vendéglátás BA</t>
  </si>
  <si>
    <t>Pénzügy és számvitel BA</t>
  </si>
  <si>
    <t>Gazdálkodási és menedzsment  BA- német</t>
  </si>
  <si>
    <t>Nemzetközi gazdálkodási BA-angol</t>
  </si>
  <si>
    <t>Lev. óra</t>
  </si>
  <si>
    <t>lev. elm.</t>
  </si>
  <si>
    <t>lev. gyak.</t>
  </si>
  <si>
    <t>Választható szaknyelvi szakmai tárgy V.</t>
  </si>
  <si>
    <t>KV_Helyi gazdaságfejlesztés</t>
  </si>
  <si>
    <t>KV_Gazdaságszociológia</t>
  </si>
  <si>
    <t xml:space="preserve">Választható </t>
  </si>
  <si>
    <t>KV_Kereskedelemgazdaságtan</t>
  </si>
  <si>
    <t>KV_Gazdaságpszichológia</t>
  </si>
  <si>
    <t>Application and management</t>
  </si>
  <si>
    <t>Vállalkozásfejlesztés MA</t>
  </si>
  <si>
    <t>Lev óraszám</t>
  </si>
  <si>
    <t>A felsőoktatási szakképzésben a szakképzettség megszerzéséhez legalább középfokú (B2), komplex típusú, a képzési területnek megfelelő államilag elismert szaknyelvi vizsga vagy azzal egyenértékű érettségi bizonyítvány, illetve oklevél szükséges.</t>
  </si>
  <si>
    <t>Alapszintű szakmai idegennyelvtudás</t>
  </si>
  <si>
    <t>A szakmai gyakorlat a képzés negyedik félévében, a Magyar Kereskedelmi és Iparkamara felsőoktatási gyakorlóhelyi nyilvántartásában szereplő szervezetnél vagy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</si>
  <si>
    <t>A szakmai gyakorlat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</si>
  <si>
    <t>Az alapfokozat megszerzéséhez egy idegen nyelvből államilag elismert, középfokú (B2), komplex típusú, a képzési területnek megfelelő szaknyelvi vagy államilag elismert, felsőfokú (C1), komplex típusú általános nyelvvizsga vagy ezekkel egyenértékű érettségi bizonyítvány vagy oklevél szükséges.</t>
  </si>
  <si>
    <t>Az alapfokozat megszerzéséhez két idegen nyelvből államilag elismert, középfokú (B2), komplex típusú, a képzési területnek megfelelő szaknyelvi nyelvvizsga vagy ezekkel egyenértékű érettségi bizonyítvány vagy oklevél szükséges, amelyek közül az egyik nyelvvizsga államilag elismert, felsőfokú (C1), komplex típusú általános nyelvvizsgával kiváltható.</t>
  </si>
  <si>
    <t>A tanulmányaikat 2012. szeptember 1-je után az idegen nyelvű BA képzésben kezdő számára az oklevél megszerzéséhez nyelvvizsga követelmény nincs (Nft 51.§(1-2)</t>
  </si>
  <si>
    <t>A szakmai gyakorlat tizenkettő hét időtartamú (nappali tagozaton 400 óra, részidős képzésben 200 óra) összefüggő gyakorlat.</t>
  </si>
  <si>
    <t>A szakmai gyakorlat tizenkettő hét időtartamú (nappali tagozaton 400 óra, részidős képzésben 200 óra) összefüggő gyakorlat. A szakmai gyakorlat turizmus, illetve vendéglátás tevékenységet folytató gazdálkodó szervezetnél vagy a felsőoktatási intézmény tanéttermében vagy tanszállodájában végezhető.</t>
  </si>
  <si>
    <t>A mesterfokozat megszerzéséhez angol nyelvből államilag elismert, legalább középfokú (B2), komplex típusú nyelvvizsga vagy egy másik élő idegen nyelvből középfokú (B2), komplex típusú, a képzési területnek megfelelő szaknyelvi nyelvvizsga vagy államilag elismert felsőfokú (C1), komplex típusú általános nyelvvizsga vagy ezekkel egyenértékű érettségi bizonyítvány vagy oklevél szükséges.</t>
  </si>
  <si>
    <t>Statistics I.</t>
  </si>
  <si>
    <t>Accounting I.</t>
  </si>
  <si>
    <t>Statistics II.(in English)</t>
  </si>
  <si>
    <t>Accounting II.(in English)</t>
  </si>
  <si>
    <t>Getting to Know the EU(in English)</t>
  </si>
  <si>
    <t>Regional Economics(in English)</t>
  </si>
  <si>
    <t>Intercultural Management(in English)</t>
  </si>
  <si>
    <t>International Trade(in English)</t>
  </si>
  <si>
    <t>Logistics(in English)</t>
  </si>
  <si>
    <t>Business Planning (in English)</t>
  </si>
  <si>
    <t>Foreign Trade: Techniques and Deals(in English)</t>
  </si>
  <si>
    <t>Human Resource Management(in English)</t>
  </si>
  <si>
    <t>International Finances(in English)</t>
  </si>
  <si>
    <t>World Economy(in English)</t>
  </si>
  <si>
    <t>International Transport(in English)</t>
  </si>
  <si>
    <t>Discussion Foreign Affairs(in English)</t>
  </si>
  <si>
    <t>International Institutions(in English)</t>
  </si>
  <si>
    <t>Political Geography(in English)</t>
  </si>
  <si>
    <t>Project Management(in English)</t>
  </si>
  <si>
    <t>Local Economic Development (in English)</t>
  </si>
  <si>
    <t>Practical Experience(in English)</t>
  </si>
  <si>
    <t>Diplom (in English)</t>
  </si>
  <si>
    <r>
      <t xml:space="preserve">Kötelezően választható tárgy vagy </t>
    </r>
    <r>
      <rPr>
        <i/>
        <u/>
        <sz val="12"/>
        <color theme="1"/>
        <rFont val="Times New Roman"/>
        <family val="1"/>
        <charset val="238"/>
      </rPr>
      <t>duális tárgy</t>
    </r>
  </si>
  <si>
    <t>Szaszeminárium</t>
  </si>
  <si>
    <t>Közgazdasági gondolkodás</t>
  </si>
  <si>
    <t>Nemzetközi és globális vállalatgazdaságtan</t>
  </si>
  <si>
    <t>Nemzetközi és globális üzleti folyamatok</t>
  </si>
  <si>
    <t>Nemzetközi és globális marketing</t>
  </si>
  <si>
    <t>Nemzetközi gazdasági folyamatok statisztikai elemzése</t>
  </si>
  <si>
    <t>Nemzetközi és globális vállalati stratégiák</t>
  </si>
  <si>
    <t>Összahasonlító gazdaságpolitika</t>
  </si>
  <si>
    <t>Nemzetközi Kontrolling</t>
  </si>
  <si>
    <t>Szállodai üzemtan</t>
  </si>
  <si>
    <t>Egészségturizmus</t>
  </si>
  <si>
    <t>Szállodai termékfejlesztési trendek</t>
  </si>
  <si>
    <t>Örökségmenedzsment</t>
  </si>
  <si>
    <t>Desztináció marketing és menedzsment</t>
  </si>
  <si>
    <t>Turisztikai termékfejlesztés modul</t>
  </si>
  <si>
    <t>STIP</t>
  </si>
  <si>
    <t>Turizmus–vendéglátás BA-angol</t>
  </si>
  <si>
    <t>Kereskedelem és marketing BA</t>
  </si>
  <si>
    <t>24k, 21f</t>
  </si>
  <si>
    <t>SZ_M Régió- és településmarketing</t>
  </si>
  <si>
    <t>SZ_M Online marketing</t>
  </si>
  <si>
    <t>Sz_M Business marketing</t>
  </si>
  <si>
    <t>Nemzetközi gazdaságtan és gazdálkodás MA (angolul)</t>
  </si>
  <si>
    <t>Haladó közgazdaságtan (Advanced Economics)</t>
  </si>
  <si>
    <t>Nemzetközi gazdaságtani és módszertani modul</t>
  </si>
  <si>
    <t>Haladó nemzetközi gazdaságtan (Advanced International Economics)</t>
  </si>
  <si>
    <t>Kutatásmódszertan (Research Methodology)</t>
  </si>
  <si>
    <t>Nemzetközi politikai gazdaságtan (International Political Economy)</t>
  </si>
  <si>
    <t>Nemzetközi gazdasági folyamatok elemzése (Analysis of International Economic Processes)</t>
  </si>
  <si>
    <t>Választható tárgy (Elective Course)</t>
  </si>
  <si>
    <t>Fejlődésgazdaságtan (Development Economics)</t>
  </si>
  <si>
    <t>A gazdasági fejlődés nemzetközi folyamatai modul</t>
  </si>
  <si>
    <t>Összehasonlító gazdaságtan (Comparative Economics)</t>
  </si>
  <si>
    <t>Nemzetközi intézmények (International Institutions)</t>
  </si>
  <si>
    <t>A globális gazdasági integrációk regionális vonatkozásai (Regional Aspects of Global Economic Integrations)</t>
  </si>
  <si>
    <t>Haladó nemzetközi pénzügyek (Advanced International Finances)</t>
  </si>
  <si>
    <t>Nemzetközi üzleti stratégiák (International Business Strategies)</t>
  </si>
  <si>
    <t>Üzleti tevékenységek nemzetközi folyamatai modul</t>
  </si>
  <si>
    <t>Nemzetközi menedzsment (International Management)</t>
  </si>
  <si>
    <t>Nemzetközi marketing (International Marketing)</t>
  </si>
  <si>
    <t>Transznacionális vállalatok (Transnational Corporations)</t>
  </si>
  <si>
    <t>Nemzetközi üzleti információs rendszerek (International Business Information Systems)</t>
  </si>
  <si>
    <t>Interkulturális kommunikáció (Intercultural Communication)</t>
  </si>
  <si>
    <t>Globális kormányzás (Global Governance)</t>
  </si>
  <si>
    <t>Nemzetközi politika és pénzügyek modul</t>
  </si>
  <si>
    <t>Nemzetközi számvitel (International Accounting)</t>
  </si>
  <si>
    <t>Pénzügyi piacok elemzése (Analysis of Financial Markets)</t>
  </si>
  <si>
    <t>Nemzetközi kereskedelmi jog és politika (International Trade Law and Politics)</t>
  </si>
  <si>
    <t>Áru- és értéktőzsdék (Commodities and Stock Exchanges)</t>
  </si>
  <si>
    <t>Szálloda-vendéglátás modul</t>
  </si>
  <si>
    <t>Gasztroturizmus</t>
  </si>
  <si>
    <t>Szállodali üzemtan gyakorlata/Duális gyakorlat 5</t>
  </si>
  <si>
    <t>Vendéglátós rendezvények</t>
  </si>
  <si>
    <t>Vendéglátós rendezvények gyakorlata/Duális gyakorlat 6</t>
  </si>
  <si>
    <t>V</t>
  </si>
  <si>
    <t>Szo</t>
  </si>
  <si>
    <t>CS</t>
  </si>
  <si>
    <t>Sz</t>
  </si>
  <si>
    <t>K</t>
  </si>
  <si>
    <t>H</t>
  </si>
  <si>
    <t>június</t>
  </si>
  <si>
    <t>május</t>
  </si>
  <si>
    <t>április</t>
  </si>
  <si>
    <t>március</t>
  </si>
  <si>
    <t>február</t>
  </si>
  <si>
    <t>január</t>
  </si>
  <si>
    <t>ESEMÉNYEK</t>
  </si>
  <si>
    <t>december</t>
  </si>
  <si>
    <t>november</t>
  </si>
  <si>
    <t>október</t>
  </si>
  <si>
    <t>szeptember</t>
  </si>
  <si>
    <t>Nemzetközi gazdaság és gazdálkodás (angol, STIPENDIUM)</t>
  </si>
  <si>
    <t>Minőség és fenntarthatóság menedzsmentje</t>
  </si>
  <si>
    <t>Turizmus-vendéglátás (angol, STIPENDIUM)</t>
  </si>
  <si>
    <t>Szakirány (szétágazó tárgyai)</t>
  </si>
  <si>
    <t>Pénzintézeti szakirányhoz kapcsolódó további tárgyak</t>
  </si>
  <si>
    <t>Banki tevékenységek a gyakorlatban</t>
  </si>
  <si>
    <r>
      <t xml:space="preserve">SZ_P Pénzügyi informatika gyakorlat ill. </t>
    </r>
    <r>
      <rPr>
        <i/>
        <u/>
        <sz val="12"/>
        <rFont val="Times New Roman"/>
        <family val="1"/>
        <charset val="238"/>
      </rPr>
      <t>duális tárgy</t>
    </r>
  </si>
  <si>
    <r>
      <t xml:space="preserve">SZ_P Vállalati és banki pénzügyek a gyakorlatban szakszeminárium ill. </t>
    </r>
    <r>
      <rPr>
        <i/>
        <u/>
        <sz val="12"/>
        <rFont val="Times New Roman"/>
        <family val="1"/>
        <charset val="238"/>
      </rPr>
      <t>duális tárgy</t>
    </r>
  </si>
  <si>
    <t>Turizmus-vendéglátás BA</t>
  </si>
  <si>
    <t>vizsga</t>
  </si>
  <si>
    <t>Tanulás- és kutatásmódszertan</t>
  </si>
  <si>
    <t>Matematika gyakorlat</t>
  </si>
  <si>
    <t>Mikroökonómia gyakorlat</t>
  </si>
  <si>
    <t>Választható magyar nyelvű tárgy, amelyet az aktuális félévben más képzésen futó tárgyak közül jelöl ki a kar</t>
  </si>
  <si>
    <t>Választható idegen nyelvű tárgy, amelyet az aktuális félévben más képzésen futó tárgyak közül jelöl ki a kar</t>
  </si>
  <si>
    <t>Business English/Wirtschaftsdeutsch I.</t>
  </si>
  <si>
    <t>Makroökonómia gyakorlat</t>
  </si>
  <si>
    <t>Vállalati gazdaságtan gyakorlat</t>
  </si>
  <si>
    <t>Nemzetközi gazdaságtan gyakorlat</t>
  </si>
  <si>
    <t>Business English/Wirtschaftsdeutsch II.</t>
  </si>
  <si>
    <t>Business English/Wirtschaftsdeutsch III.</t>
  </si>
  <si>
    <t>Business English/Wirtschaftsdeutsch IV.</t>
  </si>
  <si>
    <t>Szakmai gyakorlat I.</t>
  </si>
  <si>
    <t>Szakmai gyakorlat II.</t>
  </si>
  <si>
    <t>Szakdolgozatkészítés</t>
  </si>
  <si>
    <t>Mindösszesen:</t>
  </si>
  <si>
    <t>Nemzetközi közgazdasági elemzés I. (Technikák a közgazdasági gondolkodásban)</t>
  </si>
  <si>
    <t>Szállodai üzemtan gyakorlata</t>
  </si>
  <si>
    <t>Nemzetközi közgazdasági elemzés II. (Nemzetközi adatok elemzése)</t>
  </si>
  <si>
    <t>Rendezvények a vendéglátásban</t>
  </si>
  <si>
    <t>Rendezvények a vendéglátásban gyakorlat</t>
  </si>
  <si>
    <t>Duális képzés esetében:</t>
  </si>
  <si>
    <t>Duális tárgy 1</t>
  </si>
  <si>
    <t>Duális tárgy 2</t>
  </si>
  <si>
    <t>Duális tárgy 3</t>
  </si>
  <si>
    <t>Duális tárgy 4</t>
  </si>
  <si>
    <t>Duális tárgy 5</t>
  </si>
  <si>
    <t>Duális tárgy 6</t>
  </si>
  <si>
    <r>
      <t>Választható vagy</t>
    </r>
    <r>
      <rPr>
        <i/>
        <u/>
        <sz val="12"/>
        <rFont val="Times New Roman"/>
        <family val="1"/>
        <charset val="238"/>
      </rPr>
      <t xml:space="preserve"> duális tárgy</t>
    </r>
  </si>
  <si>
    <t>Gazdálkodási és menedzsment angol,Business Administration and Management</t>
  </si>
  <si>
    <t>General and Business Law</t>
  </si>
  <si>
    <t xml:space="preserve">Mathematics </t>
  </si>
  <si>
    <t>Management</t>
  </si>
  <si>
    <t xml:space="preserve">Microeconomics </t>
  </si>
  <si>
    <t>Communication and Presentation Skills Development</t>
  </si>
  <si>
    <t xml:space="preserve">Environmental Economics </t>
  </si>
  <si>
    <t>Core elective course</t>
  </si>
  <si>
    <t>European Culture</t>
  </si>
  <si>
    <t>Economic History</t>
  </si>
  <si>
    <t>Learning and Research Skills Development</t>
  </si>
  <si>
    <t xml:space="preserve">Economic Geography </t>
  </si>
  <si>
    <t>Learning support courses</t>
  </si>
  <si>
    <t>LSC_Mathematics (only seminar)</t>
  </si>
  <si>
    <t>LSC_Microeconomics (only seminar)</t>
  </si>
  <si>
    <t>Summarized:</t>
  </si>
  <si>
    <t xml:space="preserve">Macroeconomics </t>
  </si>
  <si>
    <t xml:space="preserve">Statistics I. </t>
  </si>
  <si>
    <t xml:space="preserve">Finance </t>
  </si>
  <si>
    <t>Corporate Economics</t>
  </si>
  <si>
    <t>Leadership and Organisation</t>
  </si>
  <si>
    <t>Elective course I.</t>
  </si>
  <si>
    <t>Elective course II.</t>
  </si>
  <si>
    <t>LSC_Macroeconomics (only seminar)</t>
  </si>
  <si>
    <t>LSC_Corporate Economics (only seminar)</t>
  </si>
  <si>
    <t xml:space="preserve">Statistics II. </t>
  </si>
  <si>
    <t xml:space="preserve">International Economics </t>
  </si>
  <si>
    <t xml:space="preserve">Marketing Management </t>
  </si>
  <si>
    <t>Corporate Finance</t>
  </si>
  <si>
    <t>Elective course III.</t>
  </si>
  <si>
    <t>Elective course IV.</t>
  </si>
  <si>
    <t>LSC_International Economics (only seminar)</t>
  </si>
  <si>
    <t>Accounting II.</t>
  </si>
  <si>
    <t>Economic Informatics</t>
  </si>
  <si>
    <t>The Economy of the EU</t>
  </si>
  <si>
    <t>Local Economic Development</t>
  </si>
  <si>
    <t>Logistics</t>
  </si>
  <si>
    <t>Organizational Behavior</t>
  </si>
  <si>
    <t>Decision Theory</t>
  </si>
  <si>
    <t>Taxation</t>
  </si>
  <si>
    <t>Elective course V.</t>
  </si>
  <si>
    <t xml:space="preserve">Economic Analysis </t>
  </si>
  <si>
    <t>Retail management</t>
  </si>
  <si>
    <t>Operations Management</t>
  </si>
  <si>
    <t>Module</t>
  </si>
  <si>
    <t>Business Communication</t>
  </si>
  <si>
    <t>Strategic Planning</t>
  </si>
  <si>
    <t xml:space="preserve">Controlling </t>
  </si>
  <si>
    <t xml:space="preserve">Basics of Managerial Accounting </t>
  </si>
  <si>
    <t>Quality Management</t>
  </si>
  <si>
    <t>Corporate management module</t>
  </si>
  <si>
    <t>Logistic Process Analysis</t>
  </si>
  <si>
    <t>Project Management</t>
  </si>
  <si>
    <t>Corporate Resource Management</t>
  </si>
  <si>
    <t>Specialized seminars / workshop with informal content</t>
  </si>
  <si>
    <t>Benchmarking and Development</t>
  </si>
  <si>
    <t>Business Simulation Exercises and Case Studies</t>
  </si>
  <si>
    <r>
      <t xml:space="preserve">Választható vagy </t>
    </r>
    <r>
      <rPr>
        <i/>
        <u/>
        <sz val="10"/>
        <rFont val="Times New Roman"/>
        <family val="1"/>
        <charset val="238"/>
      </rPr>
      <t>duális tárgy</t>
    </r>
  </si>
  <si>
    <r>
      <t xml:space="preserve">Választható vagy </t>
    </r>
    <r>
      <rPr>
        <i/>
        <u/>
        <sz val="10"/>
        <rFont val="Times New Roman"/>
        <family val="1"/>
        <charset val="238"/>
      </rPr>
      <t xml:space="preserve">duális tárgy </t>
    </r>
  </si>
  <si>
    <r>
      <t xml:space="preserve">Választható szaknyelvi szakmai tárgy  III. ill. </t>
    </r>
    <r>
      <rPr>
        <i/>
        <u/>
        <sz val="12"/>
        <rFont val="Times New Roman"/>
        <family val="1"/>
        <charset val="238"/>
      </rPr>
      <t>duális tárgy</t>
    </r>
  </si>
  <si>
    <t>9.</t>
  </si>
  <si>
    <t>14.</t>
  </si>
  <si>
    <t>8.</t>
  </si>
  <si>
    <t>12.</t>
  </si>
  <si>
    <t>7.</t>
  </si>
  <si>
    <t>11.</t>
  </si>
  <si>
    <t>10.</t>
  </si>
  <si>
    <t>6.</t>
  </si>
  <si>
    <t>5.</t>
  </si>
  <si>
    <t>4.</t>
  </si>
  <si>
    <t>3.</t>
  </si>
  <si>
    <t>2.</t>
  </si>
  <si>
    <t>1.</t>
  </si>
  <si>
    <t>Vizsgajelentkezés intervalluma</t>
  </si>
  <si>
    <t>SZ_V Szakszeminárium</t>
  </si>
  <si>
    <t>FOKSZ_KERESKEDELEM ÉS MARKETING [LOGISZTIKA]</t>
  </si>
  <si>
    <t>FOKSZ_PÉNZÜGY ÉS SZÁMVITEL [PÉNZINTÉZETI]</t>
  </si>
  <si>
    <t>FOKSZ_TURIZMUS-VENDÉGLÁTÁS [TURIZMUS]</t>
  </si>
  <si>
    <t>Tárgykód</t>
  </si>
  <si>
    <t>Lev. óraszám</t>
  </si>
  <si>
    <t>Lev. elm.</t>
  </si>
  <si>
    <t>Lev. gyak.</t>
  </si>
  <si>
    <t>Nap. óraszám</t>
  </si>
  <si>
    <t>Nap. elm.</t>
  </si>
  <si>
    <t>Nap. gyak.</t>
  </si>
  <si>
    <t>KF0001</t>
  </si>
  <si>
    <t>KF0026</t>
  </si>
  <si>
    <t>KF0002</t>
  </si>
  <si>
    <t>KF0003</t>
  </si>
  <si>
    <t>KF0004</t>
  </si>
  <si>
    <t>KF0005</t>
  </si>
  <si>
    <t>Pénzügyi kultúra és digitalizáció</t>
  </si>
  <si>
    <t>KF0006</t>
  </si>
  <si>
    <t>KF0007</t>
  </si>
  <si>
    <t>Szakmai idegen nyelv</t>
  </si>
  <si>
    <t>KF0008</t>
  </si>
  <si>
    <t>Számvitel</t>
  </si>
  <si>
    <t>KF0044</t>
  </si>
  <si>
    <t>KF0009</t>
  </si>
  <si>
    <t>Testnevelés 1</t>
  </si>
  <si>
    <t>KF0010</t>
  </si>
  <si>
    <t>KF0011</t>
  </si>
  <si>
    <t>KF0029</t>
  </si>
  <si>
    <t>Banktan és biztosítási ismeretek</t>
  </si>
  <si>
    <t>KF0027</t>
  </si>
  <si>
    <t>Aktív turizmus</t>
  </si>
  <si>
    <t>KF0012</t>
  </si>
  <si>
    <t>KF0013</t>
  </si>
  <si>
    <t>Munkaerőpiaci ismeretek és munkajog</t>
  </si>
  <si>
    <t>KF0037</t>
  </si>
  <si>
    <t>KF0014</t>
  </si>
  <si>
    <t>Testnevelés 2</t>
  </si>
  <si>
    <t>KF0045</t>
  </si>
  <si>
    <t>KF0040</t>
  </si>
  <si>
    <t>KF0049</t>
  </si>
  <si>
    <t>Ügyfélkapcsolatok (CRM) kezelése</t>
  </si>
  <si>
    <t>KF0041</t>
  </si>
  <si>
    <t>Rendezvény- és utazásszervezés I.</t>
  </si>
  <si>
    <t>KF0015</t>
  </si>
  <si>
    <t>KF0016</t>
  </si>
  <si>
    <t>KF0047</t>
  </si>
  <si>
    <t>KF0017</t>
  </si>
  <si>
    <t>KF0048</t>
  </si>
  <si>
    <t>Turizmusmarketing- és menedzsment</t>
  </si>
  <si>
    <t>KF0018</t>
  </si>
  <si>
    <t>KF0028</t>
  </si>
  <si>
    <t>Árutan és fogyasztóvédelmi ismeretek</t>
  </si>
  <si>
    <t>KF0035</t>
  </si>
  <si>
    <t>KF0030</t>
  </si>
  <si>
    <t>KF0019</t>
  </si>
  <si>
    <t>KF0032</t>
  </si>
  <si>
    <t>KF0038</t>
  </si>
  <si>
    <t>Pénzügyi és gazdasági elemzés</t>
  </si>
  <si>
    <t>KF0031</t>
  </si>
  <si>
    <t>Fenntartható turizmus fejlesztés</t>
  </si>
  <si>
    <t>KF0020</t>
  </si>
  <si>
    <t>KF0033</t>
  </si>
  <si>
    <t>KF0021</t>
  </si>
  <si>
    <t>Üzleti számítások</t>
  </si>
  <si>
    <t>KF0036</t>
  </si>
  <si>
    <t>Online marketing és e-kereskedelem</t>
  </si>
  <si>
    <t>KF0034</t>
  </si>
  <si>
    <t>KF0022</t>
  </si>
  <si>
    <t>KF0042</t>
  </si>
  <si>
    <t>Rendezvény- és utazásszervezés II.</t>
  </si>
  <si>
    <t>KF0050</t>
  </si>
  <si>
    <t>KF0043</t>
  </si>
  <si>
    <t>Szálláshelyi és vendéglátó ismeretek</t>
  </si>
  <si>
    <t>KF0023</t>
  </si>
  <si>
    <t>KF0039</t>
  </si>
  <si>
    <t>Piackutatás</t>
  </si>
  <si>
    <t>KF0024</t>
  </si>
  <si>
    <t>KF0046</t>
  </si>
  <si>
    <t>KF0051</t>
  </si>
  <si>
    <t>KF0025</t>
  </si>
  <si>
    <t xml:space="preserve">Szakmai gyakorlat </t>
  </si>
  <si>
    <t>óraszám_L</t>
  </si>
  <si>
    <t>óraszám_N</t>
  </si>
  <si>
    <t>Kötelező (A)</t>
  </si>
  <si>
    <t>Kötelezően választható (B)</t>
  </si>
  <si>
    <t>Választható C_MAGYAR</t>
  </si>
  <si>
    <t>Választható C_IDEGEN NYELVŰ</t>
  </si>
  <si>
    <t>Modulon kötelező (SZK)</t>
  </si>
  <si>
    <t>Kritérium (K)</t>
  </si>
  <si>
    <t>Fakultatív (F)</t>
  </si>
  <si>
    <t>Összesen</t>
  </si>
  <si>
    <t>BA_GAZDÁLKODÁS ÉS MENEDZSMENT_MAGYAR</t>
  </si>
  <si>
    <t>BA_GAZDÁLKODÁS ÉS MENEDZSMENT_ANGOL</t>
  </si>
  <si>
    <t>BA_NEMZETKÖZI GAZDÁLKODÁS_ANGOL</t>
  </si>
  <si>
    <t>BA_TURIZMUS-VENDÉGLÁTÁS_MAGYAR</t>
  </si>
  <si>
    <t>BA_TURIZMUS-VENDÉGLÁTÁS_ANGOL</t>
  </si>
  <si>
    <t>KB0001</t>
  </si>
  <si>
    <t>KB9999</t>
  </si>
  <si>
    <t>exam</t>
  </si>
  <si>
    <t>KB0091</t>
  </si>
  <si>
    <t>KB9914</t>
  </si>
  <si>
    <t>The System of Tourism</t>
  </si>
  <si>
    <t>grade upon work</t>
  </si>
  <si>
    <t>KB0002</t>
  </si>
  <si>
    <t>KB9998</t>
  </si>
  <si>
    <t>Communication and Presentation Skills Training</t>
  </si>
  <si>
    <t>KB9946</t>
  </si>
  <si>
    <t>Intercultural Management</t>
  </si>
  <si>
    <t>KB0003</t>
  </si>
  <si>
    <t>KB9997</t>
  </si>
  <si>
    <t>Environmental Economics</t>
  </si>
  <si>
    <t>KB0004</t>
  </si>
  <si>
    <t>KB9996</t>
  </si>
  <si>
    <t>KB0005</t>
  </si>
  <si>
    <t>KB9995</t>
  </si>
  <si>
    <t>KB0006</t>
  </si>
  <si>
    <t>KB9994</t>
  </si>
  <si>
    <t>KB0009</t>
  </si>
  <si>
    <t>KB9991</t>
  </si>
  <si>
    <t>Financial Culture and Digitization</t>
  </si>
  <si>
    <t>KB0007</t>
  </si>
  <si>
    <t>KB9993</t>
  </si>
  <si>
    <t>Learning and Research Methodology</t>
  </si>
  <si>
    <t>KB0008</t>
  </si>
  <si>
    <t>Duális tárgy 1.</t>
  </si>
  <si>
    <t>KB0010</t>
  </si>
  <si>
    <t>Gadaságszociológia</t>
  </si>
  <si>
    <t>KB9990</t>
  </si>
  <si>
    <t>Sociology of Economics</t>
  </si>
  <si>
    <t>KB0011</t>
  </si>
  <si>
    <t>KB9989</t>
  </si>
  <si>
    <t>KB0012</t>
  </si>
  <si>
    <t>KB9988</t>
  </si>
  <si>
    <t>KB0013</t>
  </si>
  <si>
    <t>KB9987</t>
  </si>
  <si>
    <t>KB0014</t>
  </si>
  <si>
    <t>Statisztika</t>
  </si>
  <si>
    <t>KB9986</t>
  </si>
  <si>
    <t>Statistics</t>
  </si>
  <si>
    <t>KB0015</t>
  </si>
  <si>
    <t>Üzleti pszichológia</t>
  </si>
  <si>
    <t>KB9985</t>
  </si>
  <si>
    <t>Business Psychology</t>
  </si>
  <si>
    <t>KB0016</t>
  </si>
  <si>
    <t>KB9984</t>
  </si>
  <si>
    <t>Business Economics</t>
  </si>
  <si>
    <t>KB0017</t>
  </si>
  <si>
    <t>KB9983</t>
  </si>
  <si>
    <t>KB0018</t>
  </si>
  <si>
    <t>Duális tárgy 2.</t>
  </si>
  <si>
    <t>KB0019</t>
  </si>
  <si>
    <t>Gazdasági-társadalmi folyamatok elemzése</t>
  </si>
  <si>
    <t>KB9981</t>
  </si>
  <si>
    <t xml:space="preserve">Analysis of Socio-Economic Processes </t>
  </si>
  <si>
    <t>KB0026</t>
  </si>
  <si>
    <t>KB9976</t>
  </si>
  <si>
    <t>KB9980</t>
  </si>
  <si>
    <t>KB0020</t>
  </si>
  <si>
    <t>KB9945</t>
  </si>
  <si>
    <t>International Finances</t>
  </si>
  <si>
    <t>KB0060</t>
  </si>
  <si>
    <t>KB0092</t>
  </si>
  <si>
    <t>KB9913</t>
  </si>
  <si>
    <t>Accommodation and F&amp;B Service Activities</t>
  </si>
  <si>
    <t>KB0021</t>
  </si>
  <si>
    <t>KB9979</t>
  </si>
  <si>
    <t xml:space="preserve">Accounting I. </t>
  </si>
  <si>
    <t>KB0024</t>
  </si>
  <si>
    <t>KB9978</t>
  </si>
  <si>
    <t>KB0093</t>
  </si>
  <si>
    <t>KB9912</t>
  </si>
  <si>
    <t>Resources in Tourism</t>
  </si>
  <si>
    <t>Választható idegen nyelvű szakmai tárgy I.</t>
  </si>
  <si>
    <t>Elective Course in a Foreign Language I.</t>
  </si>
  <si>
    <t>Választható tárgy I.</t>
  </si>
  <si>
    <t>Elective Course in a Foreign Language II.</t>
  </si>
  <si>
    <t>KB0025</t>
  </si>
  <si>
    <t>Duális tárgy 3.</t>
  </si>
  <si>
    <t>Testnevelés 3</t>
  </si>
  <si>
    <t>KB0034</t>
  </si>
  <si>
    <t>KB9970</t>
  </si>
  <si>
    <t>KB9975</t>
  </si>
  <si>
    <t>EU Studies</t>
  </si>
  <si>
    <t>KB0094</t>
  </si>
  <si>
    <t>KB9911</t>
  </si>
  <si>
    <t>Active Tourism</t>
  </si>
  <si>
    <t>KB0035</t>
  </si>
  <si>
    <t>Döntési technikák</t>
  </si>
  <si>
    <t>KB9969</t>
  </si>
  <si>
    <t>Decision Techniques</t>
  </si>
  <si>
    <t>KB9972</t>
  </si>
  <si>
    <t>KB0077</t>
  </si>
  <si>
    <t>KB0027</t>
  </si>
  <si>
    <t>EU ismeretek és gazdaságtan</t>
  </si>
  <si>
    <t>KB9944</t>
  </si>
  <si>
    <t>Diplomacy in International Relations</t>
  </si>
  <si>
    <t>KB0095</t>
  </si>
  <si>
    <t>KB9910</t>
  </si>
  <si>
    <t>Event and Travel Management I.</t>
  </si>
  <si>
    <t>KB0032</t>
  </si>
  <si>
    <t>KB9943</t>
  </si>
  <si>
    <t>International Trade Relations</t>
  </si>
  <si>
    <t>KB0078</t>
  </si>
  <si>
    <t>KB0028</t>
  </si>
  <si>
    <t>KB9974</t>
  </si>
  <si>
    <t xml:space="preserve">Accounting II. </t>
  </si>
  <si>
    <t>KB0096</t>
  </si>
  <si>
    <t>KB9909</t>
  </si>
  <si>
    <t>Tourism Marketing and Management</t>
  </si>
  <si>
    <t>KB0036</t>
  </si>
  <si>
    <t>KB9968</t>
  </si>
  <si>
    <t>Organisational Behavior</t>
  </si>
  <si>
    <t>KB9973</t>
  </si>
  <si>
    <t>Business Informatics</t>
  </si>
  <si>
    <t>KB0029</t>
  </si>
  <si>
    <t>Elective Course in a Foreign Language III.</t>
  </si>
  <si>
    <t>Választható idegen nyelvű szakmai tárgy II.</t>
  </si>
  <si>
    <t>Elective Course in a Foreign Language IV.</t>
  </si>
  <si>
    <t>Választható tárgy II.</t>
  </si>
  <si>
    <t>Testnevelés 4</t>
  </si>
  <si>
    <t>KB0033</t>
  </si>
  <si>
    <t>Duális tárgy 4.</t>
  </si>
  <si>
    <t>KB0042</t>
  </si>
  <si>
    <t>KB9963</t>
  </si>
  <si>
    <t>KB9942</t>
  </si>
  <si>
    <t>KB0080</t>
  </si>
  <si>
    <t>KB0098</t>
  </si>
  <si>
    <t>KB9907</t>
  </si>
  <si>
    <t>Sustainable Tourism Development</t>
  </si>
  <si>
    <t>KB0043</t>
  </si>
  <si>
    <t>KB9962</t>
  </si>
  <si>
    <t xml:space="preserve">Financial and Economic Analysis </t>
  </si>
  <si>
    <t>KB9941</t>
  </si>
  <si>
    <t>Circular and Sustainable Economics</t>
  </si>
  <si>
    <t>KB0081</t>
  </si>
  <si>
    <t>KB0039</t>
  </si>
  <si>
    <t>KB9966</t>
  </si>
  <si>
    <t>KB0044</t>
  </si>
  <si>
    <t>KB9961</t>
  </si>
  <si>
    <t>KB0082</t>
  </si>
  <si>
    <t>Számvitel III.</t>
  </si>
  <si>
    <t>KB0100</t>
  </si>
  <si>
    <t>KB9905</t>
  </si>
  <si>
    <t>Event and Travel Management II.</t>
  </si>
  <si>
    <t>KB0041</t>
  </si>
  <si>
    <t>KB9964</t>
  </si>
  <si>
    <t>Business Diagnostics</t>
  </si>
  <si>
    <t>KB9967</t>
  </si>
  <si>
    <t>Business Planning</t>
  </si>
  <si>
    <t>KB0037</t>
  </si>
  <si>
    <t>Elective Course in a Foreign Language V.</t>
  </si>
  <si>
    <t>Választható tárgy III.</t>
  </si>
  <si>
    <t>KB0040</t>
  </si>
  <si>
    <t>Duális tárgy 5.</t>
  </si>
  <si>
    <t>KB0050</t>
  </si>
  <si>
    <t>KB9955</t>
  </si>
  <si>
    <t>KB9935</t>
  </si>
  <si>
    <t>KB0102</t>
  </si>
  <si>
    <t>A turizmus hazai és nemzetközi kapcsolatrendszere</t>
  </si>
  <si>
    <t>KB9903</t>
  </si>
  <si>
    <t>National and International Relations in Tourism</t>
  </si>
  <si>
    <t>KB0051</t>
  </si>
  <si>
    <t>KB9954</t>
  </si>
  <si>
    <t>Controlling</t>
  </si>
  <si>
    <t>KB9934</t>
  </si>
  <si>
    <t>International Institutions</t>
  </si>
  <si>
    <t>KB0086</t>
  </si>
  <si>
    <t>KB0047</t>
  </si>
  <si>
    <t xml:space="preserve">Munkaerőpiaci ismeretek és munkajog </t>
  </si>
  <si>
    <t>KB9958</t>
  </si>
  <si>
    <t>Studies in Labour Market and Labour Law</t>
  </si>
  <si>
    <t>KB0053</t>
  </si>
  <si>
    <t>KB9952</t>
  </si>
  <si>
    <t>Quality and Sustainability Management</t>
  </si>
  <si>
    <t>KB9933</t>
  </si>
  <si>
    <t>International Negotiation Techniques</t>
  </si>
  <si>
    <t>KB0068</t>
  </si>
  <si>
    <t>KB9937</t>
  </si>
  <si>
    <t>Protocol and Etiquette</t>
  </si>
  <si>
    <t>KB9931</t>
  </si>
  <si>
    <t>Political Geography</t>
  </si>
  <si>
    <t>KB0052</t>
  </si>
  <si>
    <t>KB9953</t>
  </si>
  <si>
    <t>KB0087</t>
  </si>
  <si>
    <t>KB0106</t>
  </si>
  <si>
    <t>KB9899</t>
  </si>
  <si>
    <t>Softwares of Tourism</t>
  </si>
  <si>
    <t>KB0048</t>
  </si>
  <si>
    <t>KB9957</t>
  </si>
  <si>
    <t>KB0049</t>
  </si>
  <si>
    <t>Duális tárgy 6.</t>
  </si>
  <si>
    <t>KB0058</t>
  </si>
  <si>
    <t>Szakdolgozat</t>
  </si>
  <si>
    <t>KB9947</t>
  </si>
  <si>
    <t>Thesis</t>
  </si>
  <si>
    <t>KB9948</t>
  </si>
  <si>
    <t>Practical Experience</t>
  </si>
  <si>
    <t>KB0107</t>
  </si>
  <si>
    <t>KB9898</t>
  </si>
  <si>
    <t>Practical Experience I.</t>
  </si>
  <si>
    <t>KB0057</t>
  </si>
  <si>
    <t>KB9929</t>
  </si>
  <si>
    <t>International Experience</t>
  </si>
  <si>
    <t>KB0108</t>
  </si>
  <si>
    <t>KB9897</t>
  </si>
  <si>
    <t>Practical Experience II.</t>
  </si>
  <si>
    <t>ÖSSZESEN:</t>
  </si>
  <si>
    <t>Vállalati menedzsment</t>
  </si>
  <si>
    <t>Nemzetközi üzleti tanulmányok</t>
  </si>
  <si>
    <t xml:space="preserve">Pénzügyi-számviteli </t>
  </si>
  <si>
    <t>Turisztikai fejlesztések</t>
  </si>
  <si>
    <t>KB0045</t>
  </si>
  <si>
    <t>KB9960</t>
  </si>
  <si>
    <t>KB9940</t>
  </si>
  <si>
    <t>Analysis of International Economic Processes</t>
  </si>
  <si>
    <t>KB0079</t>
  </si>
  <si>
    <t>KB0097</t>
  </si>
  <si>
    <t>KB9908</t>
  </si>
  <si>
    <t>Health Tourism</t>
  </si>
  <si>
    <t>KB9939</t>
  </si>
  <si>
    <t>International Marketing</t>
  </si>
  <si>
    <t>KB0083</t>
  </si>
  <si>
    <t>KB0099</t>
  </si>
  <si>
    <t>Ökoturizmus</t>
  </si>
  <si>
    <t>KB9906</t>
  </si>
  <si>
    <t>Ecotourism</t>
  </si>
  <si>
    <t>KB0046</t>
  </si>
  <si>
    <t>KB9959</t>
  </si>
  <si>
    <t>KB9938</t>
  </si>
  <si>
    <t>International Business Economics and Processes</t>
  </si>
  <si>
    <t>KB0084</t>
  </si>
  <si>
    <t>KB0101</t>
  </si>
  <si>
    <t>Szállodai üzemtan és gyakorlat</t>
  </si>
  <si>
    <t>KB9904</t>
  </si>
  <si>
    <t>Hotel Management and Practice</t>
  </si>
  <si>
    <t>KB0054</t>
  </si>
  <si>
    <t>Innovációmenedzsment</t>
  </si>
  <si>
    <t>KB9951</t>
  </si>
  <si>
    <t>Innovation Management</t>
  </si>
  <si>
    <t>KB9936</t>
  </si>
  <si>
    <t>KB0085</t>
  </si>
  <si>
    <t>KB0103</t>
  </si>
  <si>
    <t>KB9902</t>
  </si>
  <si>
    <t>Destination Marketing and Management</t>
  </si>
  <si>
    <t>KB0055</t>
  </si>
  <si>
    <t>KB9950</t>
  </si>
  <si>
    <t>Performance Evaluation and Development </t>
  </si>
  <si>
    <t>KB0088</t>
  </si>
  <si>
    <t>KB0104</t>
  </si>
  <si>
    <t>KB9901</t>
  </si>
  <si>
    <t>Gastro-Tourism</t>
  </si>
  <si>
    <t>KB0056</t>
  </si>
  <si>
    <t>KB9949</t>
  </si>
  <si>
    <t>Business Simulation and Case Studies</t>
  </si>
  <si>
    <t>KB9932</t>
  </si>
  <si>
    <t>KB0089</t>
  </si>
  <si>
    <t>Vállalatok digitális pénzügyei</t>
  </si>
  <si>
    <t>KB0105</t>
  </si>
  <si>
    <t>Örökségturizmus</t>
  </si>
  <si>
    <t>KB9900</t>
  </si>
  <si>
    <t>Heritage Tourism</t>
  </si>
  <si>
    <t>KB9930</t>
  </si>
  <si>
    <t>Analysis of World Economic Processes</t>
  </si>
  <si>
    <t>KB0090</t>
  </si>
  <si>
    <t>Választható C_MAGYAR_modulon</t>
  </si>
  <si>
    <t>Vezetői számvitel specializáció</t>
  </si>
  <si>
    <t>Ellenőrzés és könyvvizsgálat specializáció</t>
  </si>
  <si>
    <t>Thesis 4.</t>
  </si>
  <si>
    <t>KM9933</t>
  </si>
  <si>
    <t>Diplomamunka 4.</t>
  </si>
  <si>
    <t>KM0073</t>
  </si>
  <si>
    <t>Corporate Finanance and Financial Services</t>
  </si>
  <si>
    <t>KM9953</t>
  </si>
  <si>
    <t>Vállalkozásfinanszírozás és pénzügyi szolgáltatások</t>
  </si>
  <si>
    <t>KM0051</t>
  </si>
  <si>
    <t>Financial Controlling</t>
  </si>
  <si>
    <t>KM9954</t>
  </si>
  <si>
    <t>Pénzügyi kontrolling</t>
  </si>
  <si>
    <t>KM0050</t>
  </si>
  <si>
    <t>Financial Risk Management</t>
  </si>
  <si>
    <t>KM9955</t>
  </si>
  <si>
    <t>Pénzügyi kockázatok kezelése</t>
  </si>
  <si>
    <t>KM0049</t>
  </si>
  <si>
    <t>International Taxation</t>
  </si>
  <si>
    <t>KM9931</t>
  </si>
  <si>
    <t xml:space="preserve">Nemzetközi adózás </t>
  </si>
  <si>
    <t>KM0075</t>
  </si>
  <si>
    <t xml:space="preserve">Audit Case Studies </t>
  </si>
  <si>
    <t>KM9932</t>
  </si>
  <si>
    <t>Ellenőrzési esettanulmányok</t>
  </si>
  <si>
    <t>KM0074</t>
  </si>
  <si>
    <t>Thesis 3.</t>
  </si>
  <si>
    <t>KM9936</t>
  </si>
  <si>
    <t>Diplomamunka 3.</t>
  </si>
  <si>
    <t>KM0069</t>
  </si>
  <si>
    <t>Advanced IFRS</t>
  </si>
  <si>
    <t>KM9935</t>
  </si>
  <si>
    <t>Haladó IFRS</t>
  </si>
  <si>
    <t>KM0070</t>
  </si>
  <si>
    <t>Applied Company Evaluation</t>
  </si>
  <si>
    <t>KM9962</t>
  </si>
  <si>
    <t>Alkalmazott vállalatértékelés</t>
  </si>
  <si>
    <t>KM0042</t>
  </si>
  <si>
    <t>Thesis 2.</t>
  </si>
  <si>
    <t>KM9939</t>
  </si>
  <si>
    <t>Diplomamunka 2.</t>
  </si>
  <si>
    <t>KM0066</t>
  </si>
  <si>
    <t>Organisational Behaviour and Management</t>
  </si>
  <si>
    <t>KM9940</t>
  </si>
  <si>
    <t>KM0065</t>
  </si>
  <si>
    <t>Thesis 1.</t>
  </si>
  <si>
    <t>KM9945</t>
  </si>
  <si>
    <t>Diplomamunka 1.</t>
  </si>
  <si>
    <t>KM0059</t>
  </si>
  <si>
    <t>KM9921</t>
  </si>
  <si>
    <t>KM0085</t>
  </si>
  <si>
    <t>Public Financial Risk Management</t>
  </si>
  <si>
    <t>KM9918</t>
  </si>
  <si>
    <t>Közpénzügyi kockázatmenedzsment</t>
  </si>
  <si>
    <t>KM0088</t>
  </si>
  <si>
    <t>Internal Control of Budgetary Bodies</t>
  </si>
  <si>
    <t>KM9919</t>
  </si>
  <si>
    <t>Költségvetési szervek belső ellenőrzése</t>
  </si>
  <si>
    <t>KM0087</t>
  </si>
  <si>
    <t>Budgetary Control Case Studies</t>
  </si>
  <si>
    <t>KM9920</t>
  </si>
  <si>
    <t>Költségvetési ellenőrzési esettanulmányok</t>
  </si>
  <si>
    <t>KM0086</t>
  </si>
  <si>
    <t>Public Finance and Welth Management</t>
  </si>
  <si>
    <t>KM9922</t>
  </si>
  <si>
    <t>Állami pénz- és vagyongazdálkodás</t>
  </si>
  <si>
    <t>KM0084</t>
  </si>
  <si>
    <t>KM9924</t>
  </si>
  <si>
    <t>KM0082</t>
  </si>
  <si>
    <t>KM9961</t>
  </si>
  <si>
    <t>KM0043</t>
  </si>
  <si>
    <t>Public Financial Control</t>
  </si>
  <si>
    <t>KM9923</t>
  </si>
  <si>
    <t>Közpénzügyi ellenőrzés</t>
  </si>
  <si>
    <t>KM0083</t>
  </si>
  <si>
    <t>Public Accounting</t>
  </si>
  <si>
    <t>KM9925</t>
  </si>
  <si>
    <t>Államháztartási számvitel</t>
  </si>
  <si>
    <t>KM0081</t>
  </si>
  <si>
    <t>KM9927</t>
  </si>
  <si>
    <t>KM0079</t>
  </si>
  <si>
    <t>KM9926</t>
  </si>
  <si>
    <t>Választható tárgy II. (Önkormányzati gazdálkodás)</t>
  </si>
  <si>
    <t>KM9929</t>
  </si>
  <si>
    <t>KM0077</t>
  </si>
  <si>
    <t>KM9928</t>
  </si>
  <si>
    <t>Választható tárgy I. (Közigazgatástan)</t>
  </si>
  <si>
    <t xml:space="preserve">Public Finance </t>
  </si>
  <si>
    <t>KM9930</t>
  </si>
  <si>
    <t>Államháztartástan</t>
  </si>
  <si>
    <t>KM0076</t>
  </si>
  <si>
    <t>KM0054</t>
  </si>
  <si>
    <t>Duális tárgy 4.*</t>
  </si>
  <si>
    <t>KM0150</t>
  </si>
  <si>
    <t>KM0107</t>
  </si>
  <si>
    <t>KM9871</t>
  </si>
  <si>
    <t>KM0142</t>
  </si>
  <si>
    <t>KM0120</t>
  </si>
  <si>
    <t>KM9902</t>
  </si>
  <si>
    <t>KM0106</t>
  </si>
  <si>
    <t>KM9979</t>
  </si>
  <si>
    <t>KM0023</t>
  </si>
  <si>
    <t>Vállalkozás innováció</t>
  </si>
  <si>
    <t>KM0109</t>
  </si>
  <si>
    <t>Tourist Traffic &amp; Map</t>
  </si>
  <si>
    <t>KM9867</t>
  </si>
  <si>
    <t>Turisztikai térpályák és közlekedés</t>
  </si>
  <si>
    <t>KM0146</t>
  </si>
  <si>
    <t>Analysis of Financial Markets</t>
  </si>
  <si>
    <t>KM9975</t>
  </si>
  <si>
    <t>Pénzügyi piacok elemzése</t>
  </si>
  <si>
    <t>KM0027</t>
  </si>
  <si>
    <t>Vezetői számvitel és pénzügyi kontrolling</t>
  </si>
  <si>
    <t>KM0105</t>
  </si>
  <si>
    <t>KM0108</t>
  </si>
  <si>
    <t>Financial Matters in Tourism</t>
  </si>
  <si>
    <t>KM9868</t>
  </si>
  <si>
    <t>Pénzügyek a turizmusban</t>
  </si>
  <si>
    <t>KM0145</t>
  </si>
  <si>
    <t>Monetáris politika</t>
  </si>
  <si>
    <t>KM0056</t>
  </si>
  <si>
    <t>International Accounting</t>
  </si>
  <si>
    <t>KM9976</t>
  </si>
  <si>
    <t>Nemzetközi számvitel</t>
  </si>
  <si>
    <t>KM0026</t>
  </si>
  <si>
    <t>Számítógépes projekttervezés</t>
  </si>
  <si>
    <t>KM0122</t>
  </si>
  <si>
    <t>International Hotel Management</t>
  </si>
  <si>
    <t>KM9869</t>
  </si>
  <si>
    <t>Nemzetközi szállodamenedzsment</t>
  </si>
  <si>
    <t>KM0144</t>
  </si>
  <si>
    <t>Közösségi pénzügyek</t>
  </si>
  <si>
    <t>KM0055</t>
  </si>
  <si>
    <t>International Trade Law and Politics</t>
  </si>
  <si>
    <t>KM9977</t>
  </si>
  <si>
    <t>Nemzetközi kereskedelmi jog és politika</t>
  </si>
  <si>
    <t>KM0025</t>
  </si>
  <si>
    <t>Információs rendszerek fejlesztése és menedzselése</t>
  </si>
  <si>
    <t>KM0121</t>
  </si>
  <si>
    <t>Decision-Support Systems and Methods</t>
  </si>
  <si>
    <t>KM9870</t>
  </si>
  <si>
    <t>Döntéselemzés és vezetői stratégiák</t>
  </si>
  <si>
    <t>KM0143</t>
  </si>
  <si>
    <t>Banküzemtan</t>
  </si>
  <si>
    <t>KM0053</t>
  </si>
  <si>
    <t>Global Governance</t>
  </si>
  <si>
    <t>KM9978</t>
  </si>
  <si>
    <t>Globális kormányzás</t>
  </si>
  <si>
    <t>KM0024</t>
  </si>
  <si>
    <t>KM0104</t>
  </si>
  <si>
    <t>Destination Management and Marketing</t>
  </si>
  <si>
    <t>KM9872</t>
  </si>
  <si>
    <t>Desztinációs menedzsment és marketing</t>
  </si>
  <si>
    <t>KM0141</t>
  </si>
  <si>
    <t>Computer Support for Accounting and Auditing</t>
  </si>
  <si>
    <t>KM9934</t>
  </si>
  <si>
    <t xml:space="preserve">A számvitel és könyvvizsgálat számítógépes támogatása </t>
  </si>
  <si>
    <t>KM0072</t>
  </si>
  <si>
    <t>A költségvetési intézmények gazdálkodása</t>
  </si>
  <si>
    <t>KM0052</t>
  </si>
  <si>
    <t>Commodities and Stock Exchanges</t>
  </si>
  <si>
    <t>KM9980</t>
  </si>
  <si>
    <t>Áru- és értéktőzsdék</t>
  </si>
  <si>
    <t>KM0022</t>
  </si>
  <si>
    <t>KM0047</t>
  </si>
  <si>
    <t>KM0101</t>
  </si>
  <si>
    <t>Duális tárgy 3.*</t>
  </si>
  <si>
    <t>KM0149</t>
  </si>
  <si>
    <t>KM0115</t>
  </si>
  <si>
    <t>KM9877</t>
  </si>
  <si>
    <t>KM0135</t>
  </si>
  <si>
    <t>Vállalati pénzügyi információs rendszerek</t>
  </si>
  <si>
    <t>KM0048</t>
  </si>
  <si>
    <t>KM9987</t>
  </si>
  <si>
    <t>KM0015</t>
  </si>
  <si>
    <t>Transnational Corporations</t>
  </si>
  <si>
    <t>KM9981</t>
  </si>
  <si>
    <t>Transznacionális vállalatok</t>
  </si>
  <si>
    <t>KM0021</t>
  </si>
  <si>
    <t>Vezetőikompetencia-fejlesztés</t>
  </si>
  <si>
    <t>KM0119</t>
  </si>
  <si>
    <t>KM0102</t>
  </si>
  <si>
    <t>Tourism Politics and Institutional System</t>
  </si>
  <si>
    <t>KM9873</t>
  </si>
  <si>
    <t>Turizmuspolitika és -intézményrendszer</t>
  </si>
  <si>
    <t>KM0139</t>
  </si>
  <si>
    <t>Pénzügyi elemzés</t>
  </si>
  <si>
    <t>KM0041</t>
  </si>
  <si>
    <t>International Management</t>
  </si>
  <si>
    <t>KM9982</t>
  </si>
  <si>
    <t>Nemzetközi menedzsment</t>
  </si>
  <si>
    <t>KM0020</t>
  </si>
  <si>
    <t>Vállalati információs rendszerek</t>
  </si>
  <si>
    <t>KM0118</t>
  </si>
  <si>
    <t>KM0100</t>
  </si>
  <si>
    <t>Regional Development and Cooperations in Tourism Destinations</t>
  </si>
  <si>
    <t>KM9874</t>
  </si>
  <si>
    <t>Területfejlesztés és együttműködések a térségi turizmusban</t>
  </si>
  <si>
    <t>KM0138</t>
  </si>
  <si>
    <t>Csődelőrejelzés és válságmenedzselés</t>
  </si>
  <si>
    <t>KM0046</t>
  </si>
  <si>
    <t>KM9983</t>
  </si>
  <si>
    <t>KM0019</t>
  </si>
  <si>
    <t>Társasági jog</t>
  </si>
  <si>
    <t>KM0067</t>
  </si>
  <si>
    <t>Regional and Local Economic Development</t>
  </si>
  <si>
    <t>KM9875</t>
  </si>
  <si>
    <t>Regionális és lokális gazdaságfejlesztés</t>
  </si>
  <si>
    <t>KM0137</t>
  </si>
  <si>
    <t>Corporate Law</t>
  </si>
  <si>
    <t>KM9938</t>
  </si>
  <si>
    <t>International Business Information Systems</t>
  </si>
  <si>
    <t>KM9984</t>
  </si>
  <si>
    <t>Nemzetközi döntéstámogató és üzleti információs rendszerek</t>
  </si>
  <si>
    <t>KM0018</t>
  </si>
  <si>
    <t>Emberierőforrás-menedzsment rendszerek</t>
  </si>
  <si>
    <t>KM0116</t>
  </si>
  <si>
    <t>Financial Analysis</t>
  </si>
  <si>
    <t>KM9963</t>
  </si>
  <si>
    <t>Adótan</t>
  </si>
  <si>
    <t>KM0045</t>
  </si>
  <si>
    <t>Intercultural Communication</t>
  </si>
  <si>
    <t>KM9985</t>
  </si>
  <si>
    <t>Interkulturális kommunikáció</t>
  </si>
  <si>
    <t>KM0017</t>
  </si>
  <si>
    <t>Business Information Systems</t>
  </si>
  <si>
    <t>KM9876</t>
  </si>
  <si>
    <t>Integrált vállalatirányítási rendszerek fejlesztése és menedzselése</t>
  </si>
  <si>
    <t>KM0136</t>
  </si>
  <si>
    <t>Taxation of Businesses and the Analysis of Budget Relations</t>
  </si>
  <si>
    <t>KM9937</t>
  </si>
  <si>
    <t>A vállalkozások adózása és költségvetési kapcsolatok ellenőrzése</t>
  </si>
  <si>
    <t>KM0068</t>
  </si>
  <si>
    <t>Adóelmélet és -politika</t>
  </si>
  <si>
    <t>KM0044</t>
  </si>
  <si>
    <t>Advanced International Finances</t>
  </si>
  <si>
    <t>KM9986</t>
  </si>
  <si>
    <t>Haladó nemzetközi pénzügyek</t>
  </si>
  <si>
    <t>KM0016</t>
  </si>
  <si>
    <t>KM0098</t>
  </si>
  <si>
    <t>KM9881</t>
  </si>
  <si>
    <t>KM0130</t>
  </si>
  <si>
    <t>KM0036</t>
  </si>
  <si>
    <t>KM0113</t>
  </si>
  <si>
    <t>Duális tárgy 2.*</t>
  </si>
  <si>
    <t>KM0148</t>
  </si>
  <si>
    <t>KM9992</t>
  </si>
  <si>
    <t>KM0009</t>
  </si>
  <si>
    <t>KM0097</t>
  </si>
  <si>
    <t>Corporate Strategy</t>
  </si>
  <si>
    <t>KM9911</t>
  </si>
  <si>
    <t>KM0095</t>
  </si>
  <si>
    <t>Business Communication and Negotiation Techniques</t>
  </si>
  <si>
    <t>KM9912</t>
  </si>
  <si>
    <t>KM0094</t>
  </si>
  <si>
    <t>Basics of International Accounting</t>
  </si>
  <si>
    <t>KM9941</t>
  </si>
  <si>
    <t>Nemzetközi számvitel alapjai</t>
  </si>
  <si>
    <t>KM0064</t>
  </si>
  <si>
    <t>Comparative Economics</t>
  </si>
  <si>
    <t>KM9988</t>
  </si>
  <si>
    <t>KM0013</t>
  </si>
  <si>
    <t>Marketing trendek</t>
  </si>
  <si>
    <t>KM0096</t>
  </si>
  <si>
    <t>Sociology of Leisure and Recreation</t>
  </si>
  <si>
    <t>KM9878</t>
  </si>
  <si>
    <t>Szabadidőszociológia</t>
  </si>
  <si>
    <t>KM0133</t>
  </si>
  <si>
    <t>Compiling and Analyzing the Consolidated Reports</t>
  </si>
  <si>
    <t>KM9942</t>
  </si>
  <si>
    <t>Konszolidált beszámoló összeállítása és elemzése</t>
  </si>
  <si>
    <t>KM0063</t>
  </si>
  <si>
    <t>Pénzügyi jog</t>
  </si>
  <si>
    <t>KM0038</t>
  </si>
  <si>
    <t>International Business Strategies</t>
  </si>
  <si>
    <t>KM9989</t>
  </si>
  <si>
    <t>Nemzetközi üzleti stratégiák</t>
  </si>
  <si>
    <t>KM0012</t>
  </si>
  <si>
    <t>Marketing Communication</t>
  </si>
  <si>
    <t>KM9879</t>
  </si>
  <si>
    <t>KM0132</t>
  </si>
  <si>
    <t>Advanced Corporate Finances</t>
  </si>
  <si>
    <t>KM9968</t>
  </si>
  <si>
    <t xml:space="preserve">Haladó vállalati pénzügyek </t>
  </si>
  <si>
    <t>KM0034</t>
  </si>
  <si>
    <t>KM9990</t>
  </si>
  <si>
    <t>KM0011</t>
  </si>
  <si>
    <t>Szervezetelmélet</t>
  </si>
  <si>
    <t>KM0114</t>
  </si>
  <si>
    <t>E-business and E-marketing in Tourism</t>
  </si>
  <si>
    <t>KM9880</t>
  </si>
  <si>
    <t>E-business és e-marketing a turizmusban</t>
  </si>
  <si>
    <t>KM0131</t>
  </si>
  <si>
    <t>Accounting of Financial Instruments</t>
  </si>
  <si>
    <t>KM9943</t>
  </si>
  <si>
    <t>A pénzügyi instrumentumok számvitele</t>
  </si>
  <si>
    <t>KM0062</t>
  </si>
  <si>
    <t xml:space="preserve">Haladó pénzügytan </t>
  </si>
  <si>
    <t>KM0037</t>
  </si>
  <si>
    <t>Development Economics</t>
  </si>
  <si>
    <t>KM9991</t>
  </si>
  <si>
    <t>Fejlődésgazdaságtan</t>
  </si>
  <si>
    <t>KM0010</t>
  </si>
  <si>
    <t>Attraction and Visiting Management</t>
  </si>
  <si>
    <t>KM9882</t>
  </si>
  <si>
    <t>Attrakció- és látogatómenedzsment, kreativitásfejlesztés</t>
  </si>
  <si>
    <t>KM0129</t>
  </si>
  <si>
    <t>The System of Audits</t>
  </si>
  <si>
    <t>KM9944</t>
  </si>
  <si>
    <t>A könyvvizsgálat rendszere</t>
  </si>
  <si>
    <t>KM0061</t>
  </si>
  <si>
    <t>Befektetések és tőzsdei ismeretek</t>
  </si>
  <si>
    <t>KM0035</t>
  </si>
  <si>
    <t>Regional Aspects of Global Economic Integrations</t>
  </si>
  <si>
    <t>KM9993</t>
  </si>
  <si>
    <t>A globális gazdasági integrációk regionális vonatkozásai</t>
  </si>
  <si>
    <t>KM0008</t>
  </si>
  <si>
    <t>KM0091</t>
  </si>
  <si>
    <t>KM9885</t>
  </si>
  <si>
    <t>KM0126</t>
  </si>
  <si>
    <t>KM0030</t>
  </si>
  <si>
    <t>KM0111</t>
  </si>
  <si>
    <t>Duális tárgy 1.*</t>
  </si>
  <si>
    <t>KM0147</t>
  </si>
  <si>
    <t>KM9917</t>
  </si>
  <si>
    <t>KM0089</t>
  </si>
  <si>
    <t>KM9998</t>
  </si>
  <si>
    <t>KM0002</t>
  </si>
  <si>
    <t>KM0093</t>
  </si>
  <si>
    <t>Quantitative Methods</t>
  </si>
  <si>
    <t>KM9883</t>
  </si>
  <si>
    <t>Kvantitatív módszerek</t>
  </si>
  <si>
    <t>KM0128</t>
  </si>
  <si>
    <t>Pénzügyi közgazdaságtan</t>
  </si>
  <si>
    <t>KM0033</t>
  </si>
  <si>
    <t xml:space="preserve">Választható tárgy I. </t>
  </si>
  <si>
    <t>KM0092</t>
  </si>
  <si>
    <t>Research Methodology</t>
  </si>
  <si>
    <t>KM9999</t>
  </si>
  <si>
    <t>KM0001</t>
  </si>
  <si>
    <t>Mathematical and Statistical Methods and Analyses</t>
  </si>
  <si>
    <t>KM9974</t>
  </si>
  <si>
    <t>Matematikai–statisztikai módszerek és elemzések</t>
  </si>
  <si>
    <t>KM0028</t>
  </si>
  <si>
    <t>Pénzügyi elmélettörténet</t>
  </si>
  <si>
    <t>KM0032</t>
  </si>
  <si>
    <t>International Political Economy</t>
  </si>
  <si>
    <t>KM9994</t>
  </si>
  <si>
    <t>Nemzetközi politikai gazdaságtan</t>
  </si>
  <si>
    <t>KM0006</t>
  </si>
  <si>
    <t>KM0090</t>
  </si>
  <si>
    <t>Cultural and Creative Tourism</t>
  </si>
  <si>
    <t>KM9884</t>
  </si>
  <si>
    <t>Kulturális és kreatív turizmus</t>
  </si>
  <si>
    <t>KM0127</t>
  </si>
  <si>
    <t>Quantitative Decision Methods</t>
  </si>
  <si>
    <t>KM9973</t>
  </si>
  <si>
    <t>Kvantitatív döntési módszerek</t>
  </si>
  <si>
    <t>KM0029</t>
  </si>
  <si>
    <t>KM9995</t>
  </si>
  <si>
    <t>Nemzetközi gazdasági folyamatok elemzése</t>
  </si>
  <si>
    <t>KM0005</t>
  </si>
  <si>
    <t>Economic Policy</t>
  </si>
  <si>
    <t>KM9898</t>
  </si>
  <si>
    <t>Gazdaságpolitika</t>
  </si>
  <si>
    <t>KM0110</t>
  </si>
  <si>
    <t>Value Creation and Process Management</t>
  </si>
  <si>
    <t>KM9886</t>
  </si>
  <si>
    <t>Az értékteremtő folyamatok menedzsmentje</t>
  </si>
  <si>
    <t>KM0125</t>
  </si>
  <si>
    <t>Advanced Managerial Accounting</t>
  </si>
  <si>
    <t>KM9946</t>
  </si>
  <si>
    <t>Haladó vezetői számvitel</t>
  </si>
  <si>
    <t>KM0058</t>
  </si>
  <si>
    <t>Advanced International Economics</t>
  </si>
  <si>
    <t>KM9996</t>
  </si>
  <si>
    <t>Haladó nemzetközi gazdaságtan</t>
  </si>
  <si>
    <t>KM0004</t>
  </si>
  <si>
    <t>Economics of the Nonprofit Sector</t>
  </si>
  <si>
    <t>KM9887</t>
  </si>
  <si>
    <t>A nonprofit szektor gazdaságtana</t>
  </si>
  <si>
    <t>KM0124</t>
  </si>
  <si>
    <t>Advanced Finance Accounting</t>
  </si>
  <si>
    <t>KM9947</t>
  </si>
  <si>
    <t>Haladó pénzügyi számvitel</t>
  </si>
  <si>
    <t>KM0057</t>
  </si>
  <si>
    <t>Konjunktúraelméletek és -kutatás</t>
  </si>
  <si>
    <t>KM0031</t>
  </si>
  <si>
    <t>Advanced Economics</t>
  </si>
  <si>
    <t>KM9997</t>
  </si>
  <si>
    <t>Haladó közgazdaságtan</t>
  </si>
  <si>
    <t>KM0003</t>
  </si>
  <si>
    <t>MA_VEZETÉS ÉS SZERVEZÉS</t>
  </si>
  <si>
    <t>MA_VÁLLAKOZÁSFEJLESZTÉS</t>
  </si>
  <si>
    <t>MA_TURIZMUS-MENEDZSMENT_ANGOL</t>
  </si>
  <si>
    <t>MA_TURIZMUS-MENEDZSMENT_MAGYAR</t>
  </si>
  <si>
    <t>MA_SZÁMVITEL_ANGOL</t>
  </si>
  <si>
    <t>MA_SZÁMVITEL_MAGYAR</t>
  </si>
  <si>
    <t>MA_PÉNZÜGY</t>
  </si>
  <si>
    <t>MA_NEMZETKÖZI GAZDASÁG ÉS GAZDÁLKODÁS (ANGOL)</t>
  </si>
  <si>
    <t>MA_NEMZETKÖZI GAZDASÁG ÉS GAZDÁLKODÁS (MAGYAR)</t>
  </si>
  <si>
    <t>aug.</t>
  </si>
  <si>
    <t>0.</t>
  </si>
  <si>
    <t>L1</t>
  </si>
  <si>
    <t>L2</t>
  </si>
  <si>
    <t>L3</t>
  </si>
  <si>
    <t>L4</t>
  </si>
  <si>
    <t>L5</t>
  </si>
  <si>
    <t>L6</t>
  </si>
  <si>
    <t>L7</t>
  </si>
  <si>
    <t>13.</t>
  </si>
  <si>
    <t>L8</t>
  </si>
  <si>
    <t>L9</t>
  </si>
  <si>
    <t>V1</t>
  </si>
  <si>
    <t>V2</t>
  </si>
  <si>
    <t>V3</t>
  </si>
  <si>
    <t>V4</t>
  </si>
  <si>
    <t>V5</t>
  </si>
  <si>
    <t>szorgalmi időszak</t>
  </si>
  <si>
    <t>vizsgaidőszak</t>
  </si>
  <si>
    <t>egyetem zárva, téli leállás</t>
  </si>
  <si>
    <t>Doktoranduszokra vonatkozó határidők:</t>
  </si>
  <si>
    <t>Kreditelismerés a 2017 előtti és a 2017-es felsőoktatási szakképzések között</t>
  </si>
  <si>
    <t>Kreditelismerés a 2017 előtti és a 2017-es alapképzések között</t>
  </si>
  <si>
    <t>Kreditelismerés a 2017 előtti felsőoktatási szakképzés és a 2017-es alapképzés között</t>
  </si>
  <si>
    <t>Kreditelismerés a 2017-es felsőoktatási szakképzés és a 2017-es alapképzés között</t>
  </si>
  <si>
    <t>Kreditelismerés a 2017 előtti felsőoktatási szakképzés és a 2017 előtti alapképzés között</t>
  </si>
  <si>
    <t>Kreditelismerés a 2022-es felsőoktatási szakképzés és a 2022-es alapképzés között</t>
  </si>
  <si>
    <t>Kreditelismerés a 2017-es felsőoktatási szakképzés és a 2022-es alapképzés között</t>
  </si>
  <si>
    <t>2017 előtti_Felsőoktatási szakképzési szak</t>
  </si>
  <si>
    <t>2017_Felsőoktatási szakképzési szak</t>
  </si>
  <si>
    <t>2017 előtti_Alapképzési  szak</t>
  </si>
  <si>
    <t>2017_Alapképzési szak</t>
  </si>
  <si>
    <t xml:space="preserve"> 2017 előtti_Felsőoktatási szakképzési szak</t>
  </si>
  <si>
    <t>2017 előtti_Alapképzési szak</t>
  </si>
  <si>
    <t>2022_Felsőoktatási szakképzési szak</t>
  </si>
  <si>
    <t>2022_Alapképzési szak</t>
  </si>
  <si>
    <t>Tantárgy félév száma</t>
  </si>
  <si>
    <t>Nemzetközi gazdálkodási (angol)</t>
  </si>
  <si>
    <t>Turizmus-vendéglátás (angol)</t>
  </si>
  <si>
    <t>Szakmai gyakorlat (nem lineáris folytatás esetén vizsgálandó)</t>
  </si>
  <si>
    <t>Számvitel / Számvitel I.</t>
  </si>
  <si>
    <t>E203 SEE20203</t>
  </si>
  <si>
    <t>E206 SEE20206</t>
  </si>
  <si>
    <t>E207 SEE20207</t>
  </si>
  <si>
    <t>E208 SEE20208</t>
  </si>
  <si>
    <t>E209 SEE20209</t>
  </si>
  <si>
    <t>E210 SEE20210</t>
  </si>
  <si>
    <t>E216 SEE20216</t>
  </si>
  <si>
    <t>E217 SEE20217</t>
  </si>
  <si>
    <t>E220 SEE20219</t>
  </si>
  <si>
    <t>E221 SEE20220</t>
  </si>
  <si>
    <t>E222 SEE20221</t>
  </si>
  <si>
    <t>BÉRES TEREM SEE20222</t>
  </si>
  <si>
    <t xml:space="preserve"> GIDAI ERZSÉBET TEREM SEE20223</t>
  </si>
  <si>
    <t>E201 SEE20202</t>
  </si>
  <si>
    <t>E202 SEE20201</t>
  </si>
  <si>
    <t>BA_PÉNZÜGY ÉS SZÁMVITEL</t>
  </si>
  <si>
    <t>FOKSZ_GAZDÁLKODÁS ÉS MENEDZSMENT</t>
  </si>
  <si>
    <r>
      <t xml:space="preserve">Választható vagy </t>
    </r>
    <r>
      <rPr>
        <i/>
        <u/>
        <sz val="12"/>
        <rFont val="Times New Roman"/>
        <family val="1"/>
        <charset val="238"/>
      </rPr>
      <t>duális tárgy</t>
    </r>
  </si>
  <si>
    <t>Az időszak Neptun beállítása</t>
  </si>
  <si>
    <t>A vizsgaimeghirdetés Neptun beállítása</t>
  </si>
  <si>
    <t>Ügyfélkapcsolatok kezelése (CRM)</t>
  </si>
  <si>
    <t>Árutan és fogyaaztóvédelmi ismeretek</t>
  </si>
  <si>
    <t>ünnepek</t>
  </si>
  <si>
    <t>V6</t>
  </si>
  <si>
    <t>Termékmenedzsment és -marketing mesterképzési szak - mintatanterv</t>
  </si>
  <si>
    <t>Levelező óraszám összesen</t>
  </si>
  <si>
    <t>Levelező  előadás</t>
  </si>
  <si>
    <t>Levelező gyakorlat</t>
  </si>
  <si>
    <t>Nappali óraszám összesen</t>
  </si>
  <si>
    <t>Nappali előadás</t>
  </si>
  <si>
    <t>Nappali gyakorlat</t>
  </si>
  <si>
    <t>Követelmény típusa</t>
  </si>
  <si>
    <t>Tágykód</t>
  </si>
  <si>
    <t>KM0183</t>
  </si>
  <si>
    <t>Termékportfólió marketing</t>
  </si>
  <si>
    <t>KM0184</t>
  </si>
  <si>
    <t>Design menedzsment</t>
  </si>
  <si>
    <t>KV tárgy:</t>
  </si>
  <si>
    <t>KM0185</t>
  </si>
  <si>
    <t>Marketingpszichológia</t>
  </si>
  <si>
    <t>KM0186</t>
  </si>
  <si>
    <t>Digitális marketing</t>
  </si>
  <si>
    <t>1. félév összesen</t>
  </si>
  <si>
    <t>KM0188</t>
  </si>
  <si>
    <t>Piaci és terméktesztek</t>
  </si>
  <si>
    <t>KM0189</t>
  </si>
  <si>
    <t>Fenntarthatóság és marketing</t>
  </si>
  <si>
    <t>2v, 4f</t>
  </si>
  <si>
    <t>KM0182</t>
  </si>
  <si>
    <t>Diplomamunka</t>
  </si>
  <si>
    <t>KM0190</t>
  </si>
  <si>
    <t>Márkamenedzsment</t>
  </si>
  <si>
    <t>SZV tárgy (idegen nyelven)</t>
  </si>
  <si>
    <t>KM0191</t>
  </si>
  <si>
    <t>Termékélmény</t>
  </si>
  <si>
    <t>KM0192</t>
  </si>
  <si>
    <t>Digitális termékmenedzsment</t>
  </si>
  <si>
    <t>KM0193</t>
  </si>
  <si>
    <t>Integrált marketingkommunikáció</t>
  </si>
  <si>
    <t>2. félév összesen</t>
  </si>
  <si>
    <t>KM0194</t>
  </si>
  <si>
    <t>Szellemi tulajdonvédelem</t>
  </si>
  <si>
    <t>MINDÖSSZESEN</t>
  </si>
  <si>
    <t>3v, 4f</t>
  </si>
  <si>
    <t>5v, 8f</t>
  </si>
  <si>
    <t>KB0125</t>
  </si>
  <si>
    <t>KB0126</t>
  </si>
  <si>
    <t>KB0127</t>
  </si>
  <si>
    <t>Kreatív technikák</t>
  </si>
  <si>
    <t>KB0128</t>
  </si>
  <si>
    <t>KB0129</t>
  </si>
  <si>
    <t>KB0132</t>
  </si>
  <si>
    <t>Nemzetközi marketing és külkereskedelmi technikák</t>
  </si>
  <si>
    <t>KB0133</t>
  </si>
  <si>
    <t>KB0130</t>
  </si>
  <si>
    <t>KB0134</t>
  </si>
  <si>
    <t>KB0135</t>
  </si>
  <si>
    <t>Kínálatmenedzsment és marketing</t>
  </si>
  <si>
    <t>KB0136</t>
  </si>
  <si>
    <t>KERESKEDELEM ÉS MARKETING ALAPKÉPZÉSI SZAK – MINTATANTERV</t>
  </si>
  <si>
    <t>R1</t>
  </si>
  <si>
    <t>R2</t>
  </si>
  <si>
    <t>R3</t>
  </si>
  <si>
    <t>Nemzetközi gazdaság és gazdálkodás MSc (angol)</t>
  </si>
  <si>
    <t>Szervezeti egység</t>
  </si>
  <si>
    <t>Tantárgyfelelős</t>
  </si>
  <si>
    <t>KNKI</t>
  </si>
  <si>
    <t>Dr. Pogátsa Zoltán</t>
  </si>
  <si>
    <t>ÖGI</t>
  </si>
  <si>
    <t>Prof. Dr. Fábián Attila</t>
  </si>
  <si>
    <t>Dr. Tóth Balázs</t>
  </si>
  <si>
    <t>3v, 3f</t>
  </si>
  <si>
    <t>Dr. Hoschek Mónika</t>
  </si>
  <si>
    <t>Összehasonlító fejlődésgazdaságtan</t>
  </si>
  <si>
    <t>Regionális integrációk</t>
  </si>
  <si>
    <t>Dr. Vancsó Judit</t>
  </si>
  <si>
    <t xml:space="preserve">Választható tárgy II. </t>
  </si>
  <si>
    <t>ÜTI</t>
  </si>
  <si>
    <t>Dr. Bartók István</t>
  </si>
  <si>
    <t>Dr. Szabó Zoltán</t>
  </si>
  <si>
    <t>Vállalati fenntarthatóság és társadalmi felelősségvállalás</t>
  </si>
  <si>
    <t>Dr. Németh Nikoletta</t>
  </si>
  <si>
    <t>Szakszeminárium III.</t>
  </si>
  <si>
    <t xml:space="preserve">Választható tárgy III. </t>
  </si>
  <si>
    <t>Nemzetközi vállalati információs rendszerek</t>
  </si>
  <si>
    <t>DH (FMK)</t>
  </si>
  <si>
    <t>Dr. Garab József</t>
  </si>
  <si>
    <t>Haladó nemzetközi pénzügyek és számvitel</t>
  </si>
  <si>
    <t>Prof. Dr. Széles Zsuzsanna</t>
  </si>
  <si>
    <t>Fenntarthatóság és környezetgazdaságtan</t>
  </si>
  <si>
    <t>Szakszeminárium IV.</t>
  </si>
  <si>
    <t xml:space="preserve">Választható tárgy IV. </t>
  </si>
  <si>
    <t>12v, 12f</t>
  </si>
  <si>
    <t>Foreign Trade: Techniques and Transactions</t>
  </si>
  <si>
    <r>
      <rPr>
        <b/>
        <sz val="14"/>
        <rFont val="Times New Roman"/>
        <family val="1"/>
      </rPr>
      <t>FELELŐS TURIZMUSFEJLESZTÉS MESTERKÉPZÉSI SZAK - MINTATANTERV</t>
    </r>
  </si>
  <si>
    <r>
      <rPr>
        <b/>
        <sz val="9.5"/>
        <rFont val="Times New Roman"/>
        <family val="1"/>
      </rPr>
      <t>Félévszám</t>
    </r>
  </si>
  <si>
    <r>
      <rPr>
        <b/>
        <sz val="9.5"/>
        <rFont val="Times New Roman"/>
        <family val="1"/>
      </rPr>
      <t>Tárgynév</t>
    </r>
  </si>
  <si>
    <r>
      <rPr>
        <b/>
        <sz val="9.5"/>
        <rFont val="Times New Roman"/>
        <family val="1"/>
      </rPr>
      <t>Kredit</t>
    </r>
  </si>
  <si>
    <r>
      <rPr>
        <b/>
        <sz val="9.5"/>
        <rFont val="Times New Roman"/>
        <family val="1"/>
      </rPr>
      <t>Követelmény típusa</t>
    </r>
  </si>
  <si>
    <r>
      <rPr>
        <b/>
        <sz val="9.5"/>
        <rFont val="Times New Roman"/>
        <family val="1"/>
      </rPr>
      <t>Heti óraszám előadás</t>
    </r>
  </si>
  <si>
    <r>
      <rPr>
        <b/>
        <sz val="9.5"/>
        <rFont val="Times New Roman"/>
        <family val="1"/>
      </rPr>
      <t>Heti óraszám gyakorlat</t>
    </r>
  </si>
  <si>
    <r>
      <rPr>
        <b/>
        <sz val="9.5"/>
        <rFont val="Times New Roman"/>
        <family val="1"/>
      </rPr>
      <t>Féléves óraszám előadás</t>
    </r>
  </si>
  <si>
    <r>
      <rPr>
        <b/>
        <sz val="9.5"/>
        <rFont val="Times New Roman"/>
        <family val="1"/>
      </rPr>
      <t>Féléves óraszám gyakorlat</t>
    </r>
  </si>
  <si>
    <r>
      <rPr>
        <b/>
        <sz val="9.5"/>
        <rFont val="Times New Roman"/>
        <family val="1"/>
      </rPr>
      <t>Tantágy jellege</t>
    </r>
  </si>
  <si>
    <r>
      <rPr>
        <sz val="9.5"/>
        <rFont val="Times New Roman"/>
        <family val="1"/>
      </rPr>
      <t>Aktív- és élményturizmus</t>
    </r>
  </si>
  <si>
    <r>
      <rPr>
        <sz val="9.5"/>
        <rFont val="Times New Roman"/>
        <family val="1"/>
      </rPr>
      <t>vizsga</t>
    </r>
  </si>
  <si>
    <r>
      <rPr>
        <sz val="9.5"/>
        <rFont val="Times New Roman"/>
        <family val="1"/>
      </rPr>
      <t>kötelező</t>
    </r>
  </si>
  <si>
    <r>
      <rPr>
        <sz val="9.5"/>
        <rFont val="Times New Roman"/>
        <family val="1"/>
      </rPr>
      <t>Desztinációfejlesztés és közösségi tervezés</t>
    </r>
  </si>
  <si>
    <r>
      <rPr>
        <sz val="9.5"/>
        <rFont val="Times New Roman"/>
        <family val="1"/>
      </rPr>
      <t>Digitalizáció a turizmusban</t>
    </r>
  </si>
  <si>
    <r>
      <rPr>
        <sz val="9.5"/>
        <rFont val="Times New Roman"/>
        <family val="1"/>
      </rPr>
      <t>félévközi jegy</t>
    </r>
  </si>
  <si>
    <r>
      <rPr>
        <sz val="9.5"/>
        <rFont val="Times New Roman"/>
        <family val="1"/>
      </rPr>
      <t>Fenntartható projektek a hazai- és nemzetközi turizmusban</t>
    </r>
  </si>
  <si>
    <r>
      <rPr>
        <sz val="9.5"/>
        <rFont val="Times New Roman"/>
        <family val="1"/>
      </rPr>
      <t>Kutatásmódszertan</t>
    </r>
  </si>
  <si>
    <r>
      <rPr>
        <sz val="9.5"/>
        <rFont val="Times New Roman"/>
        <family val="1"/>
      </rPr>
      <t>Turizmusmarketing- és kommunikáció</t>
    </r>
  </si>
  <si>
    <r>
      <rPr>
        <sz val="9.5"/>
        <rFont val="Times New Roman"/>
        <family val="1"/>
      </rPr>
      <t>Turizmus és társadalmi fejlődés</t>
    </r>
  </si>
  <si>
    <r>
      <rPr>
        <sz val="9.5"/>
        <rFont val="Times New Roman"/>
        <family val="1"/>
      </rPr>
      <t>Új turizmus és környezet</t>
    </r>
  </si>
  <si>
    <r>
      <rPr>
        <b/>
        <sz val="9.5"/>
        <rFont val="Times New Roman"/>
        <family val="1"/>
      </rPr>
      <t>1. félév összesen</t>
    </r>
  </si>
  <si>
    <r>
      <rPr>
        <b/>
        <sz val="9.5"/>
        <rFont val="Times New Roman"/>
        <family val="1"/>
      </rPr>
      <t>4v, 4f</t>
    </r>
  </si>
  <si>
    <r>
      <rPr>
        <sz val="9.5"/>
        <rFont val="Times New Roman"/>
        <family val="1"/>
      </rPr>
      <t>Diplomamunka</t>
    </r>
  </si>
  <si>
    <r>
      <rPr>
        <sz val="9.5"/>
        <rFont val="Times New Roman"/>
        <family val="1"/>
      </rPr>
      <t>Vállalati stratégia</t>
    </r>
  </si>
  <si>
    <r>
      <rPr>
        <sz val="9.5"/>
        <rFont val="Times New Roman"/>
        <family val="1"/>
      </rPr>
      <t>Helyi gazdaságfejlesztés</t>
    </r>
  </si>
  <si>
    <r>
      <rPr>
        <sz val="9.5"/>
        <rFont val="Times New Roman"/>
        <family val="1"/>
      </rPr>
      <t>Kulturális- és kreatív turizmus</t>
    </r>
  </si>
  <si>
    <r>
      <rPr>
        <i/>
        <sz val="9.5"/>
        <rFont val="Times New Roman"/>
        <family val="1"/>
      </rPr>
      <t>SZV tárgy (idegen nyelven)</t>
    </r>
  </si>
  <si>
    <r>
      <rPr>
        <i/>
        <sz val="9.5"/>
        <rFont val="Times New Roman"/>
        <family val="1"/>
      </rPr>
      <t>félévközi jegy</t>
    </r>
  </si>
  <si>
    <r>
      <rPr>
        <i/>
        <sz val="9.5"/>
        <rFont val="Times New Roman"/>
        <family val="1"/>
      </rPr>
      <t>szabadon választható</t>
    </r>
  </si>
  <si>
    <r>
      <rPr>
        <sz val="9.5"/>
        <rFont val="Times New Roman"/>
        <family val="1"/>
      </rPr>
      <t>Turisztikai termékfejlesztés és intézményrendszer</t>
    </r>
  </si>
  <si>
    <r>
      <rPr>
        <sz val="9.5"/>
        <rFont val="Times New Roman"/>
        <family val="1"/>
      </rPr>
      <t>Turisztikai tanácsadás</t>
    </r>
  </si>
  <si>
    <r>
      <rPr>
        <b/>
        <sz val="9.5"/>
        <rFont val="Times New Roman"/>
        <family val="1"/>
      </rPr>
      <t>2. félév összesen</t>
    </r>
  </si>
  <si>
    <r>
      <rPr>
        <b/>
        <sz val="9.5"/>
        <rFont val="Times New Roman"/>
        <family val="1"/>
      </rPr>
      <t>3v, 4f</t>
    </r>
  </si>
  <si>
    <r>
      <rPr>
        <b/>
        <sz val="9.5"/>
        <rFont val="Times New Roman"/>
        <family val="1"/>
      </rPr>
      <t>MINDÖSSZESEN</t>
    </r>
  </si>
  <si>
    <r>
      <rPr>
        <b/>
        <sz val="9.5"/>
        <rFont val="Times New Roman"/>
        <family val="1"/>
      </rPr>
      <t>7v, 8f</t>
    </r>
  </si>
  <si>
    <t>Turisztikai fejlesztések modul (T modul)</t>
  </si>
  <si>
    <t>Nemzetközi üzleti tanulmányok (angol) (N modul)</t>
  </si>
  <si>
    <t>Kereskedelmi marketing modul (M modul)</t>
  </si>
  <si>
    <t>23</t>
  </si>
  <si>
    <t>21</t>
  </si>
  <si>
    <t>31</t>
  </si>
  <si>
    <t>32</t>
  </si>
  <si>
    <t>38</t>
  </si>
  <si>
    <t>37</t>
  </si>
  <si>
    <t>A vizsgameghirdetés Neptun beállítása</t>
  </si>
  <si>
    <t>Záróvizsgára jelentkezés a júniusi záróvizsgaidőszakra: március 1-31.</t>
  </si>
  <si>
    <t>A júniusban záróvizsgázó FOKSZ és BSc hallgatók szakmai gyakorlati beszámolójának leadási határideje: május 19.</t>
  </si>
  <si>
    <t>Vizsgaidőszak: május 18 – augusztus 31.</t>
  </si>
  <si>
    <t>36</t>
  </si>
  <si>
    <t>Szak neve                          2025/26/2. szemeszter</t>
  </si>
  <si>
    <t>BSc</t>
  </si>
  <si>
    <t>MSc</t>
  </si>
  <si>
    <t>Vizsgaidőszak: május 18 – június 26.</t>
  </si>
  <si>
    <t>GMPT</t>
  </si>
  <si>
    <t>Általános és gazd jogi ism E Dr. Kamarás Péter</t>
  </si>
  <si>
    <t>Szakmai és püi inf feldolg alapism Dr. Tóth Zsolt Gy</t>
  </si>
  <si>
    <t>Szakmai idegen nyelv angol, német Sipos Anita; Madaras Barbara</t>
  </si>
  <si>
    <t>Közgáz alapismeretek E+G Dr. Resperger Richárd</t>
  </si>
  <si>
    <t>Kommunikációs és prez tréning G1 Dr. Pirger Tamás</t>
  </si>
  <si>
    <t>Kommunikációs és prez tréning G2 Dr. Pirger Tamás</t>
  </si>
  <si>
    <t>Kommunikációs és prez tréning G3 Dr. Pirger Tamás</t>
  </si>
  <si>
    <t>Kommunikációs és prez tréning G4 Dr. Pirger Tamás</t>
  </si>
  <si>
    <t>Környezetgazdaságtan E+G Dr. Jankó Ferenc</t>
  </si>
  <si>
    <t>A turzimus rendszere E+G Dr. Palancsa Attila</t>
  </si>
  <si>
    <t>Mentorálás I. Dr. Mészáros Katalin</t>
  </si>
  <si>
    <t>Matematika E Dr. Szalay László</t>
  </si>
  <si>
    <t>Matematika G1 Dr. Csanády Viktória</t>
  </si>
  <si>
    <t>Matematika G2 Dr. Horváth-Szováti Erika</t>
  </si>
  <si>
    <t>Matematika G3 Nagy Zsolt</t>
  </si>
  <si>
    <t>Menedzsment E Dr. Keresztes Gábor</t>
  </si>
  <si>
    <t>Menedzsment G1 Dr. Keresztes Gábor</t>
  </si>
  <si>
    <t>Menedzsment G2 Dr. Keresztes Gábor</t>
  </si>
  <si>
    <t>Menedzsment G3 Dr. Keresztes Gábor</t>
  </si>
  <si>
    <t>Mikroökonómia G3 Dr. Resperger Richárd</t>
  </si>
  <si>
    <t>Mikroökonómia G1 Dr. Resperger Richárd</t>
  </si>
  <si>
    <t>Mikroökonómia G2 Dr. Resperger Richárd</t>
  </si>
  <si>
    <t>Pénzügyi kult és dig E+G Dr. Széles Zsuzsanna/ Dr. Szóka Károly</t>
  </si>
  <si>
    <t>GMP</t>
  </si>
  <si>
    <t>Tanulás- és kutmódsz G Dr. Tóth Balázs István</t>
  </si>
  <si>
    <t>General and Business Law E Dr. Tengölics Tamás</t>
  </si>
  <si>
    <t>Mathematics E Dr. Szalay László</t>
  </si>
  <si>
    <t>Mathematics G Dr. Szalay László</t>
  </si>
  <si>
    <t>Management E+G Dr. Bartók István János</t>
  </si>
  <si>
    <t>Microeconomics E Dr. Paár Dávid</t>
  </si>
  <si>
    <t>Microeconomics G Dr. Resperger Richárd</t>
  </si>
  <si>
    <t>Learning and Res Method G Dr. Tóth Balázs István</t>
  </si>
  <si>
    <t>Analysis of Socio-Economic Processes E+G Dr. Obádovics Csilla</t>
  </si>
  <si>
    <t>International Finances E+GDr. Pogátsa Zoltán</t>
  </si>
  <si>
    <t>Accounting I. G Dr. Széles Zsuzsanna</t>
  </si>
  <si>
    <t>Corporate Finance G Kalman Kende</t>
  </si>
  <si>
    <t>Gazd-társ foly elemz E (kéthetente) Dr. Hoschek Mónika</t>
  </si>
  <si>
    <t>Gazd-társ foly elemz G3 Dr. Hoschek Mónika</t>
  </si>
  <si>
    <t>Gazd-társ foly elemz G1 Dr. Hoschek Mónika</t>
  </si>
  <si>
    <t>Gazd-társ foly elemz G2 Dr. Hoschek Mónika</t>
  </si>
  <si>
    <t>Angol választható Tevely Titanilla</t>
  </si>
  <si>
    <t>NÉMET választható Madarász-Kalmár Mária</t>
  </si>
  <si>
    <t>Angol választható Dr. Pogátsa Zoltán</t>
  </si>
  <si>
    <t>Marketingmenendzsment E+G Dr. Mészáros Katalin</t>
  </si>
  <si>
    <t>Nemzetközi pénzügyek E+G Dr. Cziráki Gábor</t>
  </si>
  <si>
    <t>Számvitel E Fábiánné Játékos Judit</t>
  </si>
  <si>
    <t>Számvitel G1 Fábiánné Játékos Judit</t>
  </si>
  <si>
    <t>Számvitel G3 Fábiánné Játékos Judit</t>
  </si>
  <si>
    <t>Számvitel G2 Fábiánné Játékos Judit</t>
  </si>
  <si>
    <t>Nemzetközi gazdaságtan E Bazsóné Dr. Bertalan Laura</t>
  </si>
  <si>
    <t>Szálláshelyi és vend ism E+G Dr. Palancsa Attila</t>
  </si>
  <si>
    <t>Turisztikai erőforrások E Pappné Dr. Vancsó Judit</t>
  </si>
  <si>
    <t>Turisztikai erőforrások G Bazsóné Dr. Bertalan Laura</t>
  </si>
  <si>
    <t>Vállalati pénzügyek E Dr. Baranyi Aranka</t>
  </si>
  <si>
    <t>Vállalati pénzügyek G1 Dr. Baranyi Aranka</t>
  </si>
  <si>
    <t>Vállalati pénzügyek G2 Dr. Baranyi Aranka</t>
  </si>
  <si>
    <t>Circular and Sustainable Economics E Dr. Dióssi Katalin</t>
  </si>
  <si>
    <t>Project Management E+G Dr. Nyikos Bendegúz</t>
  </si>
  <si>
    <t>International Marketing E+G Dr. Szabó Zoltán</t>
  </si>
  <si>
    <t>N modul</t>
  </si>
  <si>
    <t>International Business Economics and Processes E Dr. Bartók István János</t>
  </si>
  <si>
    <t>International Business Economics and Processes G Beke Ildikó</t>
  </si>
  <si>
    <t>Business Planning G Dr. Németh Nikoletta</t>
  </si>
  <si>
    <t xml:space="preserve">G </t>
  </si>
  <si>
    <t>Értékelemzés E+G Dr. Szóka Károly</t>
  </si>
  <si>
    <t>GPT</t>
  </si>
  <si>
    <t>Fenntartható turizmus fejlesztés E+G Dr. Tirászi Ágnes</t>
  </si>
  <si>
    <t>Kereskedelemgazdaságtan E+G Kulbert Gábor</t>
  </si>
  <si>
    <t>Vállalati és banki püek a gyakorlatban E+G Kolonicsné Dominek Szabina</t>
  </si>
  <si>
    <t>P modul</t>
  </si>
  <si>
    <t xml:space="preserve">P  </t>
  </si>
  <si>
    <t xml:space="preserve">M  </t>
  </si>
  <si>
    <t>M modul</t>
  </si>
  <si>
    <t>Árutan és fogyvédelm ism. E+G Domján Anetta</t>
  </si>
  <si>
    <t>Online marketing és e-kereskedelem E+G Grubits Tamás</t>
  </si>
  <si>
    <t>Marketingkutatás E Dr. Bednárik Éva</t>
  </si>
  <si>
    <t>Marketingkutatás G Dr. Mészáros Katalin</t>
  </si>
  <si>
    <t>Pénzügyi és gazdasági elemzés G2 Dr. Szóka Károly</t>
  </si>
  <si>
    <t>GP</t>
  </si>
  <si>
    <t>Pénzügyi és gazdasági elemzés G1 Dr. Szóka Károly</t>
  </si>
  <si>
    <t>Adózási gyak. E Hadarics Szilvia</t>
  </si>
  <si>
    <t>Adózási gyak. G Hadarics Szilvia</t>
  </si>
  <si>
    <t>Vállalati pénzügyi tervezés E+G Kolonicsné Dominek Szabina</t>
  </si>
  <si>
    <t>Számvitel III. E+G Dr. Mattiassich Enikő</t>
  </si>
  <si>
    <t>Ökoturizmus E+G Pappné Dr. Vancsó Judit</t>
  </si>
  <si>
    <t>T modul</t>
  </si>
  <si>
    <t>Rendezvény és utazásszerv II. G Dr. Mészáros Katalin/ Tevely Titanilla</t>
  </si>
  <si>
    <t>Üzleti számítások G1 Dr. Németh Nikoletta</t>
  </si>
  <si>
    <t>Üzleti számítások G2 Dr. Koloszár László</t>
  </si>
  <si>
    <t>Üzleti tervezés G Molnár Balázs (+FMK)</t>
  </si>
  <si>
    <t>Projektmenedzsment E+G Dr. Koloszár László (+BPK)</t>
  </si>
  <si>
    <t>Vmodul</t>
  </si>
  <si>
    <t>Váll. erőf. E Dr. Németh Nikoletta</t>
  </si>
  <si>
    <t>Váll. erőf. G Dr. Kópházi Andrea/ Kovácsné Laczkó Éva</t>
  </si>
  <si>
    <t>V-M modul</t>
  </si>
  <si>
    <t>V modul</t>
  </si>
  <si>
    <t>GM</t>
  </si>
  <si>
    <t>International Business Strategies Dr. Bartók István János</t>
  </si>
  <si>
    <t>International Marketing E Dr. Szabó Zoltán</t>
  </si>
  <si>
    <t>International Marketing G Dr. Szabó Zoltán</t>
  </si>
  <si>
    <t>Specialist Seminar III. Dr. Pogátsa Zoltán</t>
  </si>
  <si>
    <t>Corporate Sustainability and Social Responsibility Dr. Dióssi Katalin</t>
  </si>
  <si>
    <t>FMK+EMK</t>
  </si>
  <si>
    <t>Tevékenységmen. E+G Dr. Koloszár László/ Ipacs Boglárka (+FMK)</t>
  </si>
  <si>
    <t>Corporate Finance E Dr. Széles Zsuzsanna (+FMK)</t>
  </si>
  <si>
    <t>Accounting I.  E Dr. Széles Zsuzsanna (+FMK)</t>
  </si>
  <si>
    <t>Environmental Economics E+G Dr. Jankó Ferenc (+FMK)</t>
  </si>
  <si>
    <t>Emberierőforrás-menedzsment E Dr. Kópházi Andrea/ Kovácsné Laczkó Éva (+FMK, +BPK)</t>
  </si>
  <si>
    <t>Mikroökonómia E Dr. Paár Dávid (+BPK)</t>
  </si>
  <si>
    <t>Log. foly. elemz. Dr. Pankotay Fruzsina Magda/ Egervári István</t>
  </si>
  <si>
    <t>Kreatív technikák G Drobny-Burján Andrea</t>
  </si>
  <si>
    <t>Magyar nyelv kezdőknek</t>
  </si>
  <si>
    <t>ERASMUS</t>
  </si>
  <si>
    <t>NT</t>
  </si>
  <si>
    <t>Magyar mint idegennyelv és kultúra II.</t>
  </si>
  <si>
    <t>Communication and Pres Skills Train G Dr. Koudela Pál</t>
  </si>
  <si>
    <t>International Economics E+G Dr. Koudela Pál</t>
  </si>
  <si>
    <t>Intercultural management E+G Klemensits Péter</t>
  </si>
  <si>
    <t>MP</t>
  </si>
  <si>
    <t>ANGOL választható Dr. Szabó Zoltán (Desztinációmarketing és menedzsment)</t>
  </si>
  <si>
    <t>FMK</t>
  </si>
  <si>
    <t>FMK + EMK</t>
  </si>
  <si>
    <t>Egészségturizmus E+G Dr. Laczkó Tamás/ Tevely Titanilla</t>
  </si>
  <si>
    <t>Human Resource Management G Dr. Dióssi Katalin/ Dr. Kántor Gyöngyi</t>
  </si>
  <si>
    <t>Human Resource Management E Dr. Dióssi Katalin/ Dr. Kántor Gyöngyi</t>
  </si>
  <si>
    <t>Szállodai üzemtan és gyak E Dr. Szilágyi Pál B/ Martos András János</t>
  </si>
  <si>
    <t>Szállodai üzemtan és gyak G Dr. Szilágyi Pál B/ Martos András János</t>
  </si>
  <si>
    <t>Nemzetközi gazdaságtan G2 (kéthetente) Bazsóné Dr. Bertalan Laura</t>
  </si>
  <si>
    <t>Nemzetközi gazdaságtan G1  (kéthetente) Bazsóné Dr. Bertalan Laura</t>
  </si>
  <si>
    <t>Nemzetközi gazdaságtanG3 (kéthetente) Bazsóné Dr. Bertalan Laura</t>
  </si>
  <si>
    <t>Analysis of International Economic Processes E+G Neumanné Dr. Virág Ildikó (szept. 17.)</t>
  </si>
  <si>
    <t>Analysis of International Economic Processes E+G Neumanné Dr. Virág Ildikó (szept. 18 11 óra, okt. 16 11 óra; nov. 20 12óra)</t>
  </si>
  <si>
    <t>FMK (páratlan heteken)</t>
  </si>
  <si>
    <t>EMK</t>
  </si>
  <si>
    <t>Előzetes tárgy- és kurzusfelvétel: augusztus 1 – augusztus 30.</t>
  </si>
  <si>
    <t>Beiratkozás (NAPPALI tagozat, első évfolyam): Neptunban: augusztus 24-28. / Személyesen (kötelező): szeptember 01., 9 óra</t>
  </si>
  <si>
    <t>bALEKhét: augusztus 30. - szeptember 4.</t>
  </si>
  <si>
    <t>Regisztrációs időszak: NAPPALI tagozat, LEVELEZŐ tagozat és NEMZETKÖZI hallgatók: augusztus 31., 8 óra – szeptember 11., 12 óra</t>
  </si>
  <si>
    <t>Szorgalmi időszak: augusztus 31 – december 12. (első oktatási nap: szeptember 7.)</t>
  </si>
  <si>
    <t>HÖK kérelmek beadása: augusztus 31 – szeptember 18.</t>
  </si>
  <si>
    <t>Tanévnyitó ünnepély: szeptember 9. (SOE központi) és Orientációs nap (nappali tagozat, első évfolyam): augusztus 31.</t>
  </si>
  <si>
    <t>Egyetemi Sportnap: szeptember 11. (Rektori szünet)</t>
  </si>
  <si>
    <t>CV kurzusok vizsgaidőszaka: szeptember 14–19.</t>
  </si>
  <si>
    <t>4-</t>
  </si>
  <si>
    <t>XX. Soproni Pénzügyi Napok Konferencia: szeptember 23-25.</t>
  </si>
  <si>
    <t>Záróvizsgára (2027. január) jelentkezés (FOKSZ, BSc, MSc, PG): október 1-30.</t>
  </si>
  <si>
    <t>Kutatási és alkotói hét: október 26–30.</t>
  </si>
  <si>
    <t>A januárban záróvizsgázó FOKSZ és BSc hallgatók szakmai gyakorlati beszámolójának leadási határideje: november 12.</t>
  </si>
  <si>
    <t>Nemzetközi Tudományos Konferencia a Magyar Tudomány Napja alkalmából: november 5.</t>
  </si>
  <si>
    <t>Szakmai gyakorlat jelentkezési időszak (FOKSZ, BSc): november 2. – január 11.</t>
  </si>
  <si>
    <t>Diplomadolgozat/szakdolgozat/záródolgozat beadási határidő a 2027. januári záróvizsgaidőszakra (FOKSZ, BSc, MSc, PG): november 12.</t>
  </si>
  <si>
    <t>Vizsgajelentkezés kezdete: november 30.</t>
  </si>
  <si>
    <t>Kari TDK Konferencia: november 25.</t>
  </si>
  <si>
    <t>A 2027 júniusában záróvizsgázó FOKSZ, BSc, MSc, PG hallgatók diploma-/szak-/záródolgozattéma választása: november 30.</t>
  </si>
  <si>
    <t>Szóbeli motivációs beszélgetés a mesterszakokra: december 5., 10 óra</t>
  </si>
  <si>
    <t xml:space="preserve">Vizsgaidőszak végzősöknek: december 7  – január 4. </t>
  </si>
  <si>
    <t>Vizsgaidőszak: december 14 – január 30.</t>
  </si>
  <si>
    <t>Nyílt nap I.: december 16.</t>
  </si>
  <si>
    <t>Szorgalmi időszak: szeptember 1 - december 12.</t>
  </si>
  <si>
    <t>Regisztrációs időszak: szeptember 1-25.</t>
  </si>
  <si>
    <t>Első oktatási nap: szeptember 7.</t>
  </si>
  <si>
    <t>Utolsó oktatási nap: december 12.</t>
  </si>
  <si>
    <t>Vizsgaidőszak: december 14 - január 31.</t>
  </si>
  <si>
    <t xml:space="preserve">Előzetes tárgy- és kurzusfelvétel: január 11–29. </t>
  </si>
  <si>
    <t>Nyílt nap II.: január 13.</t>
  </si>
  <si>
    <t>Záróvizsga időszak (FOKSZ, BSc, MSc, PG): január 8–16.</t>
  </si>
  <si>
    <t>Diplomaosztó ünnepélyes Kari Tanács ülés: január 29., 10 óra</t>
  </si>
  <si>
    <t>Közgazdász Est (Alumni Bál): január 30.</t>
  </si>
  <si>
    <t>Regisztrációs időszak: NAPPALI tagozat, LEVELEZŐ tagozat és NEMZETKÖZI hallgatók: február 1., 8 óra - február 12., 8 óra</t>
  </si>
  <si>
    <t>Szorgalmi időszak: február 1 – május 15. (első oktatási nap: február 8.)</t>
  </si>
  <si>
    <t>CV kurzusok vizsgaidőszaka: február 15–20.</t>
  </si>
  <si>
    <t>HÖK kérelmek beadása: február 1-19.</t>
  </si>
  <si>
    <t>Demonstrátori helyek meghirdetése: április 2.</t>
  </si>
  <si>
    <t>Kutatási és alkotói hét: március 30 – április 2.</t>
  </si>
  <si>
    <t>Szakmai gyakorlat jelentkezési időszak (FOKSZ, BSc): április 5. – június 8.</t>
  </si>
  <si>
    <t>A 2028 januárjában záróvizsgázó FOKSZ, BSc, MSc, PG hallgatók szakdolgozat-/diplomatéma választása: április 30.</t>
  </si>
  <si>
    <t>Diplomadolgozat/szakdolgozat/záródolgozat leadási határidő a júniusi záróvizsga időszakra (FOKSZ, BSc, MSc, PG): április 29.</t>
  </si>
  <si>
    <t>Vizsgajelentkezés kezdete: május 3.</t>
  </si>
  <si>
    <t>Közgazdász Alumni Szakestély: május 7.</t>
  </si>
  <si>
    <t>Valétálás: május 8.</t>
  </si>
  <si>
    <t>Felvételi elbeszélgetés a 2027-es felvételi ejárás keretében (FOKSz, BSc): május 18. – június 12.</t>
  </si>
  <si>
    <t>Vizsgaidőszak végzősöknek: május 11 – június 12.</t>
  </si>
  <si>
    <t>Szóbeli motivációs beszélgetés a mesterszakokra: május 28., 10 óra</t>
  </si>
  <si>
    <t>Záróvizsga időszak: június 7-25.</t>
  </si>
  <si>
    <t xml:space="preserve">Diplomaosztó ünnepélyes Kari Tanács ülés: június 25., 10 óra </t>
  </si>
  <si>
    <t>Előzetes tárgyválasztás kezdete: augusztus 1.</t>
  </si>
  <si>
    <t>Átsorolási időszak: május 20-július 20.</t>
  </si>
  <si>
    <t>Szorgalmi időszak: február 1 – május 15.</t>
  </si>
  <si>
    <t>Regisztrációs időszak: február 1–19.</t>
  </si>
  <si>
    <t>Első oktatási nap: február 8.</t>
  </si>
  <si>
    <t>Utolsó oktatási nap: május 15.</t>
  </si>
  <si>
    <t>2026.08.01-30.</t>
  </si>
  <si>
    <t>2026.08.24-28.</t>
  </si>
  <si>
    <t>2026.08.31-09.11.</t>
  </si>
  <si>
    <t>2026.08.31-12.12.</t>
  </si>
  <si>
    <t>2026.09.14-19.</t>
  </si>
  <si>
    <t>2026.08.31-09.18. 12:00</t>
  </si>
  <si>
    <t>2026.08.24-09.18. 11:00</t>
  </si>
  <si>
    <t>2026.10.01-30.</t>
  </si>
  <si>
    <t>2026.12.07-13.</t>
  </si>
  <si>
    <t>2026.11.23-11.29.</t>
  </si>
  <si>
    <t>2026.11.16-22.</t>
  </si>
  <si>
    <t>2026.12.14-2027.01.30.</t>
  </si>
  <si>
    <t>2026.11.30-2027.01.29. 12:00</t>
  </si>
  <si>
    <t>2026.11.23-2027.01.29. 11:00</t>
  </si>
  <si>
    <t>2027.01.11-01.29.</t>
  </si>
  <si>
    <t>2027.02.01-02.12. 12:00</t>
  </si>
  <si>
    <t>2027.02.01-05.15.</t>
  </si>
  <si>
    <t>2027.02.15-20.</t>
  </si>
  <si>
    <t>2027.02.01-19. 12:00</t>
  </si>
  <si>
    <t>2027.01.25-02.19. 11:00</t>
  </si>
  <si>
    <t>2027.03.01-31.</t>
  </si>
  <si>
    <t>2027.05.11-17.</t>
  </si>
  <si>
    <t>2027.04.26-05.02.</t>
  </si>
  <si>
    <t>2027.04.19-04.25.</t>
  </si>
  <si>
    <t>2027.05.18-06.26.</t>
  </si>
  <si>
    <t>2027.05.03-.06.25. 12:00</t>
  </si>
  <si>
    <t>2027.04.26-06.25. 11:00</t>
  </si>
  <si>
    <t>Menedzsment G4</t>
  </si>
  <si>
    <t>Menedzsment G5 Dr. Keresztes Gábor</t>
  </si>
  <si>
    <t>Történelem és helyismeret I. Dr. Sarkady Sándor</t>
  </si>
  <si>
    <t>Angol választható Dr. Tóth Balázs István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</si>
</sst>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b/>
      <sz val="28"/>
      <name val="Arial"/>
      <family val="2"/>
      <charset val="238"/>
    </font>
    <font>
      <sz val="22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28"/>
      <color rgb="FF5D7FCB"/>
      <name val="Arial"/>
      <family val="2"/>
      <charset val="238"/>
    </font>
    <font>
      <sz val="10"/>
      <color rgb="FF5D7FCB"/>
      <name val="Arial"/>
      <family val="2"/>
      <charset val="238"/>
    </font>
    <font>
      <b/>
      <sz val="28"/>
      <color rgb="FF5D7FCB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0"/>
      <color rgb="FF000000"/>
      <name val="Arial"/>
      <family val="2"/>
      <charset val="238"/>
    </font>
    <font>
      <b/>
      <sz val="20"/>
      <color theme="0"/>
      <name val="Arial"/>
      <family val="2"/>
      <charset val="238"/>
    </font>
    <font>
      <sz val="14"/>
      <color rgb="FF000000"/>
      <name val="Times New Roman"/>
      <family val="1"/>
      <charset val="238"/>
    </font>
    <font>
      <b/>
      <sz val="12"/>
      <color theme="0"/>
      <name val="Arial"/>
      <family val="2"/>
      <charset val="238"/>
    </font>
    <font>
      <b/>
      <sz val="24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name val="Times"/>
      <family val="1"/>
    </font>
    <font>
      <sz val="9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0"/>
      <name val="Times New Roman"/>
      <family val="1"/>
      <charset val="238"/>
    </font>
    <font>
      <i/>
      <sz val="11"/>
      <color theme="1"/>
      <name val="Arial"/>
      <family val="2"/>
      <charset val="238"/>
    </font>
    <font>
      <sz val="28"/>
      <color theme="1"/>
      <name val="Arial"/>
      <family val="2"/>
      <charset val="238"/>
    </font>
    <font>
      <b/>
      <sz val="12"/>
      <color theme="0"/>
      <name val="Times New Roman"/>
      <family val="1"/>
      <charset val="238"/>
    </font>
    <font>
      <b/>
      <sz val="16"/>
      <color theme="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theme="0"/>
      <name val="Arial"/>
      <family val="2"/>
      <charset val="238"/>
    </font>
    <font>
      <b/>
      <sz val="22"/>
      <name val="Arial CE"/>
      <charset val="238"/>
    </font>
    <font>
      <sz val="12"/>
      <color theme="3" tint="-0.249977111117893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3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trike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24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28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22"/>
      <name val="Times New Roman"/>
      <family val="1"/>
      <charset val="238"/>
    </font>
    <font>
      <strike/>
      <sz val="10"/>
      <name val="Times New Roman"/>
      <family val="1"/>
      <charset val="238"/>
    </font>
    <font>
      <sz val="20"/>
      <color theme="1"/>
      <name val="Arial"/>
      <family val="2"/>
      <charset val="238"/>
    </font>
    <font>
      <b/>
      <sz val="2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trike/>
      <sz val="12"/>
      <name val="Times New Roman"/>
      <family val="1"/>
      <charset val="238"/>
    </font>
    <font>
      <sz val="12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  <font>
      <b/>
      <i/>
      <sz val="12"/>
      <color theme="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0"/>
      <color theme="0"/>
      <name val="Arial CE"/>
      <charset val="238"/>
    </font>
    <font>
      <b/>
      <sz val="36"/>
      <color theme="0"/>
      <name val="Times New Roman"/>
      <family val="1"/>
      <charset val="238"/>
    </font>
    <font>
      <b/>
      <sz val="20"/>
      <color theme="1"/>
      <name val="Arial"/>
      <family val="2"/>
      <charset val="238"/>
    </font>
    <font>
      <b/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48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i/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i/>
      <sz val="12"/>
      <name val="Times New Roman"/>
      <family val="1"/>
      <charset val="238"/>
    </font>
    <font>
      <sz val="24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trike/>
      <sz val="12"/>
      <color theme="1"/>
      <name val="Times New Roman"/>
      <family val="1"/>
      <charset val="238"/>
    </font>
    <font>
      <i/>
      <u/>
      <sz val="10"/>
      <name val="Times New Roman"/>
      <family val="1"/>
      <charset val="238"/>
    </font>
    <font>
      <sz val="40"/>
      <name val="Times New Roman"/>
      <family val="1"/>
      <charset val="238"/>
    </font>
    <font>
      <sz val="4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16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i/>
      <sz val="12"/>
      <color theme="0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b/>
      <strike/>
      <sz val="14"/>
      <color theme="1"/>
      <name val="Times New Roman"/>
      <family val="1"/>
      <charset val="238"/>
    </font>
    <font>
      <b/>
      <sz val="40"/>
      <color theme="1"/>
      <name val="Times New Roman"/>
      <family val="1"/>
      <charset val="238"/>
    </font>
    <font>
      <b/>
      <sz val="40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36"/>
      <name val="Times New Roman"/>
      <family val="1"/>
      <charset val="238"/>
    </font>
    <font>
      <b/>
      <sz val="14"/>
      <name val="Times New Roman"/>
      <family val="1"/>
    </font>
    <font>
      <b/>
      <sz val="9.5"/>
      <name val="Times New Roman"/>
      <family val="1"/>
      <charset val="238"/>
    </font>
    <font>
      <b/>
      <sz val="9.5"/>
      <name val="Times New Roman"/>
      <family val="1"/>
    </font>
    <font>
      <sz val="9.5"/>
      <color rgb="FF000000"/>
      <name val="Times New Roman"/>
      <family val="2"/>
    </font>
    <font>
      <sz val="9.5"/>
      <name val="Times New Roman"/>
      <family val="1"/>
      <charset val="238"/>
    </font>
    <font>
      <sz val="9.5"/>
      <name val="Times New Roman"/>
      <family val="1"/>
    </font>
    <font>
      <b/>
      <sz val="9.5"/>
      <color rgb="FF000000"/>
      <name val="Times New Roman"/>
      <family val="2"/>
    </font>
    <font>
      <i/>
      <sz val="9.5"/>
      <name val="Times New Roman"/>
      <family val="1"/>
      <charset val="238"/>
    </font>
    <font>
      <i/>
      <sz val="9.5"/>
      <name val="Times New Roman"/>
      <family val="1"/>
    </font>
    <font>
      <i/>
      <sz val="9.5"/>
      <color rgb="FF000000"/>
      <name val="Times New Roman"/>
      <family val="2"/>
    </font>
    <font>
      <sz val="9.5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30"/>
      <name val="Calibri"/>
      <family val="2"/>
      <charset val="238"/>
    </font>
    <font>
      <b/>
      <sz val="30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30"/>
      <name val="Calibri"/>
      <family val="2"/>
      <charset val="238"/>
    </font>
    <font>
      <b/>
      <sz val="22"/>
      <color indexed="8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3399FF"/>
        <bgColor theme="2" tint="-0.49998474074526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81C1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</fills>
  <borders count="10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7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13" fillId="0" borderId="0"/>
    <xf numFmtId="0" fontId="128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7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665">
    <xf numFmtId="0" fontId="0" fillId="0" borderId="0" xfId="0"/>
    <xf numFmtId="0" fontId="17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7" fillId="3" borderId="9" xfId="0" applyFont="1" applyFill="1" applyBorder="1" applyAlignment="1">
      <alignment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7" fillId="0" borderId="0" xfId="1" applyAlignment="1">
      <alignment horizontal="center" vertical="center"/>
    </xf>
    <xf numFmtId="0" fontId="17" fillId="0" borderId="0" xfId="1" applyAlignment="1">
      <alignment vertical="center"/>
    </xf>
    <xf numFmtId="0" fontId="18" fillId="0" borderId="1" xfId="1" applyFont="1" applyBorder="1" applyAlignment="1">
      <alignment vertical="center"/>
    </xf>
    <xf numFmtId="0" fontId="17" fillId="0" borderId="1" xfId="1" applyBorder="1" applyAlignment="1">
      <alignment vertical="center"/>
    </xf>
    <xf numFmtId="0" fontId="22" fillId="0" borderId="0" xfId="1" applyFont="1" applyAlignment="1">
      <alignment horizontal="center" vertical="center"/>
    </xf>
    <xf numFmtId="0" fontId="17" fillId="0" borderId="0" xfId="1"/>
    <xf numFmtId="0" fontId="45" fillId="9" borderId="0" xfId="1" applyFont="1" applyFill="1" applyAlignment="1">
      <alignment horizontal="center" vertical="center" wrapText="1"/>
    </xf>
    <xf numFmtId="0" fontId="46" fillId="0" borderId="10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42" fillId="0" borderId="1" xfId="1" applyFont="1" applyBorder="1" applyAlignment="1">
      <alignment vertical="center" wrapText="1"/>
    </xf>
    <xf numFmtId="0" fontId="46" fillId="0" borderId="18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47" fillId="0" borderId="0" xfId="1" applyFont="1" applyAlignment="1">
      <alignment vertical="center" wrapText="1"/>
    </xf>
    <xf numFmtId="0" fontId="22" fillId="0" borderId="0" xfId="1" applyFont="1" applyAlignment="1">
      <alignment horizontal="justify" vertical="center" wrapText="1"/>
    </xf>
    <xf numFmtId="0" fontId="34" fillId="0" borderId="0" xfId="0" applyFont="1" applyAlignment="1">
      <alignment horizontal="left" vertical="center"/>
    </xf>
    <xf numFmtId="0" fontId="17" fillId="0" borderId="6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6" xfId="0" applyFont="1" applyBorder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17" fillId="0" borderId="2" xfId="0" applyFont="1" applyBorder="1" applyAlignment="1">
      <alignment horizontal="justify" vertical="top" wrapText="1"/>
    </xf>
    <xf numFmtId="0" fontId="18" fillId="0" borderId="0" xfId="0" applyFont="1" applyAlignment="1">
      <alignment vertical="top" wrapText="1"/>
    </xf>
    <xf numFmtId="0" fontId="39" fillId="0" borderId="0" xfId="0" applyFont="1" applyAlignment="1">
      <alignment vertical="center"/>
    </xf>
    <xf numFmtId="0" fontId="18" fillId="0" borderId="9" xfId="1" applyFont="1" applyBorder="1" applyAlignment="1">
      <alignment horizontal="center" vertical="center"/>
    </xf>
    <xf numFmtId="0" fontId="42" fillId="0" borderId="8" xfId="1" applyFont="1" applyBorder="1" applyAlignment="1">
      <alignment vertical="center" wrapText="1"/>
    </xf>
    <xf numFmtId="0" fontId="18" fillId="0" borderId="8" xfId="1" applyFont="1" applyBorder="1" applyAlignment="1">
      <alignment vertical="center"/>
    </xf>
    <xf numFmtId="0" fontId="51" fillId="0" borderId="0" xfId="0" applyFont="1" applyAlignment="1">
      <alignment vertical="center"/>
    </xf>
    <xf numFmtId="0" fontId="30" fillId="0" borderId="10" xfId="1" applyFont="1" applyBorder="1" applyAlignment="1">
      <alignment vertical="center"/>
    </xf>
    <xf numFmtId="0" fontId="30" fillId="0" borderId="10" xfId="1" applyFont="1" applyBorder="1" applyAlignment="1">
      <alignment vertical="center" wrapText="1"/>
    </xf>
    <xf numFmtId="0" fontId="30" fillId="0" borderId="0" xfId="1" applyFont="1" applyAlignment="1">
      <alignment vertical="center" wrapText="1"/>
    </xf>
    <xf numFmtId="0" fontId="30" fillId="0" borderId="0" xfId="1" applyFont="1" applyAlignment="1">
      <alignment vertical="center"/>
    </xf>
    <xf numFmtId="0" fontId="40" fillId="0" borderId="0" xfId="1" applyFont="1" applyAlignment="1">
      <alignment horizontal="right" vertical="center"/>
    </xf>
    <xf numFmtId="0" fontId="40" fillId="0" borderId="0" xfId="1" applyFont="1" applyAlignment="1">
      <alignment vertical="center"/>
    </xf>
    <xf numFmtId="0" fontId="40" fillId="0" borderId="1" xfId="1" applyFont="1" applyBorder="1" applyAlignment="1">
      <alignment horizontal="right" vertical="center"/>
    </xf>
    <xf numFmtId="0" fontId="40" fillId="0" borderId="1" xfId="1" applyFont="1" applyBorder="1" applyAlignment="1">
      <alignment vertical="center"/>
    </xf>
    <xf numFmtId="0" fontId="30" fillId="0" borderId="1" xfId="1" applyFont="1" applyBorder="1" applyAlignment="1">
      <alignment vertical="center"/>
    </xf>
    <xf numFmtId="0" fontId="30" fillId="0" borderId="1" xfId="1" applyFont="1" applyBorder="1"/>
    <xf numFmtId="0" fontId="41" fillId="0" borderId="0" xfId="0" applyFont="1"/>
    <xf numFmtId="0" fontId="30" fillId="0" borderId="0" xfId="1" applyFont="1" applyAlignment="1">
      <alignment horizontal="right" vertical="center"/>
    </xf>
    <xf numFmtId="0" fontId="30" fillId="0" borderId="0" xfId="1" applyFont="1" applyAlignment="1">
      <alignment horizontal="left" vertical="center" wrapText="1" indent="3"/>
    </xf>
    <xf numFmtId="0" fontId="34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 wrapText="1"/>
    </xf>
    <xf numFmtId="0" fontId="30" fillId="0" borderId="1" xfId="1" applyFont="1" applyBorder="1" applyAlignment="1">
      <alignment vertical="center" wrapText="1"/>
    </xf>
    <xf numFmtId="0" fontId="30" fillId="0" borderId="1" xfId="1" applyFont="1" applyBorder="1" applyAlignment="1">
      <alignment horizontal="center" vertical="center" wrapText="1"/>
    </xf>
    <xf numFmtId="0" fontId="0" fillId="0" borderId="20" xfId="0" applyBorder="1"/>
    <xf numFmtId="0" fontId="20" fillId="0" borderId="20" xfId="0" applyFont="1" applyBorder="1" applyAlignment="1">
      <alignment horizontal="left"/>
    </xf>
    <xf numFmtId="0" fontId="32" fillId="0" borderId="1" xfId="0" applyFont="1" applyBorder="1" applyAlignment="1">
      <alignment vertical="center"/>
    </xf>
    <xf numFmtId="0" fontId="17" fillId="3" borderId="6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17" fillId="3" borderId="6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7" fillId="3" borderId="2" xfId="0" applyFont="1" applyFill="1" applyBorder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8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 textRotation="90"/>
    </xf>
    <xf numFmtId="0" fontId="32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32" fillId="0" borderId="10" xfId="0" applyFont="1" applyBorder="1" applyAlignment="1">
      <alignment horizontal="right" vertical="center" wrapText="1"/>
    </xf>
    <xf numFmtId="0" fontId="32" fillId="0" borderId="10" xfId="0" applyFont="1" applyBorder="1" applyAlignment="1">
      <alignment horizontal="right" vertical="center"/>
    </xf>
    <xf numFmtId="0" fontId="32" fillId="0" borderId="13" xfId="0" applyFont="1" applyBorder="1" applyAlignment="1">
      <alignment vertical="center"/>
    </xf>
    <xf numFmtId="0" fontId="32" fillId="0" borderId="0" xfId="0" applyFont="1" applyAlignment="1">
      <alignment horizontal="right" vertical="center" wrapText="1"/>
    </xf>
    <xf numFmtId="0" fontId="32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horizontal="left" vertical="center"/>
    </xf>
    <xf numFmtId="0" fontId="32" fillId="0" borderId="1" xfId="0" applyFont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32" fillId="0" borderId="10" xfId="0" applyFont="1" applyBorder="1" applyAlignment="1">
      <alignment horizontal="left" vertical="center" wrapText="1"/>
    </xf>
    <xf numFmtId="0" fontId="55" fillId="0" borderId="0" xfId="0" applyFont="1" applyAlignment="1">
      <alignment vertical="center"/>
    </xf>
    <xf numFmtId="0" fontId="32" fillId="0" borderId="0" xfId="1" applyFont="1" applyAlignment="1">
      <alignment vertical="center"/>
    </xf>
    <xf numFmtId="0" fontId="32" fillId="0" borderId="22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0" fontId="20" fillId="2" borderId="20" xfId="0" applyFont="1" applyFill="1" applyBorder="1" applyAlignment="1">
      <alignment horizontal="left"/>
    </xf>
    <xf numFmtId="0" fontId="58" fillId="0" borderId="0" xfId="0" applyFont="1" applyAlignment="1">
      <alignment horizontal="center" vertical="center" textRotation="90" wrapText="1"/>
    </xf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vertical="center" wrapText="1"/>
    </xf>
    <xf numFmtId="0" fontId="35" fillId="0" borderId="10" xfId="1" applyFont="1" applyBorder="1" applyAlignment="1">
      <alignment vertical="center"/>
    </xf>
    <xf numFmtId="0" fontId="35" fillId="0" borderId="10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vertical="center"/>
    </xf>
    <xf numFmtId="0" fontId="30" fillId="0" borderId="1" xfId="1" applyFont="1" applyBorder="1" applyAlignment="1">
      <alignment horizontal="right" vertical="center"/>
    </xf>
    <xf numFmtId="0" fontId="60" fillId="0" borderId="0" xfId="0" applyFont="1" applyAlignment="1">
      <alignment vertical="center"/>
    </xf>
    <xf numFmtId="0" fontId="61" fillId="0" borderId="1" xfId="1" applyFont="1" applyBorder="1" applyAlignment="1">
      <alignment horizontal="center" vertical="center"/>
    </xf>
    <xf numFmtId="0" fontId="32" fillId="6" borderId="0" xfId="0" applyFont="1" applyFill="1" applyAlignment="1">
      <alignment vertical="center"/>
    </xf>
    <xf numFmtId="0" fontId="30" fillId="0" borderId="0" xfId="1" applyFont="1"/>
    <xf numFmtId="0" fontId="67" fillId="5" borderId="0" xfId="0" applyFont="1" applyFill="1" applyAlignment="1">
      <alignment horizontal="right" vertical="center"/>
    </xf>
    <xf numFmtId="0" fontId="69" fillId="6" borderId="0" xfId="0" applyFont="1" applyFill="1" applyAlignment="1">
      <alignment horizontal="left" vertical="center"/>
    </xf>
    <xf numFmtId="0" fontId="69" fillId="2" borderId="0" xfId="0" applyFont="1" applyFill="1" applyAlignment="1">
      <alignment vertical="center"/>
    </xf>
    <xf numFmtId="0" fontId="70" fillId="0" borderId="8" xfId="0" applyFont="1" applyBorder="1" applyAlignment="1">
      <alignment vertical="center"/>
    </xf>
    <xf numFmtId="0" fontId="32" fillId="0" borderId="10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0" fontId="32" fillId="0" borderId="6" xfId="0" applyFont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9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0" fillId="2" borderId="0" xfId="0" applyFont="1" applyFill="1" applyAlignment="1">
      <alignment vertical="center"/>
    </xf>
    <xf numFmtId="0" fontId="77" fillId="0" borderId="11" xfId="0" applyFont="1" applyBorder="1" applyAlignment="1">
      <alignment horizontal="center" vertical="center"/>
    </xf>
    <xf numFmtId="0" fontId="77" fillId="0" borderId="8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/>
    </xf>
    <xf numFmtId="0" fontId="77" fillId="0" borderId="7" xfId="0" applyFont="1" applyBorder="1" applyAlignment="1">
      <alignment horizontal="center" vertical="center" wrapText="1"/>
    </xf>
    <xf numFmtId="0" fontId="77" fillId="0" borderId="8" xfId="0" applyFont="1" applyBorder="1" applyAlignment="1">
      <alignment horizontal="center" vertical="center"/>
    </xf>
    <xf numFmtId="0" fontId="55" fillId="0" borderId="10" xfId="0" applyFont="1" applyBorder="1" applyAlignment="1">
      <alignment horizontal="left" vertical="center"/>
    </xf>
    <xf numFmtId="0" fontId="55" fillId="0" borderId="16" xfId="0" applyFont="1" applyBorder="1" applyAlignment="1">
      <alignment vertical="center"/>
    </xf>
    <xf numFmtId="0" fontId="55" fillId="0" borderId="3" xfId="0" applyFont="1" applyBorder="1" applyAlignment="1">
      <alignment vertical="center"/>
    </xf>
    <xf numFmtId="0" fontId="55" fillId="0" borderId="13" xfId="0" applyFont="1" applyBorder="1" applyAlignment="1">
      <alignment vertical="center"/>
    </xf>
    <xf numFmtId="0" fontId="55" fillId="0" borderId="2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79" fillId="0" borderId="0" xfId="0" applyFont="1" applyAlignment="1">
      <alignment horizontal="right" vertical="center"/>
    </xf>
    <xf numFmtId="0" fontId="77" fillId="0" borderId="1" xfId="0" applyFont="1" applyBorder="1" applyAlignment="1">
      <alignment horizontal="right" vertical="center"/>
    </xf>
    <xf numFmtId="0" fontId="77" fillId="0" borderId="1" xfId="0" applyFont="1" applyBorder="1" applyAlignment="1">
      <alignment vertical="center"/>
    </xf>
    <xf numFmtId="0" fontId="55" fillId="0" borderId="14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55" fillId="0" borderId="5" xfId="0" applyFont="1" applyBorder="1" applyAlignment="1">
      <alignment vertical="center"/>
    </xf>
    <xf numFmtId="0" fontId="55" fillId="0" borderId="0" xfId="0" applyFont="1" applyAlignment="1">
      <alignment horizontal="right" vertical="center"/>
    </xf>
    <xf numFmtId="0" fontId="79" fillId="0" borderId="0" xfId="0" applyFont="1" applyAlignment="1">
      <alignment vertical="center"/>
    </xf>
    <xf numFmtId="0" fontId="77" fillId="0" borderId="5" xfId="0" applyFont="1" applyBorder="1" applyAlignment="1">
      <alignment vertical="center"/>
    </xf>
    <xf numFmtId="0" fontId="55" fillId="0" borderId="0" xfId="0" applyFont="1" applyAlignment="1">
      <alignment horizontal="left" vertical="center"/>
    </xf>
    <xf numFmtId="0" fontId="80" fillId="0" borderId="0" xfId="0" applyFont="1" applyAlignment="1">
      <alignment vertical="center"/>
    </xf>
    <xf numFmtId="0" fontId="77" fillId="0" borderId="8" xfId="0" applyFont="1" applyBorder="1" applyAlignment="1">
      <alignment horizontal="right" vertical="center"/>
    </xf>
    <xf numFmtId="0" fontId="77" fillId="0" borderId="10" xfId="0" applyFont="1" applyBorder="1" applyAlignment="1">
      <alignment horizontal="center" vertical="center" wrapText="1"/>
    </xf>
    <xf numFmtId="0" fontId="51" fillId="0" borderId="0" xfId="0" applyFont="1" applyAlignment="1">
      <alignment horizontal="right" vertical="center"/>
    </xf>
    <xf numFmtId="0" fontId="55" fillId="0" borderId="3" xfId="0" applyFont="1" applyBorder="1" applyAlignment="1">
      <alignment horizontal="right" vertical="center"/>
    </xf>
    <xf numFmtId="0" fontId="55" fillId="0" borderId="10" xfId="0" applyFont="1" applyBorder="1" applyAlignment="1">
      <alignment horizontal="right" vertical="center"/>
    </xf>
    <xf numFmtId="0" fontId="55" fillId="0" borderId="2" xfId="0" applyFont="1" applyBorder="1" applyAlignment="1">
      <alignment horizontal="right" vertical="center"/>
    </xf>
    <xf numFmtId="0" fontId="55" fillId="0" borderId="5" xfId="0" applyFont="1" applyBorder="1" applyAlignment="1">
      <alignment horizontal="right" vertical="center"/>
    </xf>
    <xf numFmtId="0" fontId="55" fillId="0" borderId="9" xfId="0" applyFont="1" applyBorder="1" applyAlignment="1">
      <alignment horizontal="right" vertical="center"/>
    </xf>
    <xf numFmtId="0" fontId="55" fillId="0" borderId="7" xfId="0" applyFont="1" applyBorder="1" applyAlignment="1">
      <alignment horizontal="right" vertical="center"/>
    </xf>
    <xf numFmtId="0" fontId="55" fillId="0" borderId="8" xfId="0" applyFont="1" applyBorder="1" applyAlignment="1">
      <alignment horizontal="right" vertical="center"/>
    </xf>
    <xf numFmtId="0" fontId="55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horizontal="right" vertical="center"/>
    </xf>
    <xf numFmtId="0" fontId="77" fillId="0" borderId="0" xfId="0" applyFont="1" applyAlignment="1">
      <alignment vertical="center"/>
    </xf>
    <xf numFmtId="0" fontId="55" fillId="0" borderId="0" xfId="0" applyFont="1" applyAlignment="1">
      <alignment vertical="center" wrapText="1"/>
    </xf>
    <xf numFmtId="0" fontId="78" fillId="0" borderId="0" xfId="0" applyFont="1" applyAlignment="1">
      <alignment horizontal="center" vertical="center"/>
    </xf>
    <xf numFmtId="0" fontId="82" fillId="0" borderId="9" xfId="1" applyFont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52" fillId="0" borderId="9" xfId="1" applyFont="1" applyBorder="1" applyAlignment="1">
      <alignment horizontal="center" vertical="center"/>
    </xf>
    <xf numFmtId="0" fontId="52" fillId="0" borderId="8" xfId="1" applyFont="1" applyBorder="1" applyAlignment="1">
      <alignment horizontal="center" vertical="center" wrapText="1"/>
    </xf>
    <xf numFmtId="0" fontId="52" fillId="0" borderId="7" xfId="1" applyFont="1" applyBorder="1" applyAlignment="1">
      <alignment horizontal="center" vertical="center" wrapText="1"/>
    </xf>
    <xf numFmtId="0" fontId="72" fillId="0" borderId="10" xfId="1" applyFont="1" applyBorder="1" applyAlignment="1">
      <alignment vertical="center" wrapText="1"/>
    </xf>
    <xf numFmtId="0" fontId="72" fillId="0" borderId="10" xfId="1" applyFont="1" applyBorder="1" applyAlignment="1">
      <alignment vertical="center"/>
    </xf>
    <xf numFmtId="0" fontId="72" fillId="0" borderId="3" xfId="1" applyFont="1" applyBorder="1" applyAlignment="1">
      <alignment vertical="center"/>
    </xf>
    <xf numFmtId="0" fontId="72" fillId="0" borderId="0" xfId="1" applyFont="1" applyAlignment="1">
      <alignment vertical="center" wrapText="1"/>
    </xf>
    <xf numFmtId="0" fontId="72" fillId="0" borderId="0" xfId="1" applyFont="1" applyAlignment="1">
      <alignment vertical="center"/>
    </xf>
    <xf numFmtId="0" fontId="72" fillId="0" borderId="2" xfId="1" applyFont="1" applyBorder="1" applyAlignment="1">
      <alignment vertical="center"/>
    </xf>
    <xf numFmtId="0" fontId="72" fillId="0" borderId="1" xfId="1" applyFont="1" applyBorder="1" applyAlignment="1">
      <alignment vertical="center"/>
    </xf>
    <xf numFmtId="0" fontId="74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72" fillId="0" borderId="2" xfId="0" applyFont="1" applyBorder="1" applyAlignment="1">
      <alignment vertical="center"/>
    </xf>
    <xf numFmtId="0" fontId="72" fillId="0" borderId="5" xfId="1" applyFont="1" applyBorder="1" applyAlignment="1">
      <alignment vertical="center"/>
    </xf>
    <xf numFmtId="0" fontId="72" fillId="0" borderId="4" xfId="1" applyFont="1" applyBorder="1" applyAlignment="1">
      <alignment vertical="center"/>
    </xf>
    <xf numFmtId="0" fontId="84" fillId="0" borderId="0" xfId="1" applyFont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71" fillId="0" borderId="0" xfId="1" applyFont="1" applyAlignment="1">
      <alignment vertical="center" wrapText="1"/>
    </xf>
    <xf numFmtId="10" fontId="72" fillId="0" borderId="0" xfId="4" applyNumberFormat="1" applyFont="1" applyFill="1" applyBorder="1" applyAlignment="1">
      <alignment vertical="center"/>
    </xf>
    <xf numFmtId="0" fontId="73" fillId="0" borderId="0" xfId="1" applyFont="1" applyAlignment="1">
      <alignment horizontal="center" vertical="center"/>
    </xf>
    <xf numFmtId="0" fontId="72" fillId="0" borderId="0" xfId="0" applyFont="1" applyAlignment="1">
      <alignment horizontal="center" textRotation="90" wrapText="1"/>
    </xf>
    <xf numFmtId="0" fontId="72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wrapText="1"/>
    </xf>
    <xf numFmtId="0" fontId="72" fillId="0" borderId="13" xfId="0" applyFont="1" applyBorder="1"/>
    <xf numFmtId="0" fontId="72" fillId="0" borderId="0" xfId="0" applyFont="1" applyAlignment="1">
      <alignment horizontal="center" vertical="center"/>
    </xf>
    <xf numFmtId="0" fontId="72" fillId="0" borderId="13" xfId="0" applyFont="1" applyBorder="1" applyAlignment="1">
      <alignment horizontal="center" vertical="center" wrapText="1"/>
    </xf>
    <xf numFmtId="0" fontId="72" fillId="0" borderId="0" xfId="0" applyFont="1"/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 vertical="center"/>
    </xf>
    <xf numFmtId="0" fontId="73" fillId="0" borderId="14" xfId="0" applyFont="1" applyBorder="1" applyAlignment="1">
      <alignment horizontal="left"/>
    </xf>
    <xf numFmtId="0" fontId="87" fillId="0" borderId="0" xfId="0" applyFont="1" applyAlignment="1">
      <alignment vertical="center"/>
    </xf>
    <xf numFmtId="0" fontId="87" fillId="0" borderId="0" xfId="0" applyFont="1"/>
    <xf numFmtId="0" fontId="73" fillId="0" borderId="1" xfId="0" applyFont="1" applyBorder="1" applyAlignment="1">
      <alignment horizontal="center" vertical="center" wrapText="1"/>
    </xf>
    <xf numFmtId="0" fontId="73" fillId="0" borderId="1" xfId="0" applyFont="1" applyBorder="1"/>
    <xf numFmtId="0" fontId="73" fillId="0" borderId="14" xfId="0" applyFont="1" applyBorder="1"/>
    <xf numFmtId="0" fontId="72" fillId="0" borderId="0" xfId="0" applyFont="1" applyAlignment="1">
      <alignment horizontal="justify" vertical="top"/>
    </xf>
    <xf numFmtId="0" fontId="74" fillId="0" borderId="0" xfId="0" applyFont="1"/>
    <xf numFmtId="0" fontId="88" fillId="0" borderId="0" xfId="0" applyFont="1" applyAlignment="1">
      <alignment vertical="center"/>
    </xf>
    <xf numFmtId="0" fontId="45" fillId="0" borderId="0" xfId="0" applyFont="1" applyAlignment="1">
      <alignment horizontal="right" vertical="center"/>
    </xf>
    <xf numFmtId="0" fontId="52" fillId="12" borderId="39" xfId="0" applyFont="1" applyFill="1" applyBorder="1" applyAlignment="1">
      <alignment horizontal="center" textRotation="90"/>
    </xf>
    <xf numFmtId="0" fontId="52" fillId="12" borderId="32" xfId="0" applyFont="1" applyFill="1" applyBorder="1" applyAlignment="1">
      <alignment horizontal="center" textRotation="90"/>
    </xf>
    <xf numFmtId="0" fontId="52" fillId="12" borderId="32" xfId="0" applyFont="1" applyFill="1" applyBorder="1" applyAlignment="1">
      <alignment horizontal="center" vertical="center"/>
    </xf>
    <xf numFmtId="0" fontId="52" fillId="12" borderId="41" xfId="0" applyFont="1" applyFill="1" applyBorder="1" applyAlignment="1">
      <alignment textRotation="90"/>
    </xf>
    <xf numFmtId="0" fontId="52" fillId="13" borderId="32" xfId="0" applyFont="1" applyFill="1" applyBorder="1" applyAlignment="1">
      <alignment horizontal="center" vertical="center"/>
    </xf>
    <xf numFmtId="0" fontId="52" fillId="13" borderId="45" xfId="0" applyFont="1" applyFill="1" applyBorder="1" applyAlignment="1">
      <alignment horizontal="center" vertical="center"/>
    </xf>
    <xf numFmtId="0" fontId="51" fillId="0" borderId="31" xfId="0" applyFont="1" applyBorder="1" applyAlignment="1">
      <alignment vertical="center"/>
    </xf>
    <xf numFmtId="0" fontId="51" fillId="0" borderId="20" xfId="0" applyFont="1" applyBorder="1" applyAlignment="1">
      <alignment vertical="center"/>
    </xf>
    <xf numFmtId="0" fontId="51" fillId="0" borderId="38" xfId="0" applyFont="1" applyBorder="1" applyAlignment="1">
      <alignment horizontal="center" vertical="center"/>
    </xf>
    <xf numFmtId="0" fontId="51" fillId="0" borderId="20" xfId="0" applyFont="1" applyBorder="1" applyAlignment="1">
      <alignment horizontal="center" vertical="top"/>
    </xf>
    <xf numFmtId="0" fontId="55" fillId="0" borderId="20" xfId="0" applyFont="1" applyBorder="1" applyAlignment="1">
      <alignment horizontal="left"/>
    </xf>
    <xf numFmtId="0" fontId="51" fillId="0" borderId="30" xfId="0" applyFont="1" applyBorder="1" applyAlignment="1">
      <alignment vertical="center"/>
    </xf>
    <xf numFmtId="0" fontId="51" fillId="0" borderId="29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/>
    </xf>
    <xf numFmtId="0" fontId="55" fillId="0" borderId="26" xfId="0" applyFont="1" applyBorder="1" applyAlignment="1">
      <alignment horizontal="left"/>
    </xf>
    <xf numFmtId="0" fontId="51" fillId="0" borderId="34" xfId="0" applyFont="1" applyBorder="1" applyAlignment="1">
      <alignment vertical="center"/>
    </xf>
    <xf numFmtId="0" fontId="51" fillId="0" borderId="35" xfId="0" applyFont="1" applyBorder="1" applyAlignment="1">
      <alignment horizontal="center" vertical="center"/>
    </xf>
    <xf numFmtId="0" fontId="51" fillId="0" borderId="26" xfId="0" applyFont="1" applyBorder="1" applyAlignment="1">
      <alignment vertical="center"/>
    </xf>
    <xf numFmtId="0" fontId="51" fillId="0" borderId="2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0" fontId="52" fillId="13" borderId="38" xfId="0" applyFont="1" applyFill="1" applyBorder="1" applyAlignment="1">
      <alignment horizontal="center" textRotation="90"/>
    </xf>
    <xf numFmtId="0" fontId="52" fillId="13" borderId="20" xfId="0" applyFont="1" applyFill="1" applyBorder="1" applyAlignment="1">
      <alignment horizontal="center" textRotation="90"/>
    </xf>
    <xf numFmtId="0" fontId="52" fillId="13" borderId="30" xfId="0" applyFont="1" applyFill="1" applyBorder="1" applyAlignment="1">
      <alignment textRotation="90"/>
    </xf>
    <xf numFmtId="0" fontId="55" fillId="0" borderId="38" xfId="0" applyFont="1" applyBorder="1"/>
    <xf numFmtId="0" fontId="55" fillId="0" borderId="20" xfId="0" applyFont="1" applyBorder="1"/>
    <xf numFmtId="0" fontId="55" fillId="0" borderId="20" xfId="0" applyFont="1" applyBorder="1" applyAlignment="1">
      <alignment horizontal="center"/>
    </xf>
    <xf numFmtId="0" fontId="55" fillId="0" borderId="30" xfId="0" applyFont="1" applyBorder="1" applyAlignment="1">
      <alignment horizontal="right"/>
    </xf>
    <xf numFmtId="0" fontId="55" fillId="0" borderId="29" xfId="0" applyFont="1" applyBorder="1"/>
    <xf numFmtId="0" fontId="55" fillId="0" borderId="38" xfId="0" applyFont="1" applyBorder="1" applyAlignment="1">
      <alignment horizontal="center"/>
    </xf>
    <xf numFmtId="0" fontId="55" fillId="0" borderId="30" xfId="0" applyFont="1" applyBorder="1"/>
    <xf numFmtId="0" fontId="55" fillId="0" borderId="29" xfId="0" applyFont="1" applyBorder="1" applyAlignment="1">
      <alignment horizontal="center"/>
    </xf>
    <xf numFmtId="0" fontId="55" fillId="0" borderId="38" xfId="0" applyFont="1" applyBorder="1" applyAlignment="1">
      <alignment horizontal="center" vertical="center"/>
    </xf>
    <xf numFmtId="0" fontId="81" fillId="0" borderId="30" xfId="0" applyFont="1" applyBorder="1" applyAlignment="1">
      <alignment vertical="center"/>
    </xf>
    <xf numFmtId="0" fontId="81" fillId="0" borderId="29" xfId="0" applyFont="1" applyBorder="1" applyAlignment="1">
      <alignment horizontal="center" vertical="center"/>
    </xf>
    <xf numFmtId="0" fontId="81" fillId="0" borderId="20" xfId="0" applyFont="1" applyBorder="1" applyAlignment="1">
      <alignment horizontal="center" vertical="center"/>
    </xf>
    <xf numFmtId="0" fontId="81" fillId="0" borderId="20" xfId="0" applyFont="1" applyBorder="1" applyAlignment="1">
      <alignment horizontal="center" vertical="center" wrapText="1"/>
    </xf>
    <xf numFmtId="0" fontId="81" fillId="0" borderId="20" xfId="0" applyFont="1" applyBorder="1" applyAlignment="1">
      <alignment vertical="center"/>
    </xf>
    <xf numFmtId="0" fontId="55" fillId="0" borderId="46" xfId="0" applyFont="1" applyBorder="1" applyAlignment="1">
      <alignment horizontal="center"/>
    </xf>
    <xf numFmtId="0" fontId="55" fillId="0" borderId="26" xfId="0" applyFont="1" applyBorder="1" applyAlignment="1">
      <alignment horizontal="center"/>
    </xf>
    <xf numFmtId="0" fontId="55" fillId="0" borderId="34" xfId="0" applyFont="1" applyBorder="1"/>
    <xf numFmtId="0" fontId="55" fillId="0" borderId="35" xfId="0" applyFont="1" applyBorder="1" applyAlignment="1">
      <alignment horizontal="center"/>
    </xf>
    <xf numFmtId="0" fontId="55" fillId="0" borderId="26" xfId="0" applyFont="1" applyBorder="1"/>
    <xf numFmtId="0" fontId="52" fillId="12" borderId="46" xfId="0" applyFont="1" applyFill="1" applyBorder="1" applyAlignment="1">
      <alignment horizontal="center" textRotation="90"/>
    </xf>
    <xf numFmtId="0" fontId="52" fillId="12" borderId="26" xfId="0" applyFont="1" applyFill="1" applyBorder="1" applyAlignment="1">
      <alignment horizontal="center" textRotation="90"/>
    </xf>
    <xf numFmtId="0" fontId="52" fillId="12" borderId="26" xfId="0" applyFont="1" applyFill="1" applyBorder="1" applyAlignment="1">
      <alignment horizontal="center" vertical="center"/>
    </xf>
    <xf numFmtId="0" fontId="52" fillId="12" borderId="34" xfId="0" applyFont="1" applyFill="1" applyBorder="1" applyAlignment="1">
      <alignment textRotation="90"/>
    </xf>
    <xf numFmtId="0" fontId="52" fillId="13" borderId="35" xfId="0" applyFont="1" applyFill="1" applyBorder="1" applyAlignment="1">
      <alignment horizontal="center" textRotation="90"/>
    </xf>
    <xf numFmtId="0" fontId="52" fillId="13" borderId="26" xfId="0" applyFont="1" applyFill="1" applyBorder="1" applyAlignment="1">
      <alignment horizontal="center" textRotation="90"/>
    </xf>
    <xf numFmtId="0" fontId="52" fillId="13" borderId="26" xfId="0" applyFont="1" applyFill="1" applyBorder="1" applyAlignment="1">
      <alignment horizontal="center" vertical="center"/>
    </xf>
    <xf numFmtId="0" fontId="52" fillId="13" borderId="26" xfId="0" applyFont="1" applyFill="1" applyBorder="1" applyAlignment="1">
      <alignment textRotation="90"/>
    </xf>
    <xf numFmtId="0" fontId="51" fillId="0" borderId="40" xfId="0" applyFont="1" applyBorder="1" applyAlignment="1">
      <alignment horizontal="center" vertical="center"/>
    </xf>
    <xf numFmtId="0" fontId="92" fillId="0" borderId="25" xfId="0" applyFont="1" applyBorder="1" applyAlignment="1">
      <alignment horizontal="center" vertical="top"/>
    </xf>
    <xf numFmtId="0" fontId="51" fillId="0" borderId="25" xfId="0" applyFont="1" applyBorder="1" applyAlignment="1">
      <alignment vertical="center"/>
    </xf>
    <xf numFmtId="0" fontId="51" fillId="0" borderId="28" xfId="0" applyFont="1" applyBorder="1" applyAlignment="1">
      <alignment vertical="center"/>
    </xf>
    <xf numFmtId="0" fontId="92" fillId="0" borderId="27" xfId="0" applyFont="1" applyBorder="1" applyAlignment="1">
      <alignment horizontal="center" vertical="center"/>
    </xf>
    <xf numFmtId="0" fontId="92" fillId="0" borderId="25" xfId="0" applyFont="1" applyBorder="1" applyAlignment="1">
      <alignment horizontal="center" vertical="center"/>
    </xf>
    <xf numFmtId="0" fontId="92" fillId="0" borderId="20" xfId="0" applyFont="1" applyBorder="1" applyAlignment="1">
      <alignment horizontal="center" vertical="top"/>
    </xf>
    <xf numFmtId="0" fontId="92" fillId="0" borderId="29" xfId="0" applyFont="1" applyBorder="1" applyAlignment="1">
      <alignment horizontal="center" vertical="center"/>
    </xf>
    <xf numFmtId="0" fontId="92" fillId="0" borderId="20" xfId="0" applyFont="1" applyBorder="1" applyAlignment="1">
      <alignment horizontal="center" vertical="center"/>
    </xf>
    <xf numFmtId="0" fontId="92" fillId="0" borderId="38" xfId="0" applyFont="1" applyBorder="1" applyAlignment="1">
      <alignment horizontal="center" vertical="center"/>
    </xf>
    <xf numFmtId="0" fontId="93" fillId="0" borderId="38" xfId="0" applyFont="1" applyBorder="1" applyAlignment="1">
      <alignment horizontal="center" vertical="center"/>
    </xf>
    <xf numFmtId="0" fontId="93" fillId="0" borderId="20" xfId="0" applyFont="1" applyBorder="1" applyAlignment="1">
      <alignment horizontal="center" vertical="center"/>
    </xf>
    <xf numFmtId="0" fontId="92" fillId="0" borderId="46" xfId="0" applyFont="1" applyBorder="1" applyAlignment="1">
      <alignment horizontal="center" vertical="center"/>
    </xf>
    <xf numFmtId="0" fontId="92" fillId="0" borderId="26" xfId="0" applyFont="1" applyBorder="1" applyAlignment="1">
      <alignment horizontal="center" vertical="center"/>
    </xf>
    <xf numFmtId="0" fontId="92" fillId="0" borderId="35" xfId="0" applyFont="1" applyBorder="1" applyAlignment="1">
      <alignment horizontal="center" vertical="center"/>
    </xf>
    <xf numFmtId="0" fontId="77" fillId="0" borderId="8" xfId="0" applyFont="1" applyBorder="1" applyAlignment="1">
      <alignment vertical="center"/>
    </xf>
    <xf numFmtId="0" fontId="77" fillId="0" borderId="0" xfId="0" applyFont="1" applyAlignment="1">
      <alignment horizontal="center" vertical="center"/>
    </xf>
    <xf numFmtId="0" fontId="77" fillId="0" borderId="9" xfId="0" applyFont="1" applyBorder="1" applyAlignment="1">
      <alignment vertical="center"/>
    </xf>
    <xf numFmtId="0" fontId="52" fillId="15" borderId="8" xfId="1" applyFont="1" applyFill="1" applyBorder="1" applyAlignment="1">
      <alignment horizontal="center" vertical="center" wrapText="1"/>
    </xf>
    <xf numFmtId="0" fontId="72" fillId="15" borderId="10" xfId="1" applyFont="1" applyFill="1" applyBorder="1" applyAlignment="1">
      <alignment vertical="center"/>
    </xf>
    <xf numFmtId="0" fontId="77" fillId="11" borderId="8" xfId="0" applyFont="1" applyFill="1" applyBorder="1" applyAlignment="1">
      <alignment horizontal="center" vertical="center" wrapText="1"/>
    </xf>
    <xf numFmtId="0" fontId="94" fillId="16" borderId="0" xfId="0" applyFont="1" applyFill="1" applyAlignment="1">
      <alignment horizontal="center" textRotation="90" wrapText="1"/>
    </xf>
    <xf numFmtId="0" fontId="72" fillId="3" borderId="0" xfId="0" applyFont="1" applyFill="1" applyAlignment="1">
      <alignment vertical="center"/>
    </xf>
    <xf numFmtId="0" fontId="83" fillId="0" borderId="13" xfId="0" applyFont="1" applyBorder="1" applyAlignment="1">
      <alignment horizontal="center" vertical="center" wrapText="1"/>
    </xf>
    <xf numFmtId="0" fontId="75" fillId="0" borderId="0" xfId="0" applyFont="1" applyAlignment="1">
      <alignment horizontal="left"/>
    </xf>
    <xf numFmtId="0" fontId="72" fillId="3" borderId="0" xfId="0" applyFont="1" applyFill="1"/>
    <xf numFmtId="0" fontId="87" fillId="3" borderId="0" xfId="0" applyFont="1" applyFill="1"/>
    <xf numFmtId="0" fontId="87" fillId="3" borderId="0" xfId="0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55" fillId="0" borderId="10" xfId="6" applyFont="1" applyBorder="1" applyAlignment="1">
      <alignment vertical="center" wrapText="1"/>
    </xf>
    <xf numFmtId="0" fontId="55" fillId="0" borderId="0" xfId="6" applyFont="1" applyAlignment="1">
      <alignment vertical="center" wrapText="1"/>
    </xf>
    <xf numFmtId="0" fontId="55" fillId="0" borderId="0" xfId="6" applyFont="1" applyAlignment="1">
      <alignment horizontal="right" vertical="center" wrapText="1"/>
    </xf>
    <xf numFmtId="0" fontId="55" fillId="0" borderId="0" xfId="6" applyFont="1" applyAlignment="1">
      <alignment vertical="center"/>
    </xf>
    <xf numFmtId="0" fontId="55" fillId="0" borderId="1" xfId="6" applyFont="1" applyBorder="1" applyAlignment="1">
      <alignment vertical="center" wrapText="1"/>
    </xf>
    <xf numFmtId="0" fontId="55" fillId="0" borderId="10" xfId="6" applyFont="1" applyBorder="1" applyAlignment="1">
      <alignment horizontal="right" vertical="center" wrapText="1"/>
    </xf>
    <xf numFmtId="0" fontId="55" fillId="0" borderId="0" xfId="0" applyFont="1" applyAlignment="1">
      <alignment horizontal="justify" vertical="top" wrapText="1"/>
    </xf>
    <xf numFmtId="0" fontId="77" fillId="0" borderId="0" xfId="0" applyFont="1" applyAlignment="1">
      <alignment horizontal="justify" vertical="top" wrapText="1"/>
    </xf>
    <xf numFmtId="0" fontId="51" fillId="0" borderId="0" xfId="0" applyFont="1" applyAlignment="1">
      <alignment horizontal="justify" vertical="top" wrapText="1"/>
    </xf>
    <xf numFmtId="0" fontId="72" fillId="0" borderId="0" xfId="0" applyFont="1" applyAlignment="1">
      <alignment horizontal="justify" vertical="top" wrapText="1"/>
    </xf>
    <xf numFmtId="0" fontId="74" fillId="0" borderId="0" xfId="0" applyFont="1" applyAlignment="1">
      <alignment horizontal="justify" vertical="top" wrapTex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1" fillId="0" borderId="2" xfId="0" applyFont="1" applyBorder="1" applyAlignment="1">
      <alignment vertical="center"/>
    </xf>
    <xf numFmtId="0" fontId="31" fillId="0" borderId="21" xfId="0" applyFont="1" applyBorder="1" applyAlignment="1">
      <alignment horizontal="center" vertical="center"/>
    </xf>
    <xf numFmtId="0" fontId="31" fillId="0" borderId="1" xfId="0" applyFont="1" applyBorder="1" applyAlignment="1">
      <alignment horizontal="right" vertical="center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17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79" fillId="0" borderId="0" xfId="0" applyFont="1" applyAlignment="1">
      <alignment horizontal="left" vertical="center"/>
    </xf>
    <xf numFmtId="0" fontId="55" fillId="0" borderId="11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79" fillId="0" borderId="7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/>
    </xf>
    <xf numFmtId="0" fontId="97" fillId="0" borderId="0" xfId="0" applyFont="1" applyAlignment="1">
      <alignment horizontal="right" vertical="center"/>
    </xf>
    <xf numFmtId="0" fontId="43" fillId="4" borderId="8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right" vertical="center"/>
    </xf>
    <xf numFmtId="0" fontId="51" fillId="0" borderId="13" xfId="0" applyFont="1" applyBorder="1" applyAlignment="1">
      <alignment vertical="center"/>
    </xf>
    <xf numFmtId="0" fontId="51" fillId="0" borderId="10" xfId="0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14" xfId="0" applyFont="1" applyBorder="1" applyAlignment="1">
      <alignment vertical="center"/>
    </xf>
    <xf numFmtId="0" fontId="78" fillId="0" borderId="0" xfId="0" applyFont="1" applyAlignment="1">
      <alignment horizontal="right" vertical="center"/>
    </xf>
    <xf numFmtId="0" fontId="74" fillId="0" borderId="0" xfId="1" applyFont="1" applyAlignment="1">
      <alignment vertical="center" wrapText="1"/>
    </xf>
    <xf numFmtId="0" fontId="98" fillId="0" borderId="0" xfId="0" applyFont="1" applyAlignment="1">
      <alignment horizontal="right" vertical="center"/>
    </xf>
    <xf numFmtId="0" fontId="74" fillId="0" borderId="0" xfId="0" applyFont="1" applyAlignment="1">
      <alignment horizontal="left" vertical="center"/>
    </xf>
    <xf numFmtId="0" fontId="43" fillId="4" borderId="12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textRotation="90" wrapText="1"/>
    </xf>
    <xf numFmtId="0" fontId="20" fillId="0" borderId="20" xfId="0" applyFont="1" applyBorder="1"/>
    <xf numFmtId="0" fontId="20" fillId="0" borderId="0" xfId="0" applyFont="1" applyAlignment="1">
      <alignment horizontal="left"/>
    </xf>
    <xf numFmtId="0" fontId="43" fillId="17" borderId="8" xfId="0" applyFont="1" applyFill="1" applyBorder="1" applyAlignment="1">
      <alignment horizontal="center" vertical="center" wrapText="1"/>
    </xf>
    <xf numFmtId="0" fontId="102" fillId="18" borderId="7" xfId="0" applyFont="1" applyFill="1" applyBorder="1" applyAlignment="1">
      <alignment horizontal="center" vertical="center" wrapText="1"/>
    </xf>
    <xf numFmtId="0" fontId="75" fillId="0" borderId="11" xfId="0" applyFont="1" applyBorder="1" applyAlignment="1">
      <alignment horizontal="center" vertical="center"/>
    </xf>
    <xf numFmtId="0" fontId="75" fillId="0" borderId="8" xfId="0" applyFont="1" applyBorder="1" applyAlignment="1">
      <alignment horizontal="center" vertical="center" wrapText="1"/>
    </xf>
    <xf numFmtId="0" fontId="75" fillId="0" borderId="8" xfId="0" applyFont="1" applyBorder="1" applyAlignment="1">
      <alignment horizontal="center" vertical="center"/>
    </xf>
    <xf numFmtId="0" fontId="103" fillId="4" borderId="24" xfId="0" applyFont="1" applyFill="1" applyBorder="1" applyAlignment="1">
      <alignment vertical="center"/>
    </xf>
    <xf numFmtId="0" fontId="103" fillId="4" borderId="19" xfId="0" applyFont="1" applyFill="1" applyBorder="1" applyAlignment="1">
      <alignment vertical="center"/>
    </xf>
    <xf numFmtId="0" fontId="75" fillId="0" borderId="0" xfId="0" applyFont="1" applyAlignment="1">
      <alignment vertical="center"/>
    </xf>
    <xf numFmtId="0" fontId="74" fillId="0" borderId="15" xfId="0" applyFont="1" applyBorder="1" applyAlignment="1">
      <alignment vertical="center"/>
    </xf>
    <xf numFmtId="0" fontId="74" fillId="0" borderId="15" xfId="2" applyFont="1" applyBorder="1" applyAlignment="1">
      <alignment vertical="center" wrapText="1"/>
    </xf>
    <xf numFmtId="0" fontId="74" fillId="0" borderId="0" xfId="0" applyFont="1" applyAlignment="1">
      <alignment horizontal="right" vertical="center"/>
    </xf>
    <xf numFmtId="0" fontId="74" fillId="0" borderId="10" xfId="0" applyFont="1" applyBorder="1" applyAlignment="1">
      <alignment horizontal="right" vertical="center"/>
    </xf>
    <xf numFmtId="0" fontId="74" fillId="0" borderId="10" xfId="0" applyFont="1" applyBorder="1" applyAlignment="1">
      <alignment horizontal="left" vertical="center"/>
    </xf>
    <xf numFmtId="0" fontId="74" fillId="0" borderId="15" xfId="0" applyFont="1" applyBorder="1" applyAlignment="1">
      <alignment horizontal="right" vertical="center"/>
    </xf>
    <xf numFmtId="0" fontId="74" fillId="0" borderId="15" xfId="0" applyFont="1" applyBorder="1" applyAlignment="1">
      <alignment horizontal="left" vertical="center"/>
    </xf>
    <xf numFmtId="0" fontId="74" fillId="11" borderId="10" xfId="0" applyFont="1" applyFill="1" applyBorder="1" applyAlignment="1">
      <alignment horizontal="right" vertical="center"/>
    </xf>
    <xf numFmtId="0" fontId="74" fillId="11" borderId="10" xfId="0" applyFont="1" applyFill="1" applyBorder="1" applyAlignment="1">
      <alignment vertical="center"/>
    </xf>
    <xf numFmtId="0" fontId="74" fillId="0" borderId="0" xfId="2" applyFont="1" applyAlignment="1">
      <alignment vertical="center" wrapText="1"/>
    </xf>
    <xf numFmtId="0" fontId="74" fillId="0" borderId="0" xfId="0" applyFont="1" applyAlignment="1">
      <alignment horizontal="left" vertical="center" wrapText="1"/>
    </xf>
    <xf numFmtId="0" fontId="74" fillId="11" borderId="0" xfId="0" applyFont="1" applyFill="1" applyAlignment="1">
      <alignment horizontal="right" vertical="center"/>
    </xf>
    <xf numFmtId="0" fontId="74" fillId="11" borderId="0" xfId="0" applyFont="1" applyFill="1" applyAlignment="1">
      <alignment vertical="center"/>
    </xf>
    <xf numFmtId="0" fontId="74" fillId="0" borderId="1" xfId="0" applyFont="1" applyBorder="1" applyAlignment="1">
      <alignment vertical="center"/>
    </xf>
    <xf numFmtId="0" fontId="74" fillId="0" borderId="1" xfId="0" applyFont="1" applyBorder="1" applyAlignment="1">
      <alignment horizontal="right" vertical="center"/>
    </xf>
    <xf numFmtId="0" fontId="74" fillId="0" borderId="1" xfId="0" applyFont="1" applyBorder="1" applyAlignment="1">
      <alignment horizontal="left" vertical="center"/>
    </xf>
    <xf numFmtId="0" fontId="74" fillId="0" borderId="10" xfId="0" applyFont="1" applyBorder="1" applyAlignment="1">
      <alignment vertical="center"/>
    </xf>
    <xf numFmtId="0" fontId="74" fillId="0" borderId="9" xfId="0" applyFont="1" applyBorder="1" applyAlignment="1">
      <alignment vertical="center"/>
    </xf>
    <xf numFmtId="0" fontId="75" fillId="0" borderId="8" xfId="0" applyFont="1" applyBorder="1" applyAlignment="1">
      <alignment horizontal="right" vertical="center"/>
    </xf>
    <xf numFmtId="0" fontId="75" fillId="11" borderId="8" xfId="0" applyFont="1" applyFill="1" applyBorder="1" applyAlignment="1">
      <alignment vertical="center"/>
    </xf>
    <xf numFmtId="0" fontId="75" fillId="0" borderId="8" xfId="0" applyFont="1" applyBorder="1" applyAlignment="1">
      <alignment vertical="center"/>
    </xf>
    <xf numFmtId="0" fontId="75" fillId="0" borderId="1" xfId="0" applyFont="1" applyBorder="1" applyAlignment="1">
      <alignment horizontal="right" vertical="center"/>
    </xf>
    <xf numFmtId="0" fontId="75" fillId="0" borderId="1" xfId="0" applyFont="1" applyBorder="1" applyAlignment="1">
      <alignment vertical="center"/>
    </xf>
    <xf numFmtId="0" fontId="74" fillId="0" borderId="8" xfId="0" applyFont="1" applyBorder="1" applyAlignment="1">
      <alignment vertical="center"/>
    </xf>
    <xf numFmtId="0" fontId="75" fillId="0" borderId="17" xfId="0" applyFont="1" applyBorder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74" fillId="0" borderId="0" xfId="0" applyFont="1" applyAlignment="1">
      <alignment vertical="center" wrapText="1"/>
    </xf>
    <xf numFmtId="0" fontId="75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right" vertical="center"/>
    </xf>
    <xf numFmtId="0" fontId="75" fillId="0" borderId="1" xfId="0" applyFont="1" applyBorder="1" applyAlignment="1">
      <alignment horizontal="center" vertical="center"/>
    </xf>
    <xf numFmtId="0" fontId="74" fillId="0" borderId="10" xfId="2" applyFont="1" applyBorder="1" applyAlignment="1">
      <alignment vertical="center" wrapText="1"/>
    </xf>
    <xf numFmtId="0" fontId="74" fillId="0" borderId="0" xfId="2" applyFont="1" applyAlignment="1">
      <alignment vertical="center"/>
    </xf>
    <xf numFmtId="0" fontId="74" fillId="0" borderId="10" xfId="2" applyFont="1" applyBorder="1" applyAlignment="1">
      <alignment horizontal="right" vertical="center" wrapText="1"/>
    </xf>
    <xf numFmtId="0" fontId="74" fillId="0" borderId="0" xfId="2" applyFont="1" applyAlignment="1">
      <alignment horizontal="right" vertical="center" wrapText="1"/>
    </xf>
    <xf numFmtId="0" fontId="74" fillId="0" borderId="0" xfId="2" applyFont="1" applyAlignment="1">
      <alignment horizontal="left" vertical="center" wrapText="1"/>
    </xf>
    <xf numFmtId="0" fontId="74" fillId="0" borderId="1" xfId="2" applyFont="1" applyBorder="1" applyAlignment="1">
      <alignment horizontal="center" vertical="center"/>
    </xf>
    <xf numFmtId="0" fontId="72" fillId="19" borderId="0" xfId="0" applyFont="1" applyFill="1"/>
    <xf numFmtId="0" fontId="75" fillId="0" borderId="9" xfId="0" applyFont="1" applyBorder="1" applyAlignment="1">
      <alignment horizontal="center" vertical="center"/>
    </xf>
    <xf numFmtId="0" fontId="75" fillId="11" borderId="8" xfId="0" applyFont="1" applyFill="1" applyBorder="1" applyAlignment="1">
      <alignment horizontal="center" vertical="center" textRotation="90" wrapText="1"/>
    </xf>
    <xf numFmtId="0" fontId="72" fillId="2" borderId="0" xfId="0" applyFont="1" applyFill="1" applyAlignment="1">
      <alignment vertical="center" wrapText="1"/>
    </xf>
    <xf numFmtId="0" fontId="72" fillId="0" borderId="0" xfId="0" applyFont="1" applyAlignment="1">
      <alignment vertical="center" wrapText="1"/>
    </xf>
    <xf numFmtId="0" fontId="104" fillId="0" borderId="0" xfId="0" applyFont="1" applyAlignment="1">
      <alignment vertical="center" wrapText="1"/>
    </xf>
    <xf numFmtId="0" fontId="71" fillId="19" borderId="0" xfId="0" applyFont="1" applyFill="1" applyAlignment="1">
      <alignment vertical="center" wrapText="1"/>
    </xf>
    <xf numFmtId="0" fontId="106" fillId="0" borderId="0" xfId="0" applyFont="1" applyAlignment="1">
      <alignment vertical="center" wrapText="1"/>
    </xf>
    <xf numFmtId="0" fontId="106" fillId="0" borderId="0" xfId="0" applyFont="1" applyAlignment="1">
      <alignment horizontal="center" vertical="center" wrapText="1"/>
    </xf>
    <xf numFmtId="0" fontId="109" fillId="0" borderId="0" xfId="0" applyFont="1" applyAlignment="1">
      <alignment vertical="center" wrapText="1"/>
    </xf>
    <xf numFmtId="0" fontId="77" fillId="0" borderId="0" xfId="0" applyFont="1" applyAlignment="1">
      <alignment horizontal="center" vertical="center" wrapText="1"/>
    </xf>
    <xf numFmtId="0" fontId="55" fillId="0" borderId="18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0" xfId="0" applyFont="1" applyBorder="1" applyAlignment="1">
      <alignment vertical="center"/>
    </xf>
    <xf numFmtId="0" fontId="55" fillId="0" borderId="8" xfId="0" applyFont="1" applyBorder="1" applyAlignment="1">
      <alignment vertical="center"/>
    </xf>
    <xf numFmtId="0" fontId="55" fillId="0" borderId="7" xfId="0" applyFont="1" applyBorder="1" applyAlignment="1">
      <alignment vertical="center"/>
    </xf>
    <xf numFmtId="0" fontId="55" fillId="0" borderId="12" xfId="0" applyFont="1" applyBorder="1" applyAlignment="1">
      <alignment vertical="center"/>
    </xf>
    <xf numFmtId="0" fontId="51" fillId="0" borderId="1" xfId="0" applyFont="1" applyBorder="1" applyAlignment="1">
      <alignment horizontal="center" vertical="center"/>
    </xf>
    <xf numFmtId="0" fontId="20" fillId="0" borderId="26" xfId="0" applyFont="1" applyBorder="1" applyAlignment="1">
      <alignment horizontal="left"/>
    </xf>
    <xf numFmtId="0" fontId="20" fillId="0" borderId="26" xfId="0" applyFont="1" applyBorder="1"/>
    <xf numFmtId="0" fontId="23" fillId="0" borderId="20" xfId="0" applyFont="1" applyBorder="1" applyAlignment="1">
      <alignment horizontal="center"/>
    </xf>
    <xf numFmtId="0" fontId="72" fillId="0" borderId="1" xfId="1" applyFont="1" applyBorder="1" applyAlignment="1">
      <alignment horizontal="right" vertical="center"/>
    </xf>
    <xf numFmtId="0" fontId="72" fillId="15" borderId="1" xfId="1" applyFont="1" applyFill="1" applyBorder="1" applyAlignment="1">
      <alignment vertical="center"/>
    </xf>
    <xf numFmtId="0" fontId="71" fillId="0" borderId="1" xfId="1" applyFont="1" applyBorder="1" applyAlignment="1">
      <alignment vertical="center" wrapText="1"/>
    </xf>
    <xf numFmtId="0" fontId="59" fillId="0" borderId="0" xfId="0" applyFont="1" applyAlignment="1">
      <alignment horizontal="right" vertical="center"/>
    </xf>
    <xf numFmtId="0" fontId="112" fillId="0" borderId="0" xfId="0" applyFont="1" applyAlignment="1">
      <alignment vertical="center"/>
    </xf>
    <xf numFmtId="0" fontId="75" fillId="0" borderId="1" xfId="0" applyFont="1" applyBorder="1" applyAlignment="1">
      <alignment horizontal="left" vertical="center"/>
    </xf>
    <xf numFmtId="0" fontId="75" fillId="0" borderId="1" xfId="0" applyFont="1" applyBorder="1"/>
    <xf numFmtId="0" fontId="72" fillId="0" borderId="4" xfId="1" applyFont="1" applyBorder="1" applyAlignment="1">
      <alignment horizontal="center" vertical="center"/>
    </xf>
    <xf numFmtId="0" fontId="99" fillId="20" borderId="26" xfId="0" applyFont="1" applyFill="1" applyBorder="1"/>
    <xf numFmtId="0" fontId="0" fillId="0" borderId="26" xfId="0" applyBorder="1" applyAlignment="1">
      <alignment horizontal="left"/>
    </xf>
    <xf numFmtId="0" fontId="77" fillId="0" borderId="0" xfId="0" applyFont="1" applyAlignment="1">
      <alignment horizontal="right" vertical="center"/>
    </xf>
    <xf numFmtId="0" fontId="72" fillId="0" borderId="0" xfId="0" applyFont="1" applyAlignment="1">
      <alignment vertical="top" wrapText="1"/>
    </xf>
    <xf numFmtId="0" fontId="77" fillId="0" borderId="1" xfId="0" applyFont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114" fillId="0" borderId="0" xfId="0" applyFont="1" applyAlignment="1">
      <alignment horizontal="right" vertical="center"/>
    </xf>
    <xf numFmtId="0" fontId="77" fillId="0" borderId="4" xfId="0" applyFont="1" applyBorder="1" applyAlignment="1">
      <alignment vertical="center"/>
    </xf>
    <xf numFmtId="0" fontId="78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55" fillId="0" borderId="10" xfId="0" applyFont="1" applyBorder="1" applyAlignment="1">
      <alignment horizontal="center" vertical="center"/>
    </xf>
    <xf numFmtId="0" fontId="81" fillId="0" borderId="0" xfId="0" applyFont="1" applyAlignment="1">
      <alignment vertical="center"/>
    </xf>
    <xf numFmtId="0" fontId="77" fillId="14" borderId="0" xfId="0" applyFont="1" applyFill="1" applyAlignment="1">
      <alignment vertical="center"/>
    </xf>
    <xf numFmtId="0" fontId="77" fillId="14" borderId="0" xfId="0" applyFont="1" applyFill="1" applyAlignment="1">
      <alignment horizontal="center" vertical="center"/>
    </xf>
    <xf numFmtId="0" fontId="55" fillId="14" borderId="0" xfId="0" applyFont="1" applyFill="1" applyAlignment="1">
      <alignment vertical="center"/>
    </xf>
    <xf numFmtId="0" fontId="55" fillId="0" borderId="9" xfId="0" applyFont="1" applyBorder="1" applyAlignment="1">
      <alignment vertical="center"/>
    </xf>
    <xf numFmtId="0" fontId="72" fillId="0" borderId="6" xfId="0" applyFont="1" applyBorder="1" applyAlignment="1">
      <alignment horizontal="center" textRotation="90" wrapText="1"/>
    </xf>
    <xf numFmtId="0" fontId="72" fillId="16" borderId="0" xfId="0" applyFont="1" applyFill="1" applyAlignment="1">
      <alignment horizontal="center" textRotation="90" wrapText="1"/>
    </xf>
    <xf numFmtId="0" fontId="72" fillId="0" borderId="2" xfId="0" applyFont="1" applyBorder="1"/>
    <xf numFmtId="0" fontId="72" fillId="0" borderId="6" xfId="0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115" fillId="0" borderId="0" xfId="0" applyFont="1"/>
    <xf numFmtId="0" fontId="73" fillId="0" borderId="5" xfId="0" applyFont="1" applyBorder="1" applyAlignment="1">
      <alignment horizontal="left"/>
    </xf>
    <xf numFmtId="0" fontId="83" fillId="0" borderId="0" xfId="0" applyFont="1" applyAlignment="1">
      <alignment horizontal="right"/>
    </xf>
    <xf numFmtId="0" fontId="73" fillId="0" borderId="4" xfId="0" applyFont="1" applyBorder="1" applyAlignment="1">
      <alignment horizontal="center" vertical="center" wrapText="1"/>
    </xf>
    <xf numFmtId="0" fontId="73" fillId="0" borderId="5" xfId="0" applyFont="1" applyBorder="1"/>
    <xf numFmtId="0" fontId="77" fillId="0" borderId="7" xfId="0" applyFont="1" applyBorder="1" applyAlignment="1">
      <alignment vertical="center"/>
    </xf>
    <xf numFmtId="0" fontId="77" fillId="0" borderId="9" xfId="0" applyFont="1" applyBorder="1" applyAlignment="1">
      <alignment horizontal="right" vertical="center"/>
    </xf>
    <xf numFmtId="0" fontId="55" fillId="0" borderId="7" xfId="0" applyFont="1" applyBorder="1" applyAlignment="1">
      <alignment horizontal="center" vertical="center" wrapText="1"/>
    </xf>
    <xf numFmtId="0" fontId="117" fillId="0" borderId="0" xfId="0" applyFont="1" applyAlignment="1">
      <alignment vertical="center"/>
    </xf>
    <xf numFmtId="0" fontId="118" fillId="0" borderId="9" xfId="1" applyFont="1" applyBorder="1" applyAlignment="1">
      <alignment horizontal="center" vertical="center"/>
    </xf>
    <xf numFmtId="0" fontId="73" fillId="0" borderId="1" xfId="1" applyFont="1" applyBorder="1" applyAlignment="1">
      <alignment horizontal="right" vertical="center"/>
    </xf>
    <xf numFmtId="0" fontId="73" fillId="0" borderId="1" xfId="1" applyFont="1" applyBorder="1" applyAlignment="1">
      <alignment vertical="center"/>
    </xf>
    <xf numFmtId="0" fontId="73" fillId="0" borderId="0" xfId="1" applyFont="1" applyAlignment="1">
      <alignment vertical="center"/>
    </xf>
    <xf numFmtId="0" fontId="73" fillId="0" borderId="0" xfId="1" applyFont="1" applyAlignment="1">
      <alignment horizontal="right" vertical="center"/>
    </xf>
    <xf numFmtId="0" fontId="73" fillId="0" borderId="4" xfId="1" applyFont="1" applyBorder="1" applyAlignment="1">
      <alignment horizontal="center" vertical="center"/>
    </xf>
    <xf numFmtId="0" fontId="116" fillId="0" borderId="1" xfId="1" applyFont="1" applyBorder="1" applyAlignment="1">
      <alignment vertical="center" wrapText="1"/>
    </xf>
    <xf numFmtId="0" fontId="73" fillId="15" borderId="1" xfId="1" applyFont="1" applyFill="1" applyBorder="1" applyAlignment="1">
      <alignment vertical="center"/>
    </xf>
    <xf numFmtId="0" fontId="72" fillId="0" borderId="6" xfId="1" applyFont="1" applyBorder="1" applyAlignment="1">
      <alignment horizontal="center" vertical="center"/>
    </xf>
    <xf numFmtId="0" fontId="72" fillId="0" borderId="6" xfId="1" applyFont="1" applyBorder="1" applyAlignment="1">
      <alignment horizontal="center" vertical="center" wrapText="1"/>
    </xf>
    <xf numFmtId="0" fontId="62" fillId="9" borderId="0" xfId="1" applyFont="1" applyFill="1" applyAlignment="1">
      <alignment vertical="center" wrapText="1"/>
    </xf>
    <xf numFmtId="0" fontId="62" fillId="9" borderId="2" xfId="1" applyFont="1" applyFill="1" applyBorder="1" applyAlignment="1">
      <alignment vertical="center" wrapText="1"/>
    </xf>
    <xf numFmtId="0" fontId="72" fillId="15" borderId="0" xfId="1" applyFont="1" applyFill="1" applyAlignment="1">
      <alignment vertical="center"/>
    </xf>
    <xf numFmtId="0" fontId="72" fillId="0" borderId="5" xfId="1" applyFont="1" applyBorder="1" applyAlignment="1">
      <alignment vertical="center" wrapText="1"/>
    </xf>
    <xf numFmtId="0" fontId="25" fillId="0" borderId="0" xfId="0" applyFont="1" applyAlignment="1">
      <alignment horizontal="right" vertical="center"/>
    </xf>
    <xf numFmtId="0" fontId="91" fillId="0" borderId="0" xfId="0" applyFont="1" applyAlignment="1">
      <alignment vertical="center"/>
    </xf>
    <xf numFmtId="0" fontId="51" fillId="0" borderId="3" xfId="0" applyFont="1" applyBorder="1" applyAlignment="1">
      <alignment vertical="center"/>
    </xf>
    <xf numFmtId="0" fontId="51" fillId="0" borderId="2" xfId="0" applyFont="1" applyBorder="1" applyAlignment="1">
      <alignment vertical="center"/>
    </xf>
    <xf numFmtId="0" fontId="117" fillId="0" borderId="0" xfId="0" applyFont="1" applyAlignment="1">
      <alignment horizontal="left" vertical="center"/>
    </xf>
    <xf numFmtId="0" fontId="117" fillId="0" borderId="0" xfId="0" applyFont="1" applyAlignment="1">
      <alignment horizontal="right" vertical="center"/>
    </xf>
    <xf numFmtId="0" fontId="51" fillId="0" borderId="1" xfId="0" applyFont="1" applyBorder="1" applyAlignment="1">
      <alignment horizontal="right" vertical="center"/>
    </xf>
    <xf numFmtId="0" fontId="51" fillId="0" borderId="5" xfId="0" applyFont="1" applyBorder="1" applyAlignment="1">
      <alignment vertical="center"/>
    </xf>
    <xf numFmtId="0" fontId="51" fillId="0" borderId="16" xfId="0" applyFont="1" applyBorder="1" applyAlignment="1">
      <alignment vertical="center"/>
    </xf>
    <xf numFmtId="0" fontId="51" fillId="0" borderId="8" xfId="0" applyFont="1" applyBorder="1" applyAlignment="1">
      <alignment vertical="center"/>
    </xf>
    <xf numFmtId="0" fontId="51" fillId="0" borderId="12" xfId="0" applyFont="1" applyBorder="1" applyAlignment="1">
      <alignment vertical="center"/>
    </xf>
    <xf numFmtId="0" fontId="51" fillId="0" borderId="11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right" vertical="center"/>
    </xf>
    <xf numFmtId="0" fontId="51" fillId="0" borderId="10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1" fillId="0" borderId="9" xfId="0" applyFont="1" applyBorder="1" applyAlignment="1">
      <alignment vertical="center"/>
    </xf>
    <xf numFmtId="0" fontId="51" fillId="0" borderId="8" xfId="0" applyFont="1" applyBorder="1" applyAlignment="1">
      <alignment horizontal="right" vertical="center"/>
    </xf>
    <xf numFmtId="0" fontId="52" fillId="0" borderId="9" xfId="0" applyFont="1" applyBorder="1" applyAlignment="1">
      <alignment vertical="center"/>
    </xf>
    <xf numFmtId="0" fontId="51" fillId="0" borderId="9" xfId="0" applyFont="1" applyBorder="1" applyAlignment="1">
      <alignment horizontal="center" vertical="center" wrapText="1"/>
    </xf>
    <xf numFmtId="0" fontId="51" fillId="0" borderId="6" xfId="0" applyFont="1" applyBorder="1" applyAlignment="1">
      <alignment vertical="center"/>
    </xf>
    <xf numFmtId="0" fontId="114" fillId="0" borderId="4" xfId="0" applyFont="1" applyBorder="1" applyAlignment="1">
      <alignment vertical="center"/>
    </xf>
    <xf numFmtId="0" fontId="52" fillId="0" borderId="9" xfId="0" applyFont="1" applyBorder="1" applyAlignment="1">
      <alignment horizontal="right" vertical="center"/>
    </xf>
    <xf numFmtId="0" fontId="51" fillId="0" borderId="9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 wrapText="1"/>
    </xf>
    <xf numFmtId="0" fontId="51" fillId="0" borderId="7" xfId="0" applyFont="1" applyBorder="1" applyAlignment="1">
      <alignment vertical="center"/>
    </xf>
    <xf numFmtId="0" fontId="51" fillId="0" borderId="3" xfId="0" applyFont="1" applyBorder="1" applyAlignment="1">
      <alignment horizontal="right" vertical="center"/>
    </xf>
    <xf numFmtId="0" fontId="51" fillId="0" borderId="0" xfId="0" applyFont="1" applyAlignment="1">
      <alignment horizontal="left" vertical="center" wrapText="1"/>
    </xf>
    <xf numFmtId="0" fontId="51" fillId="0" borderId="2" xfId="0" applyFont="1" applyBorder="1" applyAlignment="1">
      <alignment horizontal="right" vertical="center"/>
    </xf>
    <xf numFmtId="0" fontId="51" fillId="0" borderId="1" xfId="0" applyFont="1" applyBorder="1" applyAlignment="1">
      <alignment horizontal="left" vertical="center"/>
    </xf>
    <xf numFmtId="0" fontId="51" fillId="0" borderId="5" xfId="0" applyFont="1" applyBorder="1" applyAlignment="1">
      <alignment horizontal="right" vertical="center"/>
    </xf>
    <xf numFmtId="0" fontId="51" fillId="0" borderId="7" xfId="0" applyFont="1" applyBorder="1" applyAlignment="1">
      <alignment horizontal="right" vertical="center"/>
    </xf>
    <xf numFmtId="0" fontId="51" fillId="0" borderId="0" xfId="0" applyFont="1" applyAlignment="1">
      <alignment vertical="center" wrapText="1"/>
    </xf>
    <xf numFmtId="0" fontId="52" fillId="0" borderId="8" xfId="0" applyFont="1" applyBorder="1" applyAlignment="1">
      <alignment horizontal="right" vertical="center"/>
    </xf>
    <xf numFmtId="0" fontId="52" fillId="0" borderId="8" xfId="0" applyFont="1" applyBorder="1" applyAlignment="1">
      <alignment vertical="center"/>
    </xf>
    <xf numFmtId="0" fontId="52" fillId="0" borderId="4" xfId="0" applyFont="1" applyBorder="1" applyAlignment="1">
      <alignment vertical="center"/>
    </xf>
    <xf numFmtId="0" fontId="52" fillId="0" borderId="1" xfId="0" applyFont="1" applyBorder="1" applyAlignment="1">
      <alignment vertical="center"/>
    </xf>
    <xf numFmtId="0" fontId="52" fillId="0" borderId="5" xfId="0" applyFont="1" applyBorder="1" applyAlignment="1">
      <alignment vertical="center"/>
    </xf>
    <xf numFmtId="0" fontId="52" fillId="0" borderId="10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right" vertical="center"/>
    </xf>
    <xf numFmtId="0" fontId="73" fillId="0" borderId="18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right" vertical="center" wrapText="1"/>
    </xf>
    <xf numFmtId="0" fontId="75" fillId="11" borderId="10" xfId="0" applyFont="1" applyFill="1" applyBorder="1" applyAlignment="1">
      <alignment horizontal="right" vertical="center" wrapText="1"/>
    </xf>
    <xf numFmtId="0" fontId="73" fillId="0" borderId="3" xfId="0" applyFont="1" applyBorder="1" applyAlignment="1">
      <alignment horizontal="center" vertical="center" wrapText="1"/>
    </xf>
    <xf numFmtId="0" fontId="75" fillId="0" borderId="18" xfId="0" applyFont="1" applyBorder="1" applyAlignment="1">
      <alignment horizontal="center" vertical="center"/>
    </xf>
    <xf numFmtId="0" fontId="75" fillId="0" borderId="10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left" vertical="center"/>
    </xf>
    <xf numFmtId="0" fontId="72" fillId="0" borderId="20" xfId="0" applyFont="1" applyBorder="1" applyAlignment="1">
      <alignment horizontal="right" vertical="center"/>
    </xf>
    <xf numFmtId="0" fontId="72" fillId="0" borderId="20" xfId="0" applyFont="1" applyBorder="1" applyAlignment="1">
      <alignment horizontal="right"/>
    </xf>
    <xf numFmtId="0" fontId="72" fillId="0" borderId="20" xfId="0" applyFont="1" applyBorder="1" applyAlignment="1">
      <alignment horizontal="left" vertical="top"/>
    </xf>
    <xf numFmtId="0" fontId="74" fillId="0" borderId="20" xfId="0" applyFont="1" applyBorder="1" applyAlignment="1">
      <alignment horizontal="left" vertical="center"/>
    </xf>
    <xf numFmtId="0" fontId="74" fillId="0" borderId="20" xfId="0" applyFont="1" applyBorder="1" applyAlignment="1">
      <alignment horizontal="center" vertical="center"/>
    </xf>
    <xf numFmtId="0" fontId="74" fillId="0" borderId="20" xfId="0" applyFont="1" applyBorder="1"/>
    <xf numFmtId="0" fontId="74" fillId="0" borderId="20" xfId="0" applyFont="1" applyBorder="1" applyAlignment="1">
      <alignment horizontal="left" vertical="top"/>
    </xf>
    <xf numFmtId="0" fontId="74" fillId="0" borderId="20" xfId="0" applyFont="1" applyBorder="1" applyAlignment="1">
      <alignment horizontal="right" vertical="center"/>
    </xf>
    <xf numFmtId="0" fontId="74" fillId="0" borderId="20" xfId="0" applyFont="1" applyBorder="1" applyAlignment="1">
      <alignment horizontal="right"/>
    </xf>
    <xf numFmtId="0" fontId="83" fillId="0" borderId="20" xfId="0" applyFont="1" applyBorder="1" applyAlignment="1">
      <alignment horizontal="left" vertical="center"/>
    </xf>
    <xf numFmtId="0" fontId="83" fillId="0" borderId="20" xfId="0" applyFont="1" applyBorder="1" applyAlignment="1">
      <alignment horizontal="right" vertical="center"/>
    </xf>
    <xf numFmtId="0" fontId="83" fillId="0" borderId="20" xfId="0" applyFont="1" applyBorder="1" applyAlignment="1">
      <alignment horizontal="right"/>
    </xf>
    <xf numFmtId="0" fontId="83" fillId="0" borderId="26" xfId="0" applyFont="1" applyBorder="1" applyAlignment="1">
      <alignment horizontal="right" vertical="center"/>
    </xf>
    <xf numFmtId="0" fontId="72" fillId="0" borderId="26" xfId="0" applyFont="1" applyBorder="1" applyAlignment="1">
      <alignment horizontal="right" vertical="center"/>
    </xf>
    <xf numFmtId="0" fontId="72" fillId="0" borderId="26" xfId="0" applyFont="1" applyBorder="1" applyAlignment="1">
      <alignment horizontal="left" vertical="center"/>
    </xf>
    <xf numFmtId="0" fontId="72" fillId="0" borderId="26" xfId="0" applyFont="1" applyBorder="1" applyAlignment="1">
      <alignment horizontal="left" vertical="top"/>
    </xf>
    <xf numFmtId="0" fontId="74" fillId="0" borderId="26" xfId="0" applyFont="1" applyBorder="1" applyAlignment="1">
      <alignment horizontal="center" vertical="center"/>
    </xf>
    <xf numFmtId="0" fontId="74" fillId="0" borderId="26" xfId="0" applyFont="1" applyBorder="1"/>
    <xf numFmtId="0" fontId="74" fillId="0" borderId="26" xfId="0" applyFont="1" applyBorder="1" applyAlignment="1">
      <alignment horizontal="left" vertical="center"/>
    </xf>
    <xf numFmtId="0" fontId="74" fillId="0" borderId="26" xfId="0" applyFont="1" applyBorder="1" applyAlignment="1">
      <alignment horizontal="left" vertical="top"/>
    </xf>
    <xf numFmtId="0" fontId="74" fillId="0" borderId="26" xfId="0" applyFont="1" applyBorder="1" applyAlignment="1">
      <alignment horizontal="right" vertical="center"/>
    </xf>
    <xf numFmtId="0" fontId="74" fillId="0" borderId="26" xfId="0" applyFont="1" applyBorder="1" applyAlignment="1">
      <alignment horizontal="right"/>
    </xf>
    <xf numFmtId="0" fontId="72" fillId="0" borderId="37" xfId="0" applyFont="1" applyBorder="1" applyAlignment="1">
      <alignment horizontal="left" vertical="center"/>
    </xf>
    <xf numFmtId="0" fontId="72" fillId="0" borderId="37" xfId="0" applyFont="1" applyBorder="1" applyAlignment="1">
      <alignment horizontal="right" vertical="center"/>
    </xf>
    <xf numFmtId="0" fontId="72" fillId="0" borderId="37" xfId="0" applyFont="1" applyBorder="1" applyAlignment="1">
      <alignment horizontal="right"/>
    </xf>
    <xf numFmtId="0" fontId="72" fillId="0" borderId="37" xfId="0" applyFont="1" applyBorder="1" applyAlignment="1">
      <alignment horizontal="left" vertical="top"/>
    </xf>
    <xf numFmtId="0" fontId="74" fillId="0" borderId="37" xfId="0" applyFont="1" applyBorder="1" applyAlignment="1">
      <alignment horizontal="left" vertical="center"/>
    </xf>
    <xf numFmtId="0" fontId="74" fillId="0" borderId="37" xfId="0" applyFont="1" applyBorder="1" applyAlignment="1">
      <alignment horizontal="center" vertical="center"/>
    </xf>
    <xf numFmtId="0" fontId="74" fillId="0" borderId="37" xfId="0" applyFont="1" applyBorder="1"/>
    <xf numFmtId="0" fontId="74" fillId="0" borderId="37" xfId="0" applyFont="1" applyBorder="1" applyAlignment="1">
      <alignment horizontal="left" vertical="top"/>
    </xf>
    <xf numFmtId="0" fontId="74" fillId="0" borderId="37" xfId="0" applyFont="1" applyBorder="1" applyAlignment="1">
      <alignment horizontal="right" vertical="center"/>
    </xf>
    <xf numFmtId="0" fontId="74" fillId="0" borderId="37" xfId="0" applyFont="1" applyBorder="1" applyAlignment="1">
      <alignment horizontal="right"/>
    </xf>
    <xf numFmtId="0" fontId="83" fillId="0" borderId="20" xfId="0" applyFont="1" applyBorder="1" applyAlignment="1">
      <alignment vertical="center"/>
    </xf>
    <xf numFmtId="0" fontId="119" fillId="0" borderId="20" xfId="0" applyFont="1" applyBorder="1" applyAlignment="1">
      <alignment horizontal="right" vertical="center"/>
    </xf>
    <xf numFmtId="0" fontId="72" fillId="0" borderId="20" xfId="0" applyFont="1" applyBorder="1"/>
    <xf numFmtId="0" fontId="72" fillId="0" borderId="26" xfId="0" applyFont="1" applyBorder="1"/>
    <xf numFmtId="0" fontId="55" fillId="0" borderId="37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72" fillId="0" borderId="37" xfId="0" applyFont="1" applyBorder="1" applyAlignment="1">
      <alignment horizontal="right" vertical="top"/>
    </xf>
    <xf numFmtId="0" fontId="74" fillId="0" borderId="37" xfId="0" applyFont="1" applyBorder="1" applyAlignment="1">
      <alignment horizontal="center" vertical="top"/>
    </xf>
    <xf numFmtId="0" fontId="74" fillId="0" borderId="37" xfId="0" applyFont="1" applyBorder="1" applyAlignment="1">
      <alignment horizontal="right" vertical="top"/>
    </xf>
    <xf numFmtId="0" fontId="72" fillId="0" borderId="26" xfId="0" applyFont="1" applyBorder="1" applyAlignment="1">
      <alignment horizontal="right"/>
    </xf>
    <xf numFmtId="0" fontId="72" fillId="0" borderId="26" xfId="0" applyFont="1" applyBorder="1" applyAlignment="1">
      <alignment horizontal="right" vertical="top"/>
    </xf>
    <xf numFmtId="0" fontId="74" fillId="0" borderId="26" xfId="0" applyFont="1" applyBorder="1" applyAlignment="1">
      <alignment horizontal="center" vertical="top"/>
    </xf>
    <xf numFmtId="0" fontId="74" fillId="0" borderId="26" xfId="0" applyFont="1" applyBorder="1" applyAlignment="1">
      <alignment horizontal="right" vertical="top"/>
    </xf>
    <xf numFmtId="0" fontId="72" fillId="0" borderId="37" xfId="0" applyFont="1" applyBorder="1"/>
    <xf numFmtId="0" fontId="74" fillId="0" borderId="37" xfId="0" applyFont="1" applyBorder="1" applyAlignment="1">
      <alignment horizontal="center"/>
    </xf>
    <xf numFmtId="0" fontId="74" fillId="0" borderId="37" xfId="0" applyFont="1" applyBorder="1" applyAlignment="1">
      <alignment horizontal="left"/>
    </xf>
    <xf numFmtId="0" fontId="74" fillId="0" borderId="20" xfId="0" applyFont="1" applyBorder="1" applyAlignment="1">
      <alignment horizontal="center"/>
    </xf>
    <xf numFmtId="0" fontId="74" fillId="0" borderId="20" xfId="0" applyFont="1" applyBorder="1" applyAlignment="1">
      <alignment horizontal="left"/>
    </xf>
    <xf numFmtId="0" fontId="72" fillId="0" borderId="26" xfId="0" applyFont="1" applyBorder="1" applyAlignment="1">
      <alignment horizontal="center" vertical="top"/>
    </xf>
    <xf numFmtId="0" fontId="73" fillId="0" borderId="26" xfId="0" applyFont="1" applyBorder="1" applyAlignment="1">
      <alignment horizontal="left" vertical="center"/>
    </xf>
    <xf numFmtId="0" fontId="73" fillId="0" borderId="26" xfId="0" applyFont="1" applyBorder="1" applyAlignment="1">
      <alignment horizontal="right" vertical="center"/>
    </xf>
    <xf numFmtId="0" fontId="75" fillId="0" borderId="26" xfId="0" applyFont="1" applyBorder="1" applyAlignment="1">
      <alignment horizontal="center" vertical="center"/>
    </xf>
    <xf numFmtId="0" fontId="75" fillId="0" borderId="26" xfId="0" applyFont="1" applyBorder="1" applyAlignment="1">
      <alignment horizontal="left" vertical="center"/>
    </xf>
    <xf numFmtId="0" fontId="75" fillId="0" borderId="26" xfId="0" applyFont="1" applyBorder="1"/>
    <xf numFmtId="0" fontId="75" fillId="0" borderId="26" xfId="0" applyFont="1" applyBorder="1" applyAlignment="1">
      <alignment horizontal="right" vertical="center"/>
    </xf>
    <xf numFmtId="0" fontId="75" fillId="0" borderId="26" xfId="0" applyFont="1" applyBorder="1" applyAlignment="1">
      <alignment horizontal="right"/>
    </xf>
    <xf numFmtId="0" fontId="75" fillId="0" borderId="26" xfId="0" applyFont="1" applyBorder="1" applyAlignment="1">
      <alignment horizontal="left"/>
    </xf>
    <xf numFmtId="0" fontId="73" fillId="0" borderId="51" xfId="0" applyFont="1" applyBorder="1" applyAlignment="1">
      <alignment horizontal="center" vertical="center"/>
    </xf>
    <xf numFmtId="0" fontId="73" fillId="0" borderId="51" xfId="0" applyFont="1" applyBorder="1" applyAlignment="1">
      <alignment horizontal="center" vertical="center" wrapText="1"/>
    </xf>
    <xf numFmtId="0" fontId="73" fillId="0" borderId="51" xfId="0" applyFont="1" applyBorder="1" applyAlignment="1">
      <alignment horizontal="right" vertical="center" wrapText="1"/>
    </xf>
    <xf numFmtId="0" fontId="75" fillId="11" borderId="0" xfId="0" applyFont="1" applyFill="1" applyAlignment="1">
      <alignment horizontal="right" vertical="center" wrapText="1"/>
    </xf>
    <xf numFmtId="0" fontId="75" fillId="0" borderId="51" xfId="0" applyFont="1" applyBorder="1" applyAlignment="1">
      <alignment horizontal="center" vertical="center"/>
    </xf>
    <xf numFmtId="0" fontId="75" fillId="0" borderId="51" xfId="0" applyFont="1" applyBorder="1" applyAlignment="1">
      <alignment horizontal="center" vertical="center" wrapText="1"/>
    </xf>
    <xf numFmtId="0" fontId="72" fillId="0" borderId="37" xfId="0" applyFont="1" applyBorder="1" applyAlignment="1">
      <alignment horizontal="center" vertical="top"/>
    </xf>
    <xf numFmtId="0" fontId="72" fillId="0" borderId="20" xfId="0" applyFont="1" applyBorder="1" applyAlignment="1">
      <alignment horizontal="center" vertical="top"/>
    </xf>
    <xf numFmtId="0" fontId="72" fillId="0" borderId="25" xfId="0" applyFont="1" applyBorder="1" applyAlignment="1">
      <alignment horizontal="center" vertical="top"/>
    </xf>
    <xf numFmtId="0" fontId="72" fillId="0" borderId="25" xfId="0" applyFont="1" applyBorder="1" applyAlignment="1">
      <alignment horizontal="left" vertical="center"/>
    </xf>
    <xf numFmtId="0" fontId="72" fillId="0" borderId="25" xfId="0" applyFont="1" applyBorder="1" applyAlignment="1">
      <alignment horizontal="right" vertical="center"/>
    </xf>
    <xf numFmtId="0" fontId="72" fillId="0" borderId="25" xfId="0" applyFont="1" applyBorder="1" applyAlignment="1">
      <alignment horizontal="right"/>
    </xf>
    <xf numFmtId="0" fontId="72" fillId="0" borderId="25" xfId="0" applyFont="1" applyBorder="1" applyAlignment="1">
      <alignment horizontal="left" vertical="top"/>
    </xf>
    <xf numFmtId="0" fontId="74" fillId="0" borderId="25" xfId="0" applyFont="1" applyBorder="1" applyAlignment="1">
      <alignment horizontal="right" vertical="center"/>
    </xf>
    <xf numFmtId="0" fontId="74" fillId="0" borderId="25" xfId="0" applyFont="1" applyBorder="1" applyAlignment="1">
      <alignment horizontal="left" vertical="center"/>
    </xf>
    <xf numFmtId="0" fontId="74" fillId="0" borderId="25" xfId="0" applyFont="1" applyBorder="1" applyAlignment="1">
      <alignment horizontal="right"/>
    </xf>
    <xf numFmtId="0" fontId="74" fillId="0" borderId="25" xfId="0" applyFont="1" applyBorder="1" applyAlignment="1">
      <alignment horizontal="left" vertical="top"/>
    </xf>
    <xf numFmtId="0" fontId="74" fillId="0" borderId="0" xfId="0" applyFont="1" applyAlignment="1">
      <alignment horizontal="right"/>
    </xf>
    <xf numFmtId="0" fontId="74" fillId="0" borderId="0" xfId="0" applyFont="1" applyAlignment="1">
      <alignment horizontal="left" vertical="top"/>
    </xf>
    <xf numFmtId="0" fontId="73" fillId="0" borderId="9" xfId="0" applyFont="1" applyBorder="1" applyAlignment="1">
      <alignment horizontal="center" vertical="center"/>
    </xf>
    <xf numFmtId="0" fontId="73" fillId="0" borderId="8" xfId="0" applyFont="1" applyBorder="1" applyAlignment="1">
      <alignment horizontal="center" vertical="center" wrapText="1"/>
    </xf>
    <xf numFmtId="0" fontId="73" fillId="0" borderId="8" xfId="0" applyFont="1" applyBorder="1" applyAlignment="1">
      <alignment horizontal="right" vertical="center" wrapText="1"/>
    </xf>
    <xf numFmtId="0" fontId="73" fillId="0" borderId="7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/>
    </xf>
    <xf numFmtId="0" fontId="108" fillId="0" borderId="2" xfId="0" applyFont="1" applyBorder="1" applyAlignment="1">
      <alignment horizontal="center" vertical="center" wrapText="1"/>
    </xf>
    <xf numFmtId="0" fontId="121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77" fillId="0" borderId="18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114" fillId="0" borderId="0" xfId="0" applyFont="1" applyAlignment="1">
      <alignment vertical="center"/>
    </xf>
    <xf numFmtId="0" fontId="114" fillId="0" borderId="0" xfId="0" applyFont="1" applyAlignment="1">
      <alignment horizontal="left" vertical="center"/>
    </xf>
    <xf numFmtId="0" fontId="123" fillId="0" borderId="0" xfId="0" applyFont="1" applyAlignment="1">
      <alignment vertical="center"/>
    </xf>
    <xf numFmtId="0" fontId="77" fillId="0" borderId="14" xfId="0" applyFont="1" applyBorder="1" applyAlignment="1">
      <alignment vertical="center"/>
    </xf>
    <xf numFmtId="0" fontId="77" fillId="0" borderId="12" xfId="0" applyFont="1" applyBorder="1" applyAlignment="1">
      <alignment vertical="center"/>
    </xf>
    <xf numFmtId="0" fontId="55" fillId="0" borderId="10" xfId="2" applyFont="1" applyBorder="1" applyAlignment="1">
      <alignment vertical="center" wrapText="1"/>
    </xf>
    <xf numFmtId="0" fontId="55" fillId="0" borderId="0" xfId="2" applyFont="1" applyAlignment="1">
      <alignment vertical="center" wrapText="1"/>
    </xf>
    <xf numFmtId="0" fontId="100" fillId="0" borderId="26" xfId="0" applyFont="1" applyBorder="1" applyAlignment="1">
      <alignment horizontal="left"/>
    </xf>
    <xf numFmtId="0" fontId="17" fillId="0" borderId="0" xfId="0" applyFont="1" applyAlignment="1">
      <alignment horizontal="right" vertical="center"/>
    </xf>
    <xf numFmtId="0" fontId="104" fillId="0" borderId="0" xfId="0" applyFont="1" applyAlignment="1">
      <alignment horizontal="right" vertical="center"/>
    </xf>
    <xf numFmtId="0" fontId="72" fillId="0" borderId="0" xfId="0" applyFont="1" applyAlignment="1">
      <alignment horizontal="right" vertical="center"/>
    </xf>
    <xf numFmtId="0" fontId="104" fillId="0" borderId="0" xfId="0" applyFont="1" applyAlignment="1">
      <alignment horizontal="left" vertical="center"/>
    </xf>
    <xf numFmtId="0" fontId="104" fillId="0" borderId="0" xfId="0" applyFont="1" applyAlignment="1">
      <alignment vertical="center"/>
    </xf>
    <xf numFmtId="0" fontId="52" fillId="0" borderId="0" xfId="0" applyFont="1" applyAlignment="1">
      <alignment horizontal="left" vertical="center"/>
    </xf>
    <xf numFmtId="0" fontId="127" fillId="0" borderId="8" xfId="0" applyFont="1" applyBorder="1" applyAlignment="1">
      <alignment horizontal="center" vertical="center"/>
    </xf>
    <xf numFmtId="0" fontId="89" fillId="0" borderId="6" xfId="0" applyFont="1" applyBorder="1" applyAlignment="1">
      <alignment horizontal="center" vertical="center" wrapText="1"/>
    </xf>
    <xf numFmtId="0" fontId="74" fillId="0" borderId="0" xfId="0" applyFont="1" applyAlignment="1">
      <alignment vertical="top" wrapText="1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72" fillId="0" borderId="3" xfId="0" applyFont="1" applyBorder="1" applyAlignment="1">
      <alignment vertical="center"/>
    </xf>
    <xf numFmtId="0" fontId="52" fillId="0" borderId="1" xfId="1" applyFont="1" applyBorder="1" applyAlignment="1">
      <alignment horizontal="center" vertical="center" wrapText="1"/>
    </xf>
    <xf numFmtId="0" fontId="72" fillId="0" borderId="5" xfId="0" applyFont="1" applyBorder="1" applyAlignment="1">
      <alignment vertical="center"/>
    </xf>
    <xf numFmtId="0" fontId="52" fillId="0" borderId="4" xfId="1" applyFont="1" applyBorder="1" applyAlignment="1">
      <alignment horizontal="center" vertical="center"/>
    </xf>
    <xf numFmtId="0" fontId="72" fillId="0" borderId="7" xfId="0" applyFont="1" applyBorder="1" applyAlignment="1">
      <alignment vertical="center"/>
    </xf>
    <xf numFmtId="0" fontId="51" fillId="0" borderId="18" xfId="0" applyFont="1" applyBorder="1" applyAlignment="1">
      <alignment vertical="center"/>
    </xf>
    <xf numFmtId="0" fontId="0" fillId="0" borderId="32" xfId="0" applyBorder="1"/>
    <xf numFmtId="0" fontId="126" fillId="0" borderId="8" xfId="0" applyFont="1" applyBorder="1" applyAlignment="1">
      <alignment horizontal="center" vertical="center"/>
    </xf>
    <xf numFmtId="0" fontId="125" fillId="0" borderId="9" xfId="0" applyFont="1" applyBorder="1" applyAlignment="1">
      <alignment horizontal="center" vertical="center"/>
    </xf>
    <xf numFmtId="0" fontId="104" fillId="0" borderId="20" xfId="0" applyFont="1" applyBorder="1" applyAlignment="1">
      <alignment horizontal="left" vertical="center"/>
    </xf>
    <xf numFmtId="0" fontId="77" fillId="0" borderId="0" xfId="13" applyFont="1"/>
    <xf numFmtId="0" fontId="52" fillId="0" borderId="20" xfId="13" applyFont="1" applyBorder="1" applyAlignment="1">
      <alignment horizontal="center" vertical="center" textRotation="90"/>
    </xf>
    <xf numFmtId="49" fontId="52" fillId="0" borderId="20" xfId="13" applyNumberFormat="1" applyFont="1" applyBorder="1" applyAlignment="1">
      <alignment horizontal="center" vertical="center"/>
    </xf>
    <xf numFmtId="0" fontId="52" fillId="0" borderId="20" xfId="13" applyFont="1" applyBorder="1" applyAlignment="1">
      <alignment horizontal="center" vertical="center"/>
    </xf>
    <xf numFmtId="0" fontId="52" fillId="0" borderId="20" xfId="13" applyFont="1" applyBorder="1" applyAlignment="1">
      <alignment horizontal="center" textRotation="90"/>
    </xf>
    <xf numFmtId="0" fontId="55" fillId="0" borderId="0" xfId="13" applyFont="1"/>
    <xf numFmtId="0" fontId="51" fillId="0" borderId="20" xfId="13" applyFont="1" applyBorder="1"/>
    <xf numFmtId="0" fontId="55" fillId="0" borderId="20" xfId="13" applyFont="1" applyBorder="1" applyAlignment="1">
      <alignment horizontal="left" vertical="center"/>
    </xf>
    <xf numFmtId="0" fontId="55" fillId="0" borderId="20" xfId="13" applyFont="1" applyBorder="1" applyAlignment="1">
      <alignment vertical="center"/>
    </xf>
    <xf numFmtId="0" fontId="51" fillId="0" borderId="20" xfId="13" applyFont="1" applyBorder="1" applyAlignment="1">
      <alignment vertical="center"/>
    </xf>
    <xf numFmtId="0" fontId="51" fillId="0" borderId="32" xfId="13" applyFont="1" applyBorder="1"/>
    <xf numFmtId="0" fontId="52" fillId="0" borderId="61" xfId="13" applyFont="1" applyBorder="1"/>
    <xf numFmtId="0" fontId="114" fillId="0" borderId="61" xfId="13" applyFont="1" applyBorder="1" applyAlignment="1">
      <alignment horizontal="right"/>
    </xf>
    <xf numFmtId="0" fontId="51" fillId="0" borderId="25" xfId="13" applyFont="1" applyBorder="1"/>
    <xf numFmtId="0" fontId="51" fillId="0" borderId="25" xfId="13" applyFont="1" applyBorder="1" applyAlignment="1">
      <alignment vertical="center"/>
    </xf>
    <xf numFmtId="0" fontId="55" fillId="0" borderId="25" xfId="13" applyFont="1" applyBorder="1" applyAlignment="1">
      <alignment vertical="center"/>
    </xf>
    <xf numFmtId="0" fontId="51" fillId="0" borderId="20" xfId="13" applyFont="1" applyBorder="1" applyAlignment="1">
      <alignment horizontal="left" vertical="center"/>
    </xf>
    <xf numFmtId="0" fontId="77" fillId="0" borderId="62" xfId="13" applyFont="1" applyBorder="1"/>
    <xf numFmtId="0" fontId="52" fillId="0" borderId="61" xfId="13" applyFont="1" applyBorder="1" applyAlignment="1">
      <alignment horizontal="left"/>
    </xf>
    <xf numFmtId="0" fontId="77" fillId="11" borderId="36" xfId="13" applyFont="1" applyFill="1" applyBorder="1"/>
    <xf numFmtId="0" fontId="77" fillId="11" borderId="37" xfId="13" applyFont="1" applyFill="1" applyBorder="1"/>
    <xf numFmtId="0" fontId="77" fillId="11" borderId="42" xfId="13" applyFont="1" applyFill="1" applyBorder="1"/>
    <xf numFmtId="0" fontId="77" fillId="11" borderId="38" xfId="13" applyFont="1" applyFill="1" applyBorder="1"/>
    <xf numFmtId="0" fontId="77" fillId="11" borderId="20" xfId="13" applyFont="1" applyFill="1" applyBorder="1"/>
    <xf numFmtId="0" fontId="77" fillId="11" borderId="43" xfId="13" applyFont="1" applyFill="1" applyBorder="1"/>
    <xf numFmtId="0" fontId="77" fillId="11" borderId="46" xfId="13" applyFont="1" applyFill="1" applyBorder="1"/>
    <xf numFmtId="0" fontId="77" fillId="11" borderId="26" xfId="13" applyFont="1" applyFill="1" applyBorder="1"/>
    <xf numFmtId="0" fontId="77" fillId="11" borderId="47" xfId="13" applyFont="1" applyFill="1" applyBorder="1"/>
    <xf numFmtId="0" fontId="77" fillId="0" borderId="20" xfId="13" applyFont="1" applyBorder="1"/>
    <xf numFmtId="0" fontId="55" fillId="0" borderId="20" xfId="13" applyFont="1" applyBorder="1" applyAlignment="1">
      <alignment horizontal="left"/>
    </xf>
    <xf numFmtId="0" fontId="130" fillId="0" borderId="20" xfId="13" applyFont="1" applyBorder="1"/>
    <xf numFmtId="0" fontId="55" fillId="0" borderId="32" xfId="13" applyFont="1" applyBorder="1"/>
    <xf numFmtId="0" fontId="130" fillId="0" borderId="0" xfId="13" applyFont="1"/>
    <xf numFmtId="0" fontId="77" fillId="0" borderId="61" xfId="13" applyFont="1" applyBorder="1"/>
    <xf numFmtId="0" fontId="51" fillId="0" borderId="25" xfId="13" applyFont="1" applyBorder="1" applyAlignment="1">
      <alignment horizontal="left" vertical="center"/>
    </xf>
    <xf numFmtId="0" fontId="51" fillId="0" borderId="25" xfId="13" applyFont="1" applyBorder="1" applyAlignment="1">
      <alignment horizontal="left"/>
    </xf>
    <xf numFmtId="0" fontId="51" fillId="0" borderId="20" xfId="13" applyFont="1" applyBorder="1" applyAlignment="1">
      <alignment horizontal="left"/>
    </xf>
    <xf numFmtId="0" fontId="55" fillId="0" borderId="20" xfId="13" applyFont="1" applyBorder="1"/>
    <xf numFmtId="0" fontId="117" fillId="0" borderId="20" xfId="13" applyFont="1" applyBorder="1" applyAlignment="1">
      <alignment horizontal="right" vertical="center"/>
    </xf>
    <xf numFmtId="0" fontId="117" fillId="0" borderId="20" xfId="13" applyFont="1" applyBorder="1" applyAlignment="1">
      <alignment horizontal="right"/>
    </xf>
    <xf numFmtId="0" fontId="114" fillId="0" borderId="20" xfId="13" applyFont="1" applyBorder="1" applyAlignment="1">
      <alignment horizontal="right"/>
    </xf>
    <xf numFmtId="0" fontId="77" fillId="0" borderId="63" xfId="13" applyFont="1" applyBorder="1"/>
    <xf numFmtId="0" fontId="114" fillId="0" borderId="63" xfId="13" applyFont="1" applyBorder="1" applyAlignment="1">
      <alignment horizontal="right"/>
    </xf>
    <xf numFmtId="0" fontId="51" fillId="11" borderId="25" xfId="13" applyFont="1" applyFill="1" applyBorder="1"/>
    <xf numFmtId="0" fontId="55" fillId="0" borderId="25" xfId="13" applyFont="1" applyBorder="1"/>
    <xf numFmtId="0" fontId="51" fillId="11" borderId="25" xfId="13" applyFont="1" applyFill="1" applyBorder="1" applyAlignment="1">
      <alignment horizontal="left"/>
    </xf>
    <xf numFmtId="0" fontId="51" fillId="0" borderId="32" xfId="13" applyFont="1" applyBorder="1" applyAlignment="1">
      <alignment vertical="center"/>
    </xf>
    <xf numFmtId="0" fontId="55" fillId="0" borderId="32" xfId="13" applyFont="1" applyBorder="1" applyAlignment="1">
      <alignment vertical="center"/>
    </xf>
    <xf numFmtId="0" fontId="55" fillId="0" borderId="32" xfId="13" applyFont="1" applyBorder="1" applyAlignment="1">
      <alignment horizontal="left"/>
    </xf>
    <xf numFmtId="0" fontId="51" fillId="0" borderId="32" xfId="13" applyFont="1" applyBorder="1" applyAlignment="1">
      <alignment horizontal="left" vertical="center"/>
    </xf>
    <xf numFmtId="0" fontId="52" fillId="0" borderId="0" xfId="13" applyFont="1"/>
    <xf numFmtId="0" fontId="114" fillId="0" borderId="0" xfId="13" applyFont="1" applyAlignment="1">
      <alignment horizontal="right"/>
    </xf>
    <xf numFmtId="0" fontId="55" fillId="0" borderId="25" xfId="13" applyFont="1" applyBorder="1" applyAlignment="1">
      <alignment horizontal="left"/>
    </xf>
    <xf numFmtId="0" fontId="55" fillId="0" borderId="0" xfId="13" applyFont="1" applyAlignment="1">
      <alignment horizontal="right"/>
    </xf>
    <xf numFmtId="0" fontId="77" fillId="11" borderId="64" xfId="13" applyFont="1" applyFill="1" applyBorder="1"/>
    <xf numFmtId="0" fontId="77" fillId="11" borderId="51" xfId="13" applyFont="1" applyFill="1" applyBorder="1"/>
    <xf numFmtId="0" fontId="77" fillId="11" borderId="65" xfId="13" applyFont="1" applyFill="1" applyBorder="1"/>
    <xf numFmtId="0" fontId="55" fillId="24" borderId="3" xfId="13" applyFont="1" applyFill="1" applyBorder="1" applyAlignment="1">
      <alignment horizontal="right"/>
    </xf>
    <xf numFmtId="0" fontId="55" fillId="24" borderId="10" xfId="13" applyFont="1" applyFill="1" applyBorder="1" applyAlignment="1">
      <alignment horizontal="right"/>
    </xf>
    <xf numFmtId="0" fontId="52" fillId="24" borderId="36" xfId="13" applyFont="1" applyFill="1" applyBorder="1" applyAlignment="1">
      <alignment horizontal="left"/>
    </xf>
    <xf numFmtId="0" fontId="77" fillId="11" borderId="66" xfId="13" applyFont="1" applyFill="1" applyBorder="1"/>
    <xf numFmtId="0" fontId="77" fillId="11" borderId="67" xfId="13" applyFont="1" applyFill="1" applyBorder="1"/>
    <xf numFmtId="0" fontId="77" fillId="11" borderId="68" xfId="13" applyFont="1" applyFill="1" applyBorder="1"/>
    <xf numFmtId="0" fontId="129" fillId="0" borderId="0" xfId="13" applyFont="1"/>
    <xf numFmtId="0" fontId="55" fillId="25" borderId="7" xfId="13" applyFont="1" applyFill="1" applyBorder="1" applyAlignment="1">
      <alignment horizontal="right"/>
    </xf>
    <xf numFmtId="0" fontId="55" fillId="25" borderId="8" xfId="13" applyFont="1" applyFill="1" applyBorder="1" applyAlignment="1">
      <alignment horizontal="right"/>
    </xf>
    <xf numFmtId="0" fontId="52" fillId="25" borderId="69" xfId="13" applyFont="1" applyFill="1" applyBorder="1" applyAlignment="1">
      <alignment horizontal="left"/>
    </xf>
    <xf numFmtId="0" fontId="55" fillId="0" borderId="20" xfId="13" applyFont="1" applyBorder="1" applyAlignment="1">
      <alignment horizontal="right"/>
    </xf>
    <xf numFmtId="0" fontId="77" fillId="0" borderId="61" xfId="13" applyFont="1" applyBorder="1" applyAlignment="1">
      <alignment horizontal="right"/>
    </xf>
    <xf numFmtId="1" fontId="77" fillId="0" borderId="61" xfId="13" applyNumberFormat="1" applyFont="1" applyBorder="1" applyAlignment="1">
      <alignment horizontal="right"/>
    </xf>
    <xf numFmtId="0" fontId="52" fillId="0" borderId="61" xfId="13" applyFont="1" applyBorder="1" applyAlignment="1">
      <alignment horizontal="right"/>
    </xf>
    <xf numFmtId="0" fontId="51" fillId="0" borderId="20" xfId="13" applyFont="1" applyBorder="1" applyAlignment="1">
      <alignment horizontal="right"/>
    </xf>
    <xf numFmtId="0" fontId="52" fillId="26" borderId="20" xfId="13" applyFont="1" applyFill="1" applyBorder="1" applyAlignment="1">
      <alignment horizontal="left"/>
    </xf>
    <xf numFmtId="0" fontId="55" fillId="0" borderId="33" xfId="13" applyFont="1" applyBorder="1"/>
    <xf numFmtId="0" fontId="55" fillId="0" borderId="30" xfId="13" applyFont="1" applyBorder="1"/>
    <xf numFmtId="0" fontId="52" fillId="27" borderId="20" xfId="13" applyFont="1" applyFill="1" applyBorder="1" applyAlignment="1">
      <alignment horizontal="left"/>
    </xf>
    <xf numFmtId="0" fontId="77" fillId="0" borderId="61" xfId="13" applyFont="1" applyBorder="1" applyAlignment="1">
      <alignment horizontal="left"/>
    </xf>
    <xf numFmtId="0" fontId="52" fillId="0" borderId="61" xfId="13" applyFont="1" applyBorder="1" applyAlignment="1">
      <alignment horizontal="left" vertical="center"/>
    </xf>
    <xf numFmtId="0" fontId="52" fillId="0" borderId="61" xfId="13" applyFont="1" applyBorder="1" applyAlignment="1">
      <alignment horizontal="right" vertical="center"/>
    </xf>
    <xf numFmtId="0" fontId="51" fillId="0" borderId="20" xfId="13" applyFont="1" applyBorder="1" applyAlignment="1">
      <alignment horizontal="right" vertical="center"/>
    </xf>
    <xf numFmtId="0" fontId="55" fillId="0" borderId="20" xfId="13" applyFont="1" applyBorder="1" applyAlignment="1">
      <alignment horizontal="right" vertical="center"/>
    </xf>
    <xf numFmtId="0" fontId="51" fillId="0" borderId="25" xfId="13" applyFont="1" applyBorder="1" applyAlignment="1">
      <alignment horizontal="right"/>
    </xf>
    <xf numFmtId="0" fontId="130" fillId="0" borderId="25" xfId="13" applyFont="1" applyBorder="1"/>
    <xf numFmtId="0" fontId="55" fillId="0" borderId="25" xfId="13" applyFont="1" applyBorder="1" applyAlignment="1">
      <alignment horizontal="right"/>
    </xf>
    <xf numFmtId="0" fontId="55" fillId="0" borderId="25" xfId="13" applyFont="1" applyBorder="1" applyAlignment="1">
      <alignment horizontal="right" vertical="center"/>
    </xf>
    <xf numFmtId="0" fontId="51" fillId="0" borderId="25" xfId="13" applyFont="1" applyBorder="1" applyAlignment="1">
      <alignment horizontal="right" vertical="center"/>
    </xf>
    <xf numFmtId="0" fontId="55" fillId="0" borderId="32" xfId="13" applyFont="1" applyBorder="1" applyAlignment="1">
      <alignment horizontal="right"/>
    </xf>
    <xf numFmtId="0" fontId="51" fillId="0" borderId="32" xfId="13" applyFont="1" applyBorder="1" applyAlignment="1">
      <alignment horizontal="left"/>
    </xf>
    <xf numFmtId="0" fontId="51" fillId="0" borderId="32" xfId="13" applyFont="1" applyBorder="1" applyAlignment="1">
      <alignment horizontal="right"/>
    </xf>
    <xf numFmtId="0" fontId="130" fillId="0" borderId="32" xfId="13" applyFont="1" applyBorder="1"/>
    <xf numFmtId="0" fontId="51" fillId="0" borderId="32" xfId="13" applyFont="1" applyBorder="1" applyAlignment="1">
      <alignment horizontal="right" vertical="center"/>
    </xf>
    <xf numFmtId="1" fontId="51" fillId="0" borderId="20" xfId="13" applyNumberFormat="1" applyFont="1" applyBorder="1" applyAlignment="1">
      <alignment horizontal="right"/>
    </xf>
    <xf numFmtId="1" fontId="51" fillId="0" borderId="20" xfId="13" applyNumberFormat="1" applyFont="1" applyBorder="1" applyAlignment="1">
      <alignment horizontal="right" vertical="center"/>
    </xf>
    <xf numFmtId="0" fontId="51" fillId="0" borderId="20" xfId="13" quotePrefix="1" applyFont="1" applyBorder="1" applyAlignment="1">
      <alignment horizontal="right"/>
    </xf>
    <xf numFmtId="0" fontId="52" fillId="0" borderId="20" xfId="13" applyFont="1" applyBorder="1" applyAlignment="1">
      <alignment horizontal="right" textRotation="90"/>
    </xf>
    <xf numFmtId="0" fontId="50" fillId="0" borderId="0" xfId="13" applyFont="1"/>
    <xf numFmtId="0" fontId="77" fillId="0" borderId="20" xfId="13" applyFont="1" applyBorder="1" applyAlignment="1">
      <alignment horizontal="right"/>
    </xf>
    <xf numFmtId="0" fontId="77" fillId="0" borderId="20" xfId="13" applyFont="1" applyBorder="1" applyAlignment="1">
      <alignment horizontal="left"/>
    </xf>
    <xf numFmtId="49" fontId="77" fillId="0" borderId="20" xfId="13" applyNumberFormat="1" applyFont="1" applyBorder="1" applyAlignment="1">
      <alignment horizontal="left" vertical="center"/>
    </xf>
    <xf numFmtId="0" fontId="52" fillId="0" borderId="0" xfId="0" applyFont="1"/>
    <xf numFmtId="0" fontId="52" fillId="12" borderId="39" xfId="0" applyFont="1" applyFill="1" applyBorder="1" applyAlignment="1">
      <alignment horizontal="center" vertical="center" wrapText="1"/>
    </xf>
    <xf numFmtId="0" fontId="52" fillId="12" borderId="32" xfId="0" applyFont="1" applyFill="1" applyBorder="1" applyAlignment="1">
      <alignment horizontal="center" vertical="center" wrapText="1"/>
    </xf>
    <xf numFmtId="0" fontId="52" fillId="12" borderId="41" xfId="0" applyFont="1" applyFill="1" applyBorder="1" applyAlignment="1">
      <alignment horizontal="center" vertical="center" wrapText="1"/>
    </xf>
    <xf numFmtId="0" fontId="52" fillId="32" borderId="44" xfId="0" applyFont="1" applyFill="1" applyBorder="1" applyAlignment="1">
      <alignment horizontal="center" vertical="center" wrapText="1"/>
    </xf>
    <xf numFmtId="0" fontId="52" fillId="32" borderId="32" xfId="0" applyFont="1" applyFill="1" applyBorder="1" applyAlignment="1">
      <alignment horizontal="center" vertical="center" wrapText="1"/>
    </xf>
    <xf numFmtId="0" fontId="52" fillId="32" borderId="45" xfId="0" applyFont="1" applyFill="1" applyBorder="1" applyAlignment="1">
      <alignment horizontal="center" vertical="center" wrapText="1"/>
    </xf>
    <xf numFmtId="0" fontId="52" fillId="12" borderId="39" xfId="0" applyFont="1" applyFill="1" applyBorder="1" applyAlignment="1">
      <alignment horizontal="center" vertical="center"/>
    </xf>
    <xf numFmtId="0" fontId="52" fillId="12" borderId="41" xfId="0" applyFont="1" applyFill="1" applyBorder="1" applyAlignment="1">
      <alignment horizontal="center" vertical="center"/>
    </xf>
    <xf numFmtId="0" fontId="52" fillId="33" borderId="44" xfId="0" applyFont="1" applyFill="1" applyBorder="1" applyAlignment="1">
      <alignment horizontal="center" vertical="center"/>
    </xf>
    <xf numFmtId="0" fontId="52" fillId="33" borderId="32" xfId="0" applyFont="1" applyFill="1" applyBorder="1" applyAlignment="1">
      <alignment horizontal="center" vertical="center"/>
    </xf>
    <xf numFmtId="0" fontId="52" fillId="33" borderId="45" xfId="0" applyFont="1" applyFill="1" applyBorder="1" applyAlignment="1">
      <alignment horizontal="center" vertical="center"/>
    </xf>
    <xf numFmtId="0" fontId="52" fillId="32" borderId="39" xfId="0" applyFont="1" applyFill="1" applyBorder="1" applyAlignment="1">
      <alignment horizontal="center" vertical="center"/>
    </xf>
    <xf numFmtId="0" fontId="52" fillId="32" borderId="32" xfId="0" applyFont="1" applyFill="1" applyBorder="1" applyAlignment="1">
      <alignment horizontal="center" vertical="center"/>
    </xf>
    <xf numFmtId="0" fontId="52" fillId="32" borderId="41" xfId="0" applyFont="1" applyFill="1" applyBorder="1" applyAlignment="1">
      <alignment horizontal="center" vertical="center"/>
    </xf>
    <xf numFmtId="0" fontId="52" fillId="13" borderId="44" xfId="0" applyFont="1" applyFill="1" applyBorder="1" applyAlignment="1">
      <alignment horizontal="center" vertical="center"/>
    </xf>
    <xf numFmtId="0" fontId="52" fillId="8" borderId="32" xfId="0" applyFont="1" applyFill="1" applyBorder="1" applyAlignment="1">
      <alignment horizontal="center" vertical="center"/>
    </xf>
    <xf numFmtId="0" fontId="52" fillId="8" borderId="41" xfId="0" applyFont="1" applyFill="1" applyBorder="1" applyAlignment="1">
      <alignment horizontal="center" vertical="center"/>
    </xf>
    <xf numFmtId="0" fontId="52" fillId="34" borderId="32" xfId="0" applyFont="1" applyFill="1" applyBorder="1" applyAlignment="1">
      <alignment horizontal="center" vertical="center"/>
    </xf>
    <xf numFmtId="0" fontId="52" fillId="34" borderId="75" xfId="0" applyFont="1" applyFill="1" applyBorder="1" applyAlignment="1">
      <alignment horizontal="center" vertical="center"/>
    </xf>
    <xf numFmtId="0" fontId="52" fillId="32" borderId="76" xfId="0" applyFont="1" applyFill="1" applyBorder="1" applyAlignment="1">
      <alignment horizontal="center" vertical="center"/>
    </xf>
    <xf numFmtId="0" fontId="52" fillId="32" borderId="44" xfId="0" applyFont="1" applyFill="1" applyBorder="1" applyAlignment="1">
      <alignment horizontal="center" textRotation="90"/>
    </xf>
    <xf numFmtId="0" fontId="52" fillId="32" borderId="32" xfId="0" applyFont="1" applyFill="1" applyBorder="1" applyAlignment="1">
      <alignment horizontal="center" textRotation="90"/>
    </xf>
    <xf numFmtId="0" fontId="52" fillId="32" borderId="32" xfId="0" applyFont="1" applyFill="1" applyBorder="1" applyAlignment="1">
      <alignment textRotation="90"/>
    </xf>
    <xf numFmtId="0" fontId="52" fillId="33" borderId="29" xfId="0" applyFont="1" applyFill="1" applyBorder="1" applyAlignment="1">
      <alignment horizontal="center" textRotation="90"/>
    </xf>
    <xf numFmtId="0" fontId="52" fillId="33" borderId="20" xfId="0" applyFont="1" applyFill="1" applyBorder="1" applyAlignment="1">
      <alignment horizontal="center" textRotation="90"/>
    </xf>
    <xf numFmtId="0" fontId="52" fillId="33" borderId="20" xfId="0" applyFont="1" applyFill="1" applyBorder="1" applyAlignment="1">
      <alignment textRotation="90"/>
    </xf>
    <xf numFmtId="0" fontId="52" fillId="33" borderId="44" xfId="0" applyFont="1" applyFill="1" applyBorder="1" applyAlignment="1">
      <alignment horizontal="center" textRotation="90"/>
    </xf>
    <xf numFmtId="0" fontId="52" fillId="33" borderId="32" xfId="0" applyFont="1" applyFill="1" applyBorder="1" applyAlignment="1">
      <alignment horizontal="center" textRotation="90"/>
    </xf>
    <xf numFmtId="0" fontId="52" fillId="33" borderId="32" xfId="0" applyFont="1" applyFill="1" applyBorder="1" applyAlignment="1">
      <alignment textRotation="90"/>
    </xf>
    <xf numFmtId="0" fontId="52" fillId="33" borderId="45" xfId="0" applyFont="1" applyFill="1" applyBorder="1" applyAlignment="1">
      <alignment horizontal="center" vertical="center" wrapText="1"/>
    </xf>
    <xf numFmtId="0" fontId="52" fillId="32" borderId="46" xfId="0" applyFont="1" applyFill="1" applyBorder="1" applyAlignment="1">
      <alignment horizontal="center" textRotation="90"/>
    </xf>
    <xf numFmtId="0" fontId="52" fillId="32" borderId="26" xfId="0" applyFont="1" applyFill="1" applyBorder="1" applyAlignment="1">
      <alignment horizontal="center" textRotation="90"/>
    </xf>
    <xf numFmtId="0" fontId="52" fillId="32" borderId="26" xfId="0" applyFont="1" applyFill="1" applyBorder="1" applyAlignment="1">
      <alignment horizontal="center" vertical="center"/>
    </xf>
    <xf numFmtId="0" fontId="52" fillId="32" borderId="34" xfId="0" applyFont="1" applyFill="1" applyBorder="1" applyAlignment="1">
      <alignment textRotation="90"/>
    </xf>
    <xf numFmtId="0" fontId="52" fillId="33" borderId="35" xfId="0" applyFont="1" applyFill="1" applyBorder="1" applyAlignment="1">
      <alignment horizontal="center" textRotation="90"/>
    </xf>
    <xf numFmtId="0" fontId="52" fillId="33" borderId="26" xfId="0" applyFont="1" applyFill="1" applyBorder="1" applyAlignment="1">
      <alignment horizontal="center" textRotation="90"/>
    </xf>
    <xf numFmtId="0" fontId="52" fillId="33" borderId="26" xfId="0" applyFont="1" applyFill="1" applyBorder="1" applyAlignment="1">
      <alignment horizontal="center" vertical="center"/>
    </xf>
    <xf numFmtId="0" fontId="52" fillId="33" borderId="26" xfId="0" applyFont="1" applyFill="1" applyBorder="1" applyAlignment="1">
      <alignment textRotation="90"/>
    </xf>
    <xf numFmtId="0" fontId="52" fillId="33" borderId="47" xfId="0" applyFont="1" applyFill="1" applyBorder="1" applyAlignment="1">
      <alignment horizontal="center" vertical="center" wrapText="1"/>
    </xf>
    <xf numFmtId="0" fontId="52" fillId="13" borderId="47" xfId="0" applyFont="1" applyFill="1" applyBorder="1" applyAlignment="1">
      <alignment horizontal="center" vertical="center" wrapText="1"/>
    </xf>
    <xf numFmtId="0" fontId="52" fillId="8" borderId="46" xfId="0" applyFont="1" applyFill="1" applyBorder="1" applyAlignment="1">
      <alignment horizontal="center" textRotation="90"/>
    </xf>
    <xf numFmtId="0" fontId="52" fillId="8" borderId="26" xfId="0" applyFont="1" applyFill="1" applyBorder="1" applyAlignment="1">
      <alignment horizontal="center" textRotation="90"/>
    </xf>
    <xf numFmtId="0" fontId="52" fillId="8" borderId="26" xfId="0" applyFont="1" applyFill="1" applyBorder="1" applyAlignment="1">
      <alignment horizontal="center" vertical="center"/>
    </xf>
    <xf numFmtId="0" fontId="52" fillId="8" borderId="34" xfId="0" applyFont="1" applyFill="1" applyBorder="1" applyAlignment="1">
      <alignment horizontal="center" textRotation="90"/>
    </xf>
    <xf numFmtId="0" fontId="52" fillId="34" borderId="35" xfId="0" applyFont="1" applyFill="1" applyBorder="1" applyAlignment="1">
      <alignment horizontal="center" textRotation="90"/>
    </xf>
    <xf numFmtId="0" fontId="52" fillId="34" borderId="26" xfId="0" applyFont="1" applyFill="1" applyBorder="1" applyAlignment="1">
      <alignment horizontal="center" textRotation="90"/>
    </xf>
    <xf numFmtId="0" fontId="52" fillId="34" borderId="26" xfId="0" applyFont="1" applyFill="1" applyBorder="1" applyAlignment="1">
      <alignment horizontal="center" vertical="center"/>
    </xf>
    <xf numFmtId="0" fontId="52" fillId="34" borderId="77" xfId="0" applyFont="1" applyFill="1" applyBorder="1" applyAlignment="1">
      <alignment horizontal="center" textRotation="90"/>
    </xf>
    <xf numFmtId="0" fontId="52" fillId="32" borderId="55" xfId="0" applyFont="1" applyFill="1" applyBorder="1" applyAlignment="1">
      <alignment horizontal="center" textRotation="90"/>
    </xf>
    <xf numFmtId="0" fontId="52" fillId="32" borderId="77" xfId="0" applyFont="1" applyFill="1" applyBorder="1" applyAlignment="1">
      <alignment horizontal="center" textRotation="90"/>
    </xf>
    <xf numFmtId="0" fontId="52" fillId="34" borderId="76" xfId="0" applyFont="1" applyFill="1" applyBorder="1" applyAlignment="1">
      <alignment horizontal="center" textRotation="90"/>
    </xf>
    <xf numFmtId="0" fontId="52" fillId="34" borderId="32" xfId="0" applyFont="1" applyFill="1" applyBorder="1" applyAlignment="1">
      <alignment horizontal="center" textRotation="90"/>
    </xf>
    <xf numFmtId="0" fontId="52" fillId="34" borderId="75" xfId="0" applyFont="1" applyFill="1" applyBorder="1" applyAlignment="1">
      <alignment horizontal="center" textRotation="90"/>
    </xf>
    <xf numFmtId="0" fontId="90" fillId="0" borderId="20" xfId="0" applyFont="1" applyBorder="1" applyAlignment="1">
      <alignment horizontal="left"/>
    </xf>
    <xf numFmtId="0" fontId="51" fillId="0" borderId="43" xfId="0" applyFont="1" applyBorder="1" applyAlignment="1">
      <alignment vertical="center" wrapText="1"/>
    </xf>
    <xf numFmtId="0" fontId="55" fillId="0" borderId="43" xfId="0" applyFont="1" applyBorder="1" applyAlignment="1">
      <alignment horizontal="left" wrapText="1"/>
    </xf>
    <xf numFmtId="0" fontId="52" fillId="0" borderId="38" xfId="0" applyFont="1" applyBorder="1" applyAlignment="1">
      <alignment horizontal="center" textRotation="90"/>
    </xf>
    <xf numFmtId="0" fontId="52" fillId="0" borderId="20" xfId="0" applyFont="1" applyBorder="1" applyAlignment="1">
      <alignment horizontal="center" textRotation="90"/>
    </xf>
    <xf numFmtId="0" fontId="52" fillId="0" borderId="43" xfId="0" applyFont="1" applyBorder="1" applyAlignment="1">
      <alignment horizontal="center" vertical="center" wrapText="1"/>
    </xf>
    <xf numFmtId="0" fontId="55" fillId="0" borderId="40" xfId="0" applyFont="1" applyBorder="1" applyAlignment="1">
      <alignment horizontal="center"/>
    </xf>
    <xf numFmtId="0" fontId="55" fillId="0" borderId="25" xfId="0" applyFont="1" applyBorder="1" applyAlignment="1">
      <alignment horizontal="center"/>
    </xf>
    <xf numFmtId="0" fontId="55" fillId="0" borderId="25" xfId="1" applyFont="1" applyBorder="1"/>
    <xf numFmtId="0" fontId="55" fillId="0" borderId="28" xfId="1" applyFont="1" applyBorder="1"/>
    <xf numFmtId="0" fontId="55" fillId="0" borderId="27" xfId="0" applyFont="1" applyBorder="1" applyAlignment="1">
      <alignment horizontal="center"/>
    </xf>
    <xf numFmtId="0" fontId="55" fillId="0" borderId="25" xfId="1" applyFont="1" applyBorder="1" applyAlignment="1">
      <alignment horizontal="center"/>
    </xf>
    <xf numFmtId="0" fontId="55" fillId="0" borderId="48" xfId="0" applyFont="1" applyBorder="1" applyAlignment="1">
      <alignment wrapText="1"/>
    </xf>
    <xf numFmtId="0" fontId="51" fillId="0" borderId="48" xfId="0" applyFont="1" applyBorder="1" applyAlignment="1">
      <alignment vertical="center" wrapText="1"/>
    </xf>
    <xf numFmtId="0" fontId="51" fillId="0" borderId="20" xfId="0" applyFont="1" applyBorder="1" applyAlignment="1">
      <alignment horizontal="center"/>
    </xf>
    <xf numFmtId="0" fontId="51" fillId="0" borderId="20" xfId="0" applyFont="1" applyBorder="1"/>
    <xf numFmtId="0" fontId="55" fillId="0" borderId="70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/>
    </xf>
    <xf numFmtId="0" fontId="55" fillId="0" borderId="78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25" xfId="1" applyFont="1" applyBorder="1" applyAlignment="1">
      <alignment horizontal="left" vertical="center"/>
    </xf>
    <xf numFmtId="0" fontId="55" fillId="0" borderId="70" xfId="1" applyFont="1" applyBorder="1" applyAlignment="1">
      <alignment horizontal="center" vertical="center"/>
    </xf>
    <xf numFmtId="0" fontId="55" fillId="0" borderId="31" xfId="1" applyFont="1" applyBorder="1" applyAlignment="1">
      <alignment horizontal="center" vertical="center"/>
    </xf>
    <xf numFmtId="0" fontId="55" fillId="0" borderId="43" xfId="0" applyFont="1" applyBorder="1" applyAlignment="1">
      <alignment wrapText="1"/>
    </xf>
    <xf numFmtId="0" fontId="51" fillId="0" borderId="31" xfId="0" applyFont="1" applyBorder="1" applyAlignment="1">
      <alignment horizontal="center"/>
    </xf>
    <xf numFmtId="0" fontId="55" fillId="0" borderId="33" xfId="0" applyFont="1" applyBorder="1" applyAlignment="1">
      <alignment horizontal="center" vertical="center"/>
    </xf>
    <xf numFmtId="0" fontId="55" fillId="0" borderId="20" xfId="1" applyFont="1" applyBorder="1" applyAlignment="1">
      <alignment horizontal="left" vertical="center"/>
    </xf>
    <xf numFmtId="0" fontId="55" fillId="0" borderId="20" xfId="1" applyFont="1" applyBorder="1"/>
    <xf numFmtId="0" fontId="55" fillId="0" borderId="30" xfId="1" applyFont="1" applyBorder="1"/>
    <xf numFmtId="0" fontId="55" fillId="0" borderId="20" xfId="1" applyFont="1" applyBorder="1" applyAlignment="1">
      <alignment horizontal="center"/>
    </xf>
    <xf numFmtId="0" fontId="92" fillId="0" borderId="43" xfId="0" applyFont="1" applyBorder="1" applyAlignment="1">
      <alignment vertical="center" wrapText="1"/>
    </xf>
    <xf numFmtId="0" fontId="55" fillId="0" borderId="0" xfId="0" applyFont="1" applyAlignment="1">
      <alignment horizontal="left"/>
    </xf>
    <xf numFmtId="0" fontId="55" fillId="0" borderId="20" xfId="0" applyFont="1" applyBorder="1" applyAlignment="1">
      <alignment vertical="center"/>
    </xf>
    <xf numFmtId="0" fontId="90" fillId="0" borderId="0" xfId="0" applyFont="1" applyAlignment="1">
      <alignment horizontal="left"/>
    </xf>
    <xf numFmtId="0" fontId="55" fillId="0" borderId="43" xfId="1" applyFont="1" applyBorder="1" applyAlignment="1">
      <alignment wrapText="1"/>
    </xf>
    <xf numFmtId="0" fontId="51" fillId="0" borderId="38" xfId="0" applyFont="1" applyBorder="1" applyAlignment="1">
      <alignment horizontal="center"/>
    </xf>
    <xf numFmtId="0" fontId="51" fillId="0" borderId="30" xfId="0" applyFont="1" applyBorder="1"/>
    <xf numFmtId="0" fontId="51" fillId="0" borderId="79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78" xfId="0" applyFont="1" applyBorder="1" applyAlignment="1">
      <alignment horizontal="center" vertical="center"/>
    </xf>
    <xf numFmtId="0" fontId="51" fillId="0" borderId="25" xfId="0" applyFont="1" applyBorder="1" applyAlignment="1">
      <alignment horizontal="left" vertical="center"/>
    </xf>
    <xf numFmtId="0" fontId="51" fillId="0" borderId="80" xfId="0" applyFont="1" applyBorder="1" applyAlignment="1">
      <alignment horizontal="center" vertical="center"/>
    </xf>
    <xf numFmtId="0" fontId="57" fillId="0" borderId="43" xfId="0" applyFont="1" applyBorder="1" applyAlignment="1">
      <alignment vertical="center" wrapText="1"/>
    </xf>
    <xf numFmtId="0" fontId="91" fillId="0" borderId="38" xfId="0" applyFont="1" applyBorder="1" applyAlignment="1">
      <alignment horizontal="center" vertical="center"/>
    </xf>
    <xf numFmtId="0" fontId="91" fillId="0" borderId="20" xfId="0" applyFont="1" applyBorder="1" applyAlignment="1">
      <alignment horizontal="center" vertical="center"/>
    </xf>
    <xf numFmtId="0" fontId="91" fillId="0" borderId="30" xfId="0" applyFont="1" applyBorder="1" applyAlignment="1">
      <alignment vertical="center"/>
    </xf>
    <xf numFmtId="0" fontId="91" fillId="0" borderId="29" xfId="0" applyFont="1" applyBorder="1" applyAlignment="1">
      <alignment horizontal="center" vertical="center"/>
    </xf>
    <xf numFmtId="0" fontId="91" fillId="0" borderId="20" xfId="0" applyFont="1" applyBorder="1" applyAlignment="1">
      <alignment vertical="center"/>
    </xf>
    <xf numFmtId="0" fontId="91" fillId="0" borderId="43" xfId="0" applyFont="1" applyBorder="1" applyAlignment="1">
      <alignment vertical="center" wrapText="1"/>
    </xf>
    <xf numFmtId="0" fontId="51" fillId="0" borderId="47" xfId="0" applyFont="1" applyBorder="1" applyAlignment="1">
      <alignment vertical="center" wrapText="1"/>
    </xf>
    <xf numFmtId="0" fontId="81" fillId="0" borderId="43" xfId="0" applyFont="1" applyBorder="1" applyAlignment="1">
      <alignment vertical="center" wrapText="1"/>
    </xf>
    <xf numFmtId="0" fontId="55" fillId="0" borderId="47" xfId="0" applyFont="1" applyBorder="1" applyAlignment="1">
      <alignment wrapText="1"/>
    </xf>
    <xf numFmtId="0" fontId="131" fillId="0" borderId="10" xfId="0" applyFont="1" applyBorder="1" applyAlignment="1">
      <alignment horizontal="center" vertical="center" wrapText="1"/>
    </xf>
    <xf numFmtId="0" fontId="52" fillId="0" borderId="20" xfId="13" applyFont="1" applyBorder="1"/>
    <xf numFmtId="0" fontId="20" fillId="6" borderId="20" xfId="0" applyFont="1" applyFill="1" applyBorder="1"/>
    <xf numFmtId="0" fontId="51" fillId="6" borderId="20" xfId="13" applyFont="1" applyFill="1" applyBorder="1"/>
    <xf numFmtId="0" fontId="51" fillId="6" borderId="20" xfId="13" applyFont="1" applyFill="1" applyBorder="1" applyAlignment="1">
      <alignment vertical="center"/>
    </xf>
    <xf numFmtId="0" fontId="132" fillId="5" borderId="20" xfId="13" applyFont="1" applyFill="1" applyBorder="1" applyAlignment="1">
      <alignment horizontal="right" vertical="center"/>
    </xf>
    <xf numFmtId="0" fontId="132" fillId="5" borderId="20" xfId="13" applyFont="1" applyFill="1" applyBorder="1" applyAlignment="1">
      <alignment horizontal="right"/>
    </xf>
    <xf numFmtId="0" fontId="74" fillId="0" borderId="11" xfId="0" applyFont="1" applyBorder="1" applyAlignment="1">
      <alignment horizontal="center" vertical="center"/>
    </xf>
    <xf numFmtId="0" fontId="51" fillId="0" borderId="20" xfId="0" applyFont="1" applyBorder="1" applyAlignment="1">
      <alignment horizontal="left" vertical="center"/>
    </xf>
    <xf numFmtId="0" fontId="55" fillId="0" borderId="31" xfId="0" applyFont="1" applyBorder="1" applyAlignment="1">
      <alignment horizontal="center" vertical="center"/>
    </xf>
    <xf numFmtId="0" fontId="55" fillId="0" borderId="29" xfId="0" applyFont="1" applyBorder="1" applyAlignment="1">
      <alignment horizontal="center" vertical="center"/>
    </xf>
    <xf numFmtId="0" fontId="55" fillId="0" borderId="20" xfId="0" applyFont="1" applyBorder="1" applyAlignment="1">
      <alignment horizontal="left" vertical="center"/>
    </xf>
    <xf numFmtId="0" fontId="51" fillId="0" borderId="20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52" fillId="34" borderId="31" xfId="0" applyFont="1" applyFill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51" fillId="0" borderId="32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2" fillId="13" borderId="38" xfId="0" applyFont="1" applyFill="1" applyBorder="1" applyAlignment="1">
      <alignment horizontal="center" vertical="center" wrapText="1"/>
    </xf>
    <xf numFmtId="0" fontId="52" fillId="13" borderId="20" xfId="0" applyFont="1" applyFill="1" applyBorder="1" applyAlignment="1">
      <alignment horizontal="center" vertical="center" wrapText="1"/>
    </xf>
    <xf numFmtId="0" fontId="52" fillId="13" borderId="30" xfId="0" applyFont="1" applyFill="1" applyBorder="1" applyAlignment="1">
      <alignment horizontal="center" vertical="center" wrapText="1"/>
    </xf>
    <xf numFmtId="0" fontId="52" fillId="33" borderId="29" xfId="0" applyFont="1" applyFill="1" applyBorder="1" applyAlignment="1">
      <alignment horizontal="center" vertical="center" wrapText="1"/>
    </xf>
    <xf numFmtId="0" fontId="52" fillId="33" borderId="20" xfId="0" applyFont="1" applyFill="1" applyBorder="1" applyAlignment="1">
      <alignment horizontal="center" vertical="center" wrapText="1"/>
    </xf>
    <xf numFmtId="0" fontId="52" fillId="33" borderId="43" xfId="0" applyFont="1" applyFill="1" applyBorder="1" applyAlignment="1">
      <alignment horizontal="center" vertical="center" wrapText="1"/>
    </xf>
    <xf numFmtId="0" fontId="52" fillId="33" borderId="20" xfId="0" applyFont="1" applyFill="1" applyBorder="1" applyAlignment="1">
      <alignment horizontal="center" vertical="center"/>
    </xf>
    <xf numFmtId="0" fontId="52" fillId="13" borderId="20" xfId="0" applyFont="1" applyFill="1" applyBorder="1" applyAlignment="1">
      <alignment horizontal="center" vertical="center"/>
    </xf>
    <xf numFmtId="0" fontId="51" fillId="0" borderId="20" xfId="0" applyFont="1" applyBorder="1" applyAlignment="1">
      <alignment horizontal="left"/>
    </xf>
    <xf numFmtId="0" fontId="135" fillId="0" borderId="0" xfId="9" applyFont="1"/>
    <xf numFmtId="0" fontId="133" fillId="28" borderId="85" xfId="0" applyFont="1" applyFill="1" applyBorder="1" applyAlignment="1">
      <alignment horizontal="left" vertical="center"/>
    </xf>
    <xf numFmtId="0" fontId="133" fillId="28" borderId="86" xfId="0" applyFont="1" applyFill="1" applyBorder="1" applyAlignment="1">
      <alignment horizontal="left" vertical="center" wrapText="1"/>
    </xf>
    <xf numFmtId="0" fontId="133" fillId="28" borderId="86" xfId="0" applyFont="1" applyFill="1" applyBorder="1" applyAlignment="1">
      <alignment horizontal="left" vertical="center"/>
    </xf>
    <xf numFmtId="0" fontId="133" fillId="29" borderId="86" xfId="0" applyFont="1" applyFill="1" applyBorder="1" applyAlignment="1">
      <alignment horizontal="left" vertical="center"/>
    </xf>
    <xf numFmtId="0" fontId="135" fillId="0" borderId="86" xfId="9" applyFont="1" applyBorder="1"/>
    <xf numFmtId="0" fontId="135" fillId="0" borderId="20" xfId="9" applyFont="1" applyBorder="1"/>
    <xf numFmtId="0" fontId="133" fillId="35" borderId="86" xfId="0" applyFont="1" applyFill="1" applyBorder="1" applyAlignment="1">
      <alignment horizontal="left" vertical="center"/>
    </xf>
    <xf numFmtId="0" fontId="135" fillId="0" borderId="27" xfId="9" applyFont="1" applyBorder="1"/>
    <xf numFmtId="0" fontId="20" fillId="0" borderId="32" xfId="0" applyFont="1" applyBorder="1" applyAlignment="1">
      <alignment horizontal="left"/>
    </xf>
    <xf numFmtId="0" fontId="20" fillId="0" borderId="37" xfId="0" applyFont="1" applyBorder="1"/>
    <xf numFmtId="0" fontId="20" fillId="0" borderId="37" xfId="0" applyFont="1" applyBorder="1" applyAlignment="1">
      <alignment horizontal="left"/>
    </xf>
    <xf numFmtId="0" fontId="20" fillId="0" borderId="51" xfId="0" applyFont="1" applyBorder="1" applyAlignment="1">
      <alignment horizontal="left"/>
    </xf>
    <xf numFmtId="0" fontId="20" fillId="8" borderId="51" xfId="0" applyFont="1" applyFill="1" applyBorder="1" applyAlignment="1">
      <alignment horizontal="left"/>
    </xf>
    <xf numFmtId="0" fontId="0" fillId="0" borderId="51" xfId="0" applyBorder="1"/>
    <xf numFmtId="0" fontId="0" fillId="0" borderId="84" xfId="0" applyBorder="1"/>
    <xf numFmtId="0" fontId="52" fillId="0" borderId="32" xfId="13" applyFont="1" applyBorder="1"/>
    <xf numFmtId="0" fontId="99" fillId="20" borderId="51" xfId="0" applyFont="1" applyFill="1" applyBorder="1"/>
    <xf numFmtId="0" fontId="51" fillId="6" borderId="20" xfId="13" applyFont="1" applyFill="1" applyBorder="1" applyAlignment="1">
      <alignment horizontal="left"/>
    </xf>
    <xf numFmtId="0" fontId="140" fillId="0" borderId="11" xfId="0" applyFont="1" applyBorder="1" applyAlignment="1">
      <alignment horizontal="center" vertical="center"/>
    </xf>
    <xf numFmtId="0" fontId="141" fillId="0" borderId="11" xfId="0" applyFont="1" applyBorder="1" applyAlignment="1">
      <alignment horizontal="center" vertical="center"/>
    </xf>
    <xf numFmtId="0" fontId="55" fillId="0" borderId="0" xfId="9" applyFont="1"/>
    <xf numFmtId="0" fontId="52" fillId="0" borderId="20" xfId="0" applyFont="1" applyBorder="1" applyAlignment="1">
      <alignment horizontal="center" vertical="center" wrapText="1"/>
    </xf>
    <xf numFmtId="0" fontId="52" fillId="14" borderId="20" xfId="0" applyFont="1" applyFill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/>
    </xf>
    <xf numFmtId="0" fontId="51" fillId="14" borderId="20" xfId="0" applyFont="1" applyFill="1" applyBorder="1" applyAlignment="1">
      <alignment horizontal="center" vertical="center"/>
    </xf>
    <xf numFmtId="0" fontId="51" fillId="14" borderId="20" xfId="0" applyFont="1" applyFill="1" applyBorder="1" applyAlignment="1">
      <alignment horizontal="left" vertical="center"/>
    </xf>
    <xf numFmtId="0" fontId="55" fillId="14" borderId="20" xfId="0" applyFont="1" applyFill="1" applyBorder="1" applyAlignment="1">
      <alignment horizontal="center"/>
    </xf>
    <xf numFmtId="0" fontId="52" fillId="0" borderId="20" xfId="0" applyFont="1" applyBorder="1" applyAlignment="1">
      <alignment horizontal="right" vertical="center"/>
    </xf>
    <xf numFmtId="0" fontId="77" fillId="0" borderId="20" xfId="0" applyFont="1" applyBorder="1" applyAlignment="1">
      <alignment horizontal="center"/>
    </xf>
    <xf numFmtId="0" fontId="52" fillId="14" borderId="20" xfId="0" applyFont="1" applyFill="1" applyBorder="1" applyAlignment="1">
      <alignment horizontal="center" vertical="center"/>
    </xf>
    <xf numFmtId="0" fontId="52" fillId="14" borderId="20" xfId="0" applyFont="1" applyFill="1" applyBorder="1" applyAlignment="1">
      <alignment horizontal="left" vertical="center"/>
    </xf>
    <xf numFmtId="0" fontId="52" fillId="14" borderId="20" xfId="0" applyFont="1" applyFill="1" applyBorder="1" applyAlignment="1">
      <alignment horizontal="right" vertical="center"/>
    </xf>
    <xf numFmtId="0" fontId="52" fillId="0" borderId="20" xfId="0" applyFont="1" applyBorder="1" applyAlignment="1">
      <alignment horizontal="center"/>
    </xf>
    <xf numFmtId="0" fontId="52" fillId="14" borderId="20" xfId="0" applyFont="1" applyFill="1" applyBorder="1" applyAlignment="1">
      <alignment horizontal="right"/>
    </xf>
    <xf numFmtId="0" fontId="52" fillId="14" borderId="20" xfId="0" applyFont="1" applyFill="1" applyBorder="1" applyAlignment="1">
      <alignment horizontal="center"/>
    </xf>
    <xf numFmtId="0" fontId="52" fillId="14" borderId="20" xfId="0" applyFont="1" applyFill="1" applyBorder="1" applyAlignment="1">
      <alignment horizontal="left"/>
    </xf>
    <xf numFmtId="0" fontId="135" fillId="0" borderId="0" xfId="9" applyFont="1" applyAlignment="1">
      <alignment horizontal="left"/>
    </xf>
    <xf numFmtId="0" fontId="92" fillId="0" borderId="0" xfId="0" applyFont="1"/>
    <xf numFmtId="0" fontId="92" fillId="0" borderId="5" xfId="0" applyFont="1" applyBorder="1" applyAlignment="1">
      <alignment horizontal="right" vertical="center"/>
    </xf>
    <xf numFmtId="0" fontId="92" fillId="0" borderId="5" xfId="0" applyFont="1" applyBorder="1" applyAlignment="1">
      <alignment vertical="center" textRotation="90"/>
    </xf>
    <xf numFmtId="0" fontId="142" fillId="0" borderId="5" xfId="0" applyFont="1" applyBorder="1" applyAlignment="1">
      <alignment horizontal="center" vertical="center" wrapText="1"/>
    </xf>
    <xf numFmtId="0" fontId="92" fillId="0" borderId="56" xfId="0" applyFont="1" applyBorder="1" applyAlignment="1">
      <alignment vertical="center"/>
    </xf>
    <xf numFmtId="0" fontId="92" fillId="0" borderId="5" xfId="0" applyFont="1" applyBorder="1" applyAlignment="1">
      <alignment horizontal="right" vertical="center" wrapText="1"/>
    </xf>
    <xf numFmtId="0" fontId="92" fillId="0" borderId="5" xfId="0" applyFont="1" applyBorder="1" applyAlignment="1">
      <alignment vertical="center" wrapText="1"/>
    </xf>
    <xf numFmtId="0" fontId="142" fillId="0" borderId="5" xfId="0" applyFont="1" applyBorder="1" applyAlignment="1">
      <alignment horizontal="center" vertical="center"/>
    </xf>
    <xf numFmtId="0" fontId="92" fillId="0" borderId="5" xfId="0" applyFont="1" applyBorder="1" applyAlignment="1">
      <alignment wrapText="1"/>
    </xf>
    <xf numFmtId="0" fontId="92" fillId="0" borderId="7" xfId="0" applyFont="1" applyBorder="1" applyAlignment="1">
      <alignment vertical="center" wrapText="1"/>
    </xf>
    <xf numFmtId="0" fontId="92" fillId="0" borderId="0" xfId="0" applyFont="1" applyAlignment="1">
      <alignment vertical="center"/>
    </xf>
    <xf numFmtId="0" fontId="92" fillId="0" borderId="5" xfId="0" applyFont="1" applyBorder="1" applyAlignment="1">
      <alignment horizontal="center" vertical="center"/>
    </xf>
    <xf numFmtId="0" fontId="92" fillId="0" borderId="7" xfId="0" applyFont="1" applyBorder="1" applyAlignment="1">
      <alignment vertical="center" textRotation="90"/>
    </xf>
    <xf numFmtId="0" fontId="52" fillId="0" borderId="62" xfId="0" applyFont="1" applyBorder="1" applyAlignment="1">
      <alignment horizontal="center" vertical="center" wrapText="1"/>
    </xf>
    <xf numFmtId="0" fontId="51" fillId="0" borderId="92" xfId="0" applyFont="1" applyBorder="1" applyAlignment="1">
      <alignment vertical="center"/>
    </xf>
    <xf numFmtId="0" fontId="51" fillId="0" borderId="0" xfId="0" applyFont="1"/>
    <xf numFmtId="0" fontId="51" fillId="0" borderId="0" xfId="0" applyFont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/>
    </xf>
    <xf numFmtId="0" fontId="51" fillId="0" borderId="25" xfId="0" applyFont="1" applyBorder="1"/>
    <xf numFmtId="0" fontId="51" fillId="0" borderId="25" xfId="0" applyFont="1" applyBorder="1" applyAlignment="1">
      <alignment horizontal="center"/>
    </xf>
    <xf numFmtId="0" fontId="117" fillId="0" borderId="0" xfId="0" applyFont="1" applyAlignment="1">
      <alignment horizontal="right"/>
    </xf>
    <xf numFmtId="0" fontId="91" fillId="0" borderId="0" xfId="0" applyFont="1" applyAlignment="1">
      <alignment horizontal="center"/>
    </xf>
    <xf numFmtId="0" fontId="91" fillId="0" borderId="0" xfId="0" applyFont="1"/>
    <xf numFmtId="0" fontId="52" fillId="0" borderId="24" xfId="0" applyFont="1" applyBorder="1" applyAlignment="1">
      <alignment horizontal="center" vertical="center" wrapText="1"/>
    </xf>
    <xf numFmtId="0" fontId="52" fillId="0" borderId="19" xfId="0" applyFont="1" applyBorder="1"/>
    <xf numFmtId="0" fontId="52" fillId="0" borderId="19" xfId="0" applyFont="1" applyBorder="1" applyAlignment="1">
      <alignment horizontal="center"/>
    </xf>
    <xf numFmtId="164" fontId="52" fillId="0" borderId="19" xfId="0" applyNumberFormat="1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117" fillId="0" borderId="20" xfId="0" applyFont="1" applyBorder="1" applyAlignment="1">
      <alignment horizontal="right" vertical="center"/>
    </xf>
    <xf numFmtId="0" fontId="52" fillId="0" borderId="33" xfId="0" applyFont="1" applyBorder="1" applyAlignment="1">
      <alignment horizontal="center" vertical="center" textRotation="90" wrapText="1"/>
    </xf>
    <xf numFmtId="0" fontId="52" fillId="0" borderId="33" xfId="0" applyFont="1" applyBorder="1" applyAlignment="1">
      <alignment horizontal="center" vertical="center"/>
    </xf>
    <xf numFmtId="0" fontId="146" fillId="0" borderId="96" xfId="19" applyFont="1" applyBorder="1" applyAlignment="1">
      <alignment horizontal="left" textRotation="90" wrapText="1"/>
    </xf>
    <xf numFmtId="0" fontId="146" fillId="0" borderId="96" xfId="19" applyFont="1" applyBorder="1" applyAlignment="1">
      <alignment horizontal="center" vertical="center" wrapText="1"/>
    </xf>
    <xf numFmtId="0" fontId="146" fillId="0" borderId="96" xfId="19" applyFont="1" applyBorder="1" applyAlignment="1">
      <alignment horizontal="left" vertical="top" wrapText="1"/>
    </xf>
    <xf numFmtId="0" fontId="146" fillId="0" borderId="96" xfId="19" applyFont="1" applyBorder="1" applyAlignment="1">
      <alignment horizontal="left" vertical="center" wrapText="1" indent="2"/>
    </xf>
    <xf numFmtId="1" fontId="148" fillId="0" borderId="96" xfId="19" applyNumberFormat="1" applyFont="1" applyBorder="1" applyAlignment="1">
      <alignment horizontal="center" vertical="top" shrinkToFit="1"/>
    </xf>
    <xf numFmtId="0" fontId="149" fillId="0" borderId="96" xfId="19" applyFont="1" applyBorder="1" applyAlignment="1">
      <alignment horizontal="left" vertical="top" wrapText="1"/>
    </xf>
    <xf numFmtId="0" fontId="71" fillId="0" borderId="96" xfId="19" applyBorder="1" applyAlignment="1">
      <alignment horizontal="left" wrapText="1"/>
    </xf>
    <xf numFmtId="1" fontId="151" fillId="0" borderId="96" xfId="19" applyNumberFormat="1" applyFont="1" applyBorder="1" applyAlignment="1">
      <alignment horizontal="center" vertical="top" shrinkToFit="1"/>
    </xf>
    <xf numFmtId="0" fontId="152" fillId="0" borderId="96" xfId="19" applyFont="1" applyBorder="1" applyAlignment="1">
      <alignment vertical="top"/>
    </xf>
    <xf numFmtId="1" fontId="154" fillId="0" borderId="96" xfId="19" applyNumberFormat="1" applyFont="1" applyBorder="1" applyAlignment="1">
      <alignment horizontal="center" vertical="top" shrinkToFit="1"/>
    </xf>
    <xf numFmtId="0" fontId="152" fillId="0" borderId="96" xfId="19" applyFont="1" applyBorder="1" applyAlignment="1">
      <alignment horizontal="left" vertical="top" wrapText="1"/>
    </xf>
    <xf numFmtId="1" fontId="155" fillId="0" borderId="96" xfId="19" applyNumberFormat="1" applyFont="1" applyBorder="1" applyAlignment="1">
      <alignment horizontal="center" vertical="top" shrinkToFit="1"/>
    </xf>
    <xf numFmtId="0" fontId="99" fillId="0" borderId="26" xfId="0" applyFont="1" applyBorder="1"/>
    <xf numFmtId="0" fontId="51" fillId="2" borderId="20" xfId="13" applyFont="1" applyFill="1" applyBorder="1" applyAlignment="1">
      <alignment vertical="center"/>
    </xf>
    <xf numFmtId="0" fontId="51" fillId="2" borderId="20" xfId="13" applyFont="1" applyFill="1" applyBorder="1"/>
    <xf numFmtId="0" fontId="51" fillId="2" borderId="20" xfId="13" applyFont="1" applyFill="1" applyBorder="1" applyAlignment="1">
      <alignment horizontal="left" vertical="center"/>
    </xf>
    <xf numFmtId="0" fontId="63" fillId="7" borderId="58" xfId="0" applyFont="1" applyFill="1" applyBorder="1" applyAlignment="1">
      <alignment horizontal="center" vertical="center" wrapText="1"/>
    </xf>
    <xf numFmtId="0" fontId="131" fillId="0" borderId="18" xfId="0" applyFont="1" applyBorder="1" applyAlignment="1">
      <alignment horizontal="center" vertical="center" wrapText="1"/>
    </xf>
    <xf numFmtId="0" fontId="131" fillId="0" borderId="3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108" fillId="0" borderId="0" xfId="0" applyFont="1" applyAlignment="1">
      <alignment horizontal="center" vertical="center" wrapText="1"/>
    </xf>
    <xf numFmtId="49" fontId="52" fillId="14" borderId="20" xfId="13" applyNumberFormat="1" applyFont="1" applyFill="1" applyBorder="1" applyAlignment="1">
      <alignment horizontal="center" vertical="center"/>
    </xf>
    <xf numFmtId="0" fontId="52" fillId="14" borderId="20" xfId="13" applyFont="1" applyFill="1" applyBorder="1" applyAlignment="1">
      <alignment horizontal="center" vertical="center"/>
    </xf>
    <xf numFmtId="0" fontId="52" fillId="14" borderId="20" xfId="13" applyFont="1" applyFill="1" applyBorder="1" applyAlignment="1">
      <alignment horizontal="center" textRotation="90"/>
    </xf>
    <xf numFmtId="0" fontId="51" fillId="14" borderId="20" xfId="13" applyFont="1" applyFill="1" applyBorder="1"/>
    <xf numFmtId="0" fontId="55" fillId="14" borderId="20" xfId="13" applyFont="1" applyFill="1" applyBorder="1" applyAlignment="1">
      <alignment horizontal="left" vertical="center"/>
    </xf>
    <xf numFmtId="0" fontId="55" fillId="14" borderId="20" xfId="13" applyFont="1" applyFill="1" applyBorder="1" applyAlignment="1">
      <alignment vertical="center"/>
    </xf>
    <xf numFmtId="0" fontId="55" fillId="14" borderId="20" xfId="13" applyFont="1" applyFill="1" applyBorder="1"/>
    <xf numFmtId="0" fontId="52" fillId="14" borderId="20" xfId="13" applyFont="1" applyFill="1" applyBorder="1"/>
    <xf numFmtId="0" fontId="114" fillId="14" borderId="20" xfId="13" applyFont="1" applyFill="1" applyBorder="1" applyAlignment="1">
      <alignment horizontal="right"/>
    </xf>
    <xf numFmtId="0" fontId="51" fillId="14" borderId="20" xfId="13" applyFont="1" applyFill="1" applyBorder="1" applyAlignment="1">
      <alignment horizontal="left" vertical="center"/>
    </xf>
    <xf numFmtId="0" fontId="51" fillId="14" borderId="20" xfId="13" applyFont="1" applyFill="1" applyBorder="1" applyAlignment="1">
      <alignment vertical="center"/>
    </xf>
    <xf numFmtId="0" fontId="77" fillId="14" borderId="20" xfId="13" applyFont="1" applyFill="1" applyBorder="1"/>
    <xf numFmtId="0" fontId="52" fillId="14" borderId="20" xfId="13" applyFont="1" applyFill="1" applyBorder="1" applyAlignment="1">
      <alignment horizontal="left"/>
    </xf>
    <xf numFmtId="0" fontId="77" fillId="0" borderId="30" xfId="13" applyFont="1" applyBorder="1"/>
    <xf numFmtId="0" fontId="52" fillId="0" borderId="30" xfId="13" applyFont="1" applyBorder="1" applyAlignment="1">
      <alignment horizontal="center" vertical="center"/>
    </xf>
    <xf numFmtId="0" fontId="130" fillId="0" borderId="30" xfId="13" applyFont="1" applyBorder="1"/>
    <xf numFmtId="0" fontId="55" fillId="0" borderId="41" xfId="13" applyFont="1" applyBorder="1"/>
    <xf numFmtId="0" fontId="52" fillId="0" borderId="98" xfId="13" applyFont="1" applyBorder="1"/>
    <xf numFmtId="0" fontId="51" fillId="0" borderId="30" xfId="13" applyFont="1" applyBorder="1"/>
    <xf numFmtId="0" fontId="77" fillId="0" borderId="99" xfId="13" applyFont="1" applyBorder="1"/>
    <xf numFmtId="0" fontId="55" fillId="0" borderId="28" xfId="13" applyFont="1" applyBorder="1"/>
    <xf numFmtId="0" fontId="52" fillId="14" borderId="38" xfId="13" applyFont="1" applyFill="1" applyBorder="1" applyAlignment="1">
      <alignment horizontal="center" vertical="center" textRotation="90"/>
    </xf>
    <xf numFmtId="0" fontId="52" fillId="14" borderId="43" xfId="13" applyFont="1" applyFill="1" applyBorder="1" applyAlignment="1">
      <alignment horizontal="center" vertical="center"/>
    </xf>
    <xf numFmtId="0" fontId="51" fillId="14" borderId="38" xfId="13" applyFont="1" applyFill="1" applyBorder="1"/>
    <xf numFmtId="0" fontId="51" fillId="14" borderId="43" xfId="13" applyFont="1" applyFill="1" applyBorder="1"/>
    <xf numFmtId="0" fontId="55" fillId="14" borderId="38" xfId="13" applyFont="1" applyFill="1" applyBorder="1"/>
    <xf numFmtId="0" fontId="55" fillId="14" borderId="43" xfId="13" applyFont="1" applyFill="1" applyBorder="1"/>
    <xf numFmtId="0" fontId="52" fillId="14" borderId="38" xfId="13" applyFont="1" applyFill="1" applyBorder="1"/>
    <xf numFmtId="0" fontId="52" fillId="14" borderId="43" xfId="13" applyFont="1" applyFill="1" applyBorder="1"/>
    <xf numFmtId="0" fontId="77" fillId="14" borderId="38" xfId="13" applyFont="1" applyFill="1" applyBorder="1"/>
    <xf numFmtId="0" fontId="77" fillId="14" borderId="43" xfId="13" applyFont="1" applyFill="1" applyBorder="1"/>
    <xf numFmtId="0" fontId="77" fillId="14" borderId="46" xfId="13" applyFont="1" applyFill="1" applyBorder="1"/>
    <xf numFmtId="0" fontId="77" fillId="14" borderId="26" xfId="13" applyFont="1" applyFill="1" applyBorder="1"/>
    <xf numFmtId="0" fontId="52" fillId="14" borderId="26" xfId="13" applyFont="1" applyFill="1" applyBorder="1" applyAlignment="1">
      <alignment horizontal="left"/>
    </xf>
    <xf numFmtId="0" fontId="77" fillId="14" borderId="47" xfId="13" applyFont="1" applyFill="1" applyBorder="1"/>
    <xf numFmtId="0" fontId="92" fillId="0" borderId="7" xfId="0" applyFont="1" applyBorder="1" applyAlignment="1">
      <alignment horizontal="center" vertical="center"/>
    </xf>
    <xf numFmtId="0" fontId="92" fillId="0" borderId="9" xfId="0" applyFont="1" applyBorder="1" applyAlignment="1">
      <alignment horizontal="left" vertical="center"/>
    </xf>
    <xf numFmtId="0" fontId="92" fillId="0" borderId="7" xfId="0" applyFont="1" applyBorder="1" applyAlignment="1">
      <alignment horizontal="left" vertical="center"/>
    </xf>
    <xf numFmtId="0" fontId="20" fillId="0" borderId="84" xfId="0" applyFont="1" applyBorder="1" applyAlignment="1">
      <alignment horizontal="left"/>
    </xf>
    <xf numFmtId="0" fontId="20" fillId="0" borderId="32" xfId="0" applyFont="1" applyBorder="1"/>
    <xf numFmtId="0" fontId="20" fillId="6" borderId="32" xfId="0" applyFont="1" applyFill="1" applyBorder="1"/>
    <xf numFmtId="0" fontId="20" fillId="21" borderId="32" xfId="0" applyFont="1" applyFill="1" applyBorder="1" applyAlignment="1">
      <alignment horizontal="left"/>
    </xf>
    <xf numFmtId="0" fontId="20" fillId="2" borderId="32" xfId="0" applyFont="1" applyFill="1" applyBorder="1" applyAlignment="1">
      <alignment horizontal="left"/>
    </xf>
    <xf numFmtId="0" fontId="0" fillId="0" borderId="36" xfId="0" applyBorder="1"/>
    <xf numFmtId="0" fontId="99" fillId="20" borderId="37" xfId="0" applyFont="1" applyFill="1" applyBorder="1"/>
    <xf numFmtId="0" fontId="0" fillId="0" borderId="37" xfId="0" applyBorder="1" applyAlignment="1">
      <alignment horizontal="left"/>
    </xf>
    <xf numFmtId="0" fontId="20" fillId="6" borderId="37" xfId="0" applyFont="1" applyFill="1" applyBorder="1"/>
    <xf numFmtId="0" fontId="99" fillId="2" borderId="37" xfId="0" applyFont="1" applyFill="1" applyBorder="1"/>
    <xf numFmtId="0" fontId="20" fillId="21" borderId="37" xfId="0" applyFont="1" applyFill="1" applyBorder="1" applyAlignment="1">
      <alignment horizontal="left"/>
    </xf>
    <xf numFmtId="0" fontId="0" fillId="0" borderId="97" xfId="0" applyBorder="1"/>
    <xf numFmtId="0" fontId="0" fillId="0" borderId="46" xfId="0" applyBorder="1"/>
    <xf numFmtId="0" fontId="100" fillId="0" borderId="47" xfId="0" applyFont="1" applyBorder="1" applyAlignment="1">
      <alignment horizontal="left"/>
    </xf>
    <xf numFmtId="0" fontId="143" fillId="22" borderId="7" xfId="0" applyFont="1" applyFill="1" applyBorder="1" applyAlignment="1">
      <alignment horizontal="center" vertical="center"/>
    </xf>
    <xf numFmtId="0" fontId="143" fillId="28" borderId="5" xfId="0" applyFont="1" applyFill="1" applyBorder="1" applyAlignment="1">
      <alignment horizontal="center" vertical="center"/>
    </xf>
    <xf numFmtId="0" fontId="143" fillId="22" borderId="5" xfId="0" applyFont="1" applyFill="1" applyBorder="1" applyAlignment="1">
      <alignment horizontal="center" vertical="center"/>
    </xf>
    <xf numFmtId="0" fontId="143" fillId="28" borderId="7" xfId="0" applyFont="1" applyFill="1" applyBorder="1" applyAlignment="1">
      <alignment horizontal="center" vertical="center" wrapText="1"/>
    </xf>
    <xf numFmtId="0" fontId="143" fillId="22" borderId="7" xfId="0" applyFont="1" applyFill="1" applyBorder="1" applyAlignment="1">
      <alignment horizontal="center" vertical="center" wrapText="1"/>
    </xf>
    <xf numFmtId="0" fontId="143" fillId="28" borderId="56" xfId="0" applyFont="1" applyFill="1" applyBorder="1" applyAlignment="1">
      <alignment horizontal="center" vertical="center"/>
    </xf>
    <xf numFmtId="0" fontId="92" fillId="0" borderId="59" xfId="0" applyFont="1" applyBorder="1" applyAlignment="1">
      <alignment horizontal="center" vertical="center"/>
    </xf>
    <xf numFmtId="0" fontId="143" fillId="28" borderId="7" xfId="0" applyFont="1" applyFill="1" applyBorder="1" applyAlignment="1">
      <alignment horizontal="center" vertical="center"/>
    </xf>
    <xf numFmtId="0" fontId="143" fillId="28" borderId="56" xfId="0" applyFont="1" applyFill="1" applyBorder="1" applyAlignment="1">
      <alignment horizontal="center" vertical="center" wrapText="1"/>
    </xf>
    <xf numFmtId="0" fontId="143" fillId="28" borderId="5" xfId="0" applyFont="1" applyFill="1" applyBorder="1" applyAlignment="1">
      <alignment horizontal="center" vertical="center" wrapText="1"/>
    </xf>
    <xf numFmtId="0" fontId="143" fillId="22" borderId="5" xfId="0" applyFont="1" applyFill="1" applyBorder="1" applyAlignment="1">
      <alignment horizontal="center" vertical="center" wrapText="1"/>
    </xf>
    <xf numFmtId="0" fontId="143" fillId="5" borderId="5" xfId="0" applyFont="1" applyFill="1" applyBorder="1" applyAlignment="1">
      <alignment horizontal="center" vertical="center"/>
    </xf>
    <xf numFmtId="0" fontId="92" fillId="19" borderId="7" xfId="0" applyFont="1" applyFill="1" applyBorder="1" applyAlignment="1">
      <alignment horizontal="center" vertical="center"/>
    </xf>
    <xf numFmtId="0" fontId="143" fillId="5" borderId="7" xfId="0" applyFont="1" applyFill="1" applyBorder="1" applyAlignment="1">
      <alignment horizontal="center" vertical="center"/>
    </xf>
    <xf numFmtId="0" fontId="143" fillId="37" borderId="56" xfId="0" applyFont="1" applyFill="1" applyBorder="1" applyAlignment="1">
      <alignment horizontal="center" vertical="center"/>
    </xf>
    <xf numFmtId="0" fontId="143" fillId="37" borderId="5" xfId="0" applyFont="1" applyFill="1" applyBorder="1" applyAlignment="1">
      <alignment horizontal="center" vertical="center"/>
    </xf>
    <xf numFmtId="0" fontId="143" fillId="6" borderId="56" xfId="0" applyFont="1" applyFill="1" applyBorder="1" applyAlignment="1">
      <alignment horizontal="center" vertical="center"/>
    </xf>
    <xf numFmtId="0" fontId="143" fillId="6" borderId="5" xfId="0" applyFont="1" applyFill="1" applyBorder="1" applyAlignment="1">
      <alignment horizontal="center" vertical="center"/>
    </xf>
    <xf numFmtId="0" fontId="92" fillId="19" borderId="5" xfId="0" applyFont="1" applyFill="1" applyBorder="1" applyAlignment="1">
      <alignment horizontal="center" vertical="center"/>
    </xf>
    <xf numFmtId="0" fontId="161" fillId="0" borderId="0" xfId="9" applyFont="1"/>
    <xf numFmtId="0" fontId="161" fillId="0" borderId="0" xfId="9" applyFont="1" applyAlignment="1">
      <alignment horizontal="center" vertical="center"/>
    </xf>
    <xf numFmtId="0" fontId="92" fillId="0" borderId="0" xfId="0" applyFont="1" applyAlignment="1">
      <alignment horizontal="center" vertical="center" wrapText="1"/>
    </xf>
    <xf numFmtId="0" fontId="92" fillId="28" borderId="59" xfId="0" applyFont="1" applyFill="1" applyBorder="1" applyAlignment="1">
      <alignment horizontal="left" vertical="center"/>
    </xf>
    <xf numFmtId="0" fontId="161" fillId="0" borderId="6" xfId="9" applyFont="1" applyBorder="1" applyAlignment="1">
      <alignment horizontal="left" vertical="center"/>
    </xf>
    <xf numFmtId="0" fontId="92" fillId="29" borderId="59" xfId="0" applyFont="1" applyFill="1" applyBorder="1" applyAlignment="1">
      <alignment horizontal="left" vertical="center"/>
    </xf>
    <xf numFmtId="0" fontId="92" fillId="5" borderId="59" xfId="0" applyFont="1" applyFill="1" applyBorder="1" applyAlignment="1">
      <alignment horizontal="left" vertical="center" wrapText="1"/>
    </xf>
    <xf numFmtId="0" fontId="92" fillId="6" borderId="59" xfId="0" applyFont="1" applyFill="1" applyBorder="1" applyAlignment="1">
      <alignment horizontal="left" vertical="center" wrapText="1"/>
    </xf>
    <xf numFmtId="0" fontId="92" fillId="0" borderId="0" xfId="0" applyFont="1" applyAlignment="1">
      <alignment horizontal="center" vertical="center"/>
    </xf>
    <xf numFmtId="0" fontId="162" fillId="0" borderId="0" xfId="0" applyFont="1"/>
    <xf numFmtId="0" fontId="92" fillId="19" borderId="59" xfId="0" applyFont="1" applyFill="1" applyBorder="1" applyAlignment="1">
      <alignment horizontal="center" vertical="center"/>
    </xf>
    <xf numFmtId="0" fontId="133" fillId="36" borderId="87" xfId="0" applyFont="1" applyFill="1" applyBorder="1" applyAlignment="1">
      <alignment vertical="center"/>
    </xf>
    <xf numFmtId="0" fontId="109" fillId="0" borderId="10" xfId="0" applyFont="1" applyBorder="1" applyAlignment="1">
      <alignment vertical="center" wrapText="1"/>
    </xf>
    <xf numFmtId="0" fontId="109" fillId="0" borderId="1" xfId="0" applyFont="1" applyBorder="1" applyAlignment="1">
      <alignment vertical="center" wrapText="1"/>
    </xf>
    <xf numFmtId="0" fontId="51" fillId="8" borderId="25" xfId="0" applyFont="1" applyFill="1" applyBorder="1"/>
    <xf numFmtId="0" fontId="51" fillId="8" borderId="20" xfId="0" applyFont="1" applyFill="1" applyBorder="1"/>
    <xf numFmtId="0" fontId="109" fillId="10" borderId="10" xfId="0" applyFont="1" applyFill="1" applyBorder="1" applyAlignment="1">
      <alignment vertical="center" wrapText="1"/>
    </xf>
    <xf numFmtId="0" fontId="109" fillId="10" borderId="0" xfId="0" applyFont="1" applyFill="1" applyAlignment="1">
      <alignment vertical="center" wrapText="1"/>
    </xf>
    <xf numFmtId="49" fontId="89" fillId="0" borderId="6" xfId="0" applyNumberFormat="1" applyFont="1" applyBorder="1" applyAlignment="1">
      <alignment horizontal="center" vertical="center" wrapText="1"/>
    </xf>
    <xf numFmtId="49" fontId="89" fillId="0" borderId="0" xfId="0" applyNumberFormat="1" applyFont="1" applyAlignment="1">
      <alignment horizontal="center" vertical="center" wrapText="1"/>
    </xf>
    <xf numFmtId="49" fontId="108" fillId="0" borderId="6" xfId="0" applyNumberFormat="1" applyFont="1" applyBorder="1" applyAlignment="1">
      <alignment horizontal="center" vertical="center" wrapText="1"/>
    </xf>
    <xf numFmtId="0" fontId="77" fillId="0" borderId="0" xfId="0" applyFont="1" applyAlignment="1">
      <alignment vertical="center" textRotation="90" wrapText="1"/>
    </xf>
    <xf numFmtId="0" fontId="107" fillId="0" borderId="0" xfId="0" applyFont="1" applyAlignment="1">
      <alignment vertical="center" textRotation="90" wrapText="1"/>
    </xf>
    <xf numFmtId="0" fontId="50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20" fillId="38" borderId="84" xfId="0" applyFont="1" applyFill="1" applyBorder="1" applyAlignment="1">
      <alignment horizontal="left"/>
    </xf>
    <xf numFmtId="0" fontId="99" fillId="0" borderId="37" xfId="0" applyFont="1" applyBorder="1"/>
    <xf numFmtId="0" fontId="55" fillId="38" borderId="20" xfId="13" applyFont="1" applyFill="1" applyBorder="1" applyAlignment="1">
      <alignment horizontal="left" vertical="center"/>
    </xf>
    <xf numFmtId="0" fontId="51" fillId="38" borderId="20" xfId="13" applyFont="1" applyFill="1" applyBorder="1"/>
    <xf numFmtId="0" fontId="51" fillId="38" borderId="20" xfId="13" applyFont="1" applyFill="1" applyBorder="1" applyAlignment="1">
      <alignment vertical="center"/>
    </xf>
    <xf numFmtId="0" fontId="51" fillId="38" borderId="32" xfId="13" applyFont="1" applyFill="1" applyBorder="1"/>
    <xf numFmtId="0" fontId="77" fillId="0" borderId="32" xfId="13" applyFont="1" applyBorder="1"/>
    <xf numFmtId="0" fontId="51" fillId="2" borderId="32" xfId="13" applyFont="1" applyFill="1" applyBorder="1" applyAlignment="1">
      <alignment vertical="center"/>
    </xf>
    <xf numFmtId="0" fontId="51" fillId="2" borderId="20" xfId="13" applyFont="1" applyFill="1" applyBorder="1" applyAlignment="1">
      <alignment horizontal="left"/>
    </xf>
    <xf numFmtId="0" fontId="51" fillId="2" borderId="32" xfId="13" applyFont="1" applyFill="1" applyBorder="1" applyAlignment="1">
      <alignment horizontal="left"/>
    </xf>
    <xf numFmtId="0" fontId="51" fillId="2" borderId="32" xfId="13" applyFont="1" applyFill="1" applyBorder="1" applyAlignment="1">
      <alignment horizontal="left" vertical="center"/>
    </xf>
    <xf numFmtId="0" fontId="59" fillId="39" borderId="20" xfId="0" applyFont="1" applyFill="1" applyBorder="1"/>
    <xf numFmtId="0" fontId="66" fillId="0" borderId="5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06" fillId="0" borderId="18" xfId="0" applyFont="1" applyBorder="1" applyAlignment="1">
      <alignment horizontal="center" vertical="center" wrapText="1"/>
    </xf>
    <xf numFmtId="0" fontId="106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vertical="center" textRotation="90" wrapText="1"/>
    </xf>
    <xf numFmtId="0" fontId="77" fillId="0" borderId="3" xfId="0" applyFont="1" applyBorder="1" applyAlignment="1">
      <alignment vertical="center" textRotation="90" wrapText="1"/>
    </xf>
    <xf numFmtId="0" fontId="77" fillId="0" borderId="18" xfId="0" applyFont="1" applyBorder="1" applyAlignment="1">
      <alignment vertical="center" textRotation="90" wrapText="1"/>
    </xf>
    <xf numFmtId="0" fontId="106" fillId="0" borderId="3" xfId="0" applyFont="1" applyBorder="1" applyAlignment="1">
      <alignment horizontal="center" vertical="center" wrapText="1"/>
    </xf>
    <xf numFmtId="0" fontId="77" fillId="0" borderId="58" xfId="0" applyFont="1" applyBorder="1" applyAlignment="1">
      <alignment vertical="center" textRotation="90" wrapText="1"/>
    </xf>
    <xf numFmtId="0" fontId="106" fillId="0" borderId="6" xfId="0" applyFont="1" applyBorder="1" applyAlignment="1">
      <alignment horizontal="center" vertical="center" wrapText="1"/>
    </xf>
    <xf numFmtId="0" fontId="77" fillId="0" borderId="2" xfId="0" applyFont="1" applyBorder="1" applyAlignment="1">
      <alignment vertical="center" textRotation="90" wrapText="1"/>
    </xf>
    <xf numFmtId="0" fontId="77" fillId="0" borderId="6" xfId="0" applyFont="1" applyBorder="1" applyAlignment="1">
      <alignment vertical="center" textRotation="90" wrapText="1"/>
    </xf>
    <xf numFmtId="0" fontId="106" fillId="0" borderId="2" xfId="0" applyFont="1" applyBorder="1" applyAlignment="1">
      <alignment horizontal="center" vertical="center" wrapText="1"/>
    </xf>
    <xf numFmtId="0" fontId="77" fillId="0" borderId="57" xfId="0" applyFont="1" applyBorder="1" applyAlignment="1">
      <alignment vertical="center" textRotation="90" wrapText="1"/>
    </xf>
    <xf numFmtId="0" fontId="50" fillId="0" borderId="57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textRotation="90" wrapText="1"/>
    </xf>
    <xf numFmtId="0" fontId="107" fillId="0" borderId="2" xfId="0" applyFont="1" applyBorder="1" applyAlignment="1">
      <alignment vertical="center" textRotation="90" wrapText="1"/>
    </xf>
    <xf numFmtId="0" fontId="50" fillId="0" borderId="6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 textRotation="90" wrapText="1"/>
    </xf>
    <xf numFmtId="0" fontId="106" fillId="0" borderId="57" xfId="0" applyFont="1" applyBorder="1" applyAlignment="1">
      <alignment horizontal="center" vertical="center" textRotation="90" wrapText="1"/>
    </xf>
    <xf numFmtId="0" fontId="77" fillId="0" borderId="2" xfId="0" applyFont="1" applyBorder="1" applyAlignment="1">
      <alignment vertical="center" wrapText="1"/>
    </xf>
    <xf numFmtId="0" fontId="106" fillId="0" borderId="57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textRotation="90" wrapText="1"/>
    </xf>
    <xf numFmtId="0" fontId="55" fillId="0" borderId="2" xfId="0" applyFont="1" applyBorder="1" applyAlignment="1">
      <alignment horizontal="center" vertical="center" textRotation="90" wrapText="1"/>
    </xf>
    <xf numFmtId="0" fontId="55" fillId="0" borderId="57" xfId="0" applyFont="1" applyBorder="1" applyAlignment="1">
      <alignment horizontal="center" vertical="center" textRotation="90" wrapText="1"/>
    </xf>
    <xf numFmtId="0" fontId="55" fillId="0" borderId="4" xfId="0" applyFont="1" applyBorder="1" applyAlignment="1">
      <alignment horizontal="center" vertical="center" textRotation="90" wrapText="1"/>
    </xf>
    <xf numFmtId="0" fontId="55" fillId="0" borderId="1" xfId="0" applyFont="1" applyBorder="1" applyAlignment="1">
      <alignment horizontal="center" vertical="center" textRotation="90" wrapText="1"/>
    </xf>
    <xf numFmtId="0" fontId="106" fillId="0" borderId="1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textRotation="90" wrapText="1"/>
    </xf>
    <xf numFmtId="0" fontId="55" fillId="0" borderId="56" xfId="0" applyFont="1" applyBorder="1" applyAlignment="1">
      <alignment horizontal="center" vertical="center" textRotation="90" wrapText="1"/>
    </xf>
    <xf numFmtId="0" fontId="75" fillId="0" borderId="10" xfId="0" applyFont="1" applyBorder="1" applyAlignment="1">
      <alignment vertical="center" textRotation="90" wrapText="1"/>
    </xf>
    <xf numFmtId="0" fontId="122" fillId="0" borderId="57" xfId="0" applyFont="1" applyBorder="1" applyAlignment="1">
      <alignment horizontal="center" vertical="center" textRotation="90" wrapText="1"/>
    </xf>
    <xf numFmtId="0" fontId="29" fillId="0" borderId="57" xfId="0" applyFont="1" applyBorder="1" applyAlignment="1">
      <alignment horizontal="center" vertical="center" textRotation="90" wrapText="1"/>
    </xf>
    <xf numFmtId="0" fontId="62" fillId="0" borderId="6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57" xfId="0" applyFont="1" applyBorder="1" applyAlignment="1">
      <alignment horizontal="center" vertical="center" wrapText="1"/>
    </xf>
    <xf numFmtId="0" fontId="106" fillId="0" borderId="5" xfId="0" applyFont="1" applyBorder="1" applyAlignment="1">
      <alignment horizontal="center" vertical="center" wrapText="1"/>
    </xf>
    <xf numFmtId="0" fontId="55" fillId="0" borderId="56" xfId="0" applyFont="1" applyBorder="1" applyAlignment="1">
      <alignment horizontal="center" vertical="center" wrapText="1"/>
    </xf>
    <xf numFmtId="0" fontId="107" fillId="0" borderId="18" xfId="0" applyFont="1" applyBorder="1" applyAlignment="1">
      <alignment vertical="center" textRotation="90" wrapText="1"/>
    </xf>
    <xf numFmtId="0" fontId="107" fillId="0" borderId="6" xfId="0" applyFont="1" applyBorder="1" applyAlignment="1">
      <alignment vertical="center" textRotation="90" wrapText="1"/>
    </xf>
    <xf numFmtId="0" fontId="50" fillId="0" borderId="6" xfId="0" applyFont="1" applyBorder="1" applyAlignment="1">
      <alignment vertical="center" textRotation="90" wrapText="1"/>
    </xf>
    <xf numFmtId="0" fontId="120" fillId="0" borderId="57" xfId="0" applyFont="1" applyBorder="1" applyAlignment="1">
      <alignment horizontal="center" vertical="center" wrapText="1"/>
    </xf>
    <xf numFmtId="0" fontId="50" fillId="0" borderId="2" xfId="0" applyFont="1" applyBorder="1" applyAlignment="1">
      <alignment vertical="center" textRotation="90" wrapText="1"/>
    </xf>
    <xf numFmtId="0" fontId="50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textRotation="90" wrapText="1"/>
    </xf>
    <xf numFmtId="0" fontId="74" fillId="0" borderId="2" xfId="0" applyFont="1" applyBorder="1" applyAlignment="1">
      <alignment horizontal="center" vertical="center" wrapText="1"/>
    </xf>
    <xf numFmtId="0" fontId="110" fillId="0" borderId="57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122" fillId="0" borderId="4" xfId="0" applyFont="1" applyBorder="1" applyAlignment="1">
      <alignment horizontal="center" vertical="center" textRotation="90" wrapText="1"/>
    </xf>
    <xf numFmtId="0" fontId="55" fillId="0" borderId="1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77" fillId="0" borderId="4" xfId="0" applyFont="1" applyBorder="1" applyAlignment="1">
      <alignment vertical="center" textRotation="90" wrapText="1"/>
    </xf>
    <xf numFmtId="0" fontId="77" fillId="0" borderId="1" xfId="0" applyFont="1" applyBorder="1" applyAlignment="1">
      <alignment vertical="center" textRotation="90" wrapText="1"/>
    </xf>
    <xf numFmtId="0" fontId="26" fillId="0" borderId="57" xfId="0" applyFont="1" applyBorder="1" applyAlignment="1">
      <alignment horizontal="center" vertical="center" wrapText="1"/>
    </xf>
    <xf numFmtId="0" fontId="65" fillId="0" borderId="57" xfId="0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 wrapText="1"/>
    </xf>
    <xf numFmtId="0" fontId="106" fillId="0" borderId="57" xfId="0" applyFont="1" applyBorder="1" applyAlignment="1">
      <alignment vertical="center" wrapText="1"/>
    </xf>
    <xf numFmtId="0" fontId="65" fillId="0" borderId="1" xfId="0" applyFont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textRotation="90" wrapText="1"/>
    </xf>
    <xf numFmtId="0" fontId="107" fillId="0" borderId="3" xfId="0" applyFont="1" applyBorder="1" applyAlignment="1">
      <alignment vertical="center" textRotation="90" wrapText="1"/>
    </xf>
    <xf numFmtId="0" fontId="58" fillId="0" borderId="58" xfId="0" applyFont="1" applyBorder="1" applyAlignment="1">
      <alignment horizontal="center" vertical="center" textRotation="90" wrapText="1"/>
    </xf>
    <xf numFmtId="0" fontId="58" fillId="0" borderId="2" xfId="0" applyFont="1" applyBorder="1" applyAlignment="1">
      <alignment horizontal="center" vertical="center" textRotation="90" wrapText="1"/>
    </xf>
    <xf numFmtId="0" fontId="58" fillId="0" borderId="6" xfId="0" applyFont="1" applyBorder="1" applyAlignment="1">
      <alignment horizontal="center" vertical="center" textRotation="90" wrapText="1"/>
    </xf>
    <xf numFmtId="0" fontId="58" fillId="0" borderId="4" xfId="0" applyFont="1" applyBorder="1" applyAlignment="1">
      <alignment horizontal="center" vertical="center" textRotation="90" wrapText="1"/>
    </xf>
    <xf numFmtId="0" fontId="58" fillId="0" borderId="1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textRotation="90" wrapText="1"/>
    </xf>
    <xf numFmtId="0" fontId="58" fillId="0" borderId="56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wrapText="1"/>
    </xf>
    <xf numFmtId="0" fontId="50" fillId="0" borderId="0" xfId="0" applyFont="1" applyAlignment="1">
      <alignment vertical="center" textRotation="90" wrapText="1"/>
    </xf>
    <xf numFmtId="0" fontId="55" fillId="0" borderId="0" xfId="0" applyFont="1" applyAlignment="1">
      <alignment horizontal="center" vertical="center" textRotation="90" wrapText="1"/>
    </xf>
    <xf numFmtId="0" fontId="120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75" fillId="0" borderId="0" xfId="0" applyFont="1" applyAlignment="1">
      <alignment vertical="center" textRotation="90" wrapText="1"/>
    </xf>
    <xf numFmtId="0" fontId="64" fillId="0" borderId="0" xfId="0" applyFont="1" applyAlignment="1">
      <alignment vertical="center" wrapText="1"/>
    </xf>
    <xf numFmtId="0" fontId="65" fillId="0" borderId="0" xfId="0" applyFont="1" applyAlignment="1">
      <alignment horizontal="center" vertical="center" wrapText="1"/>
    </xf>
    <xf numFmtId="0" fontId="50" fillId="0" borderId="6" xfId="0" applyFont="1" applyBorder="1" applyAlignment="1">
      <alignment horizontal="center" vertical="center"/>
    </xf>
    <xf numFmtId="0" fontId="163" fillId="0" borderId="6" xfId="0" applyFont="1" applyBorder="1" applyAlignment="1">
      <alignment vertical="center" wrapText="1"/>
    </xf>
    <xf numFmtId="0" fontId="75" fillId="0" borderId="6" xfId="0" applyFont="1" applyBorder="1" applyAlignment="1">
      <alignment vertical="center" textRotation="90" wrapText="1"/>
    </xf>
    <xf numFmtId="0" fontId="64" fillId="0" borderId="6" xfId="0" applyFont="1" applyBorder="1" applyAlignment="1">
      <alignment vertical="center" wrapText="1"/>
    </xf>
    <xf numFmtId="0" fontId="106" fillId="0" borderId="4" xfId="0" applyFont="1" applyBorder="1" applyAlignment="1">
      <alignment horizontal="center" vertical="center" wrapText="1"/>
    </xf>
    <xf numFmtId="0" fontId="50" fillId="41" borderId="20" xfId="0" applyFont="1" applyFill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50" fillId="40" borderId="20" xfId="0" applyFont="1" applyFill="1" applyBorder="1" applyAlignment="1">
      <alignment horizontal="center" vertical="center" wrapText="1"/>
    </xf>
    <xf numFmtId="0" fontId="105" fillId="0" borderId="57" xfId="0" applyFont="1" applyBorder="1" applyAlignment="1">
      <alignment horizontal="center" vertical="center" wrapText="1"/>
    </xf>
    <xf numFmtId="0" fontId="63" fillId="0" borderId="57" xfId="0" applyFont="1" applyBorder="1" applyAlignment="1">
      <alignment horizontal="center" vertical="center" wrapText="1"/>
    </xf>
    <xf numFmtId="0" fontId="66" fillId="0" borderId="57" xfId="0" applyFont="1" applyBorder="1" applyAlignment="1">
      <alignment horizontal="center" vertical="center" textRotation="90" wrapText="1"/>
    </xf>
    <xf numFmtId="0" fontId="50" fillId="20" borderId="20" xfId="0" applyFont="1" applyFill="1" applyBorder="1" applyAlignment="1">
      <alignment horizontal="center" vertical="center" wrapText="1"/>
    </xf>
    <xf numFmtId="0" fontId="62" fillId="5" borderId="20" xfId="0" applyFont="1" applyFill="1" applyBorder="1" applyAlignment="1">
      <alignment horizontal="center" vertical="center" wrapText="1"/>
    </xf>
    <xf numFmtId="0" fontId="50" fillId="6" borderId="20" xfId="0" applyFont="1" applyFill="1" applyBorder="1" applyAlignment="1">
      <alignment horizontal="center" vertical="center" wrapText="1"/>
    </xf>
    <xf numFmtId="0" fontId="50" fillId="5" borderId="20" xfId="0" applyFont="1" applyFill="1" applyBorder="1" applyAlignment="1">
      <alignment horizontal="center" vertical="center" wrapText="1"/>
    </xf>
    <xf numFmtId="0" fontId="50" fillId="2" borderId="20" xfId="0" applyFont="1" applyFill="1" applyBorder="1" applyAlignment="1">
      <alignment horizontal="center" vertical="center" wrapText="1"/>
    </xf>
    <xf numFmtId="0" fontId="50" fillId="2" borderId="30" xfId="0" applyFont="1" applyFill="1" applyBorder="1" applyAlignment="1">
      <alignment horizontal="center" vertical="center" wrapText="1"/>
    </xf>
    <xf numFmtId="0" fontId="50" fillId="0" borderId="38" xfId="0" applyFont="1" applyBorder="1" applyAlignment="1">
      <alignment horizontal="center" vertical="center" wrapText="1"/>
    </xf>
    <xf numFmtId="0" fontId="50" fillId="2" borderId="38" xfId="0" applyFont="1" applyFill="1" applyBorder="1" applyAlignment="1">
      <alignment horizontal="center" vertical="center" wrapText="1"/>
    </xf>
    <xf numFmtId="0" fontId="50" fillId="2" borderId="40" xfId="0" applyFont="1" applyFill="1" applyBorder="1" applyAlignment="1">
      <alignment horizontal="center" vertical="center" wrapText="1"/>
    </xf>
    <xf numFmtId="0" fontId="50" fillId="41" borderId="43" xfId="0" applyFont="1" applyFill="1" applyBorder="1" applyAlignment="1">
      <alignment horizontal="center" vertical="center" wrapText="1"/>
    </xf>
    <xf numFmtId="0" fontId="50" fillId="41" borderId="38" xfId="0" applyFont="1" applyFill="1" applyBorder="1" applyAlignment="1">
      <alignment horizontal="center" vertical="center" wrapText="1"/>
    </xf>
    <xf numFmtId="0" fontId="50" fillId="0" borderId="40" xfId="0" applyFont="1" applyBorder="1" applyAlignment="1">
      <alignment horizontal="center" vertical="center" wrapText="1"/>
    </xf>
    <xf numFmtId="0" fontId="50" fillId="2" borderId="43" xfId="0" applyFont="1" applyFill="1" applyBorder="1" applyAlignment="1">
      <alignment horizontal="center" vertical="center" wrapText="1"/>
    </xf>
    <xf numFmtId="0" fontId="50" fillId="20" borderId="38" xfId="0" applyFont="1" applyFill="1" applyBorder="1" applyAlignment="1">
      <alignment horizontal="center" vertical="center" wrapText="1"/>
    </xf>
    <xf numFmtId="0" fontId="62" fillId="5" borderId="38" xfId="0" applyFont="1" applyFill="1" applyBorder="1" applyAlignment="1">
      <alignment horizontal="center" vertical="center" wrapText="1"/>
    </xf>
    <xf numFmtId="0" fontId="50" fillId="41" borderId="33" xfId="0" applyFont="1" applyFill="1" applyBorder="1" applyAlignment="1">
      <alignment horizontal="center" vertical="center" wrapText="1"/>
    </xf>
    <xf numFmtId="0" fontId="50" fillId="6" borderId="43" xfId="0" applyFont="1" applyFill="1" applyBorder="1" applyAlignment="1">
      <alignment horizontal="center" vertical="center" wrapText="1"/>
    </xf>
    <xf numFmtId="0" fontId="50" fillId="6" borderId="28" xfId="0" applyFont="1" applyFill="1" applyBorder="1" applyAlignment="1">
      <alignment horizontal="center" vertical="center" wrapText="1"/>
    </xf>
    <xf numFmtId="0" fontId="50" fillId="41" borderId="30" xfId="0" applyFont="1" applyFill="1" applyBorder="1" applyAlignment="1">
      <alignment horizontal="center" vertical="center" wrapText="1"/>
    </xf>
    <xf numFmtId="0" fontId="157" fillId="0" borderId="0" xfId="0" applyFont="1" applyAlignment="1">
      <alignment vertical="center" textRotation="90" wrapText="1"/>
    </xf>
    <xf numFmtId="0" fontId="77" fillId="0" borderId="0" xfId="0" applyFont="1" applyAlignment="1">
      <alignment vertical="center" wrapText="1"/>
    </xf>
    <xf numFmtId="0" fontId="64" fillId="0" borderId="0" xfId="0" applyFont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0" fillId="6" borderId="25" xfId="0" applyFont="1" applyFill="1" applyBorder="1" applyAlignment="1">
      <alignment horizontal="center" vertical="center" wrapText="1"/>
    </xf>
    <xf numFmtId="0" fontId="50" fillId="2" borderId="48" xfId="0" applyFont="1" applyFill="1" applyBorder="1" applyAlignment="1">
      <alignment horizontal="center" vertical="center" wrapText="1"/>
    </xf>
    <xf numFmtId="0" fontId="50" fillId="6" borderId="33" xfId="0" applyFont="1" applyFill="1" applyBorder="1" applyAlignment="1">
      <alignment horizontal="center" vertical="center" wrapText="1"/>
    </xf>
    <xf numFmtId="0" fontId="50" fillId="0" borderId="43" xfId="0" applyFont="1" applyBorder="1" applyAlignment="1">
      <alignment horizontal="center" vertical="center" wrapText="1"/>
    </xf>
    <xf numFmtId="0" fontId="139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156" fillId="0" borderId="0" xfId="0" applyFont="1" applyAlignment="1">
      <alignment vertical="center" wrapText="1"/>
    </xf>
    <xf numFmtId="0" fontId="95" fillId="0" borderId="2" xfId="0" applyFont="1" applyBorder="1" applyAlignment="1">
      <alignment vertical="center" textRotation="90" wrapText="1"/>
    </xf>
    <xf numFmtId="0" fontId="111" fillId="0" borderId="2" xfId="0" applyFont="1" applyBorder="1" applyAlignment="1">
      <alignment horizontal="center" vertical="center" textRotation="90" wrapText="1"/>
    </xf>
    <xf numFmtId="0" fontId="111" fillId="0" borderId="5" xfId="0" applyFont="1" applyBorder="1" applyAlignment="1">
      <alignment horizontal="center" vertical="center" textRotation="90" wrapText="1"/>
    </xf>
    <xf numFmtId="0" fontId="163" fillId="0" borderId="0" xfId="0" applyFont="1" applyAlignment="1">
      <alignment vertical="center" wrapText="1"/>
    </xf>
    <xf numFmtId="0" fontId="50" fillId="20" borderId="82" xfId="0" applyFont="1" applyFill="1" applyBorder="1" applyAlignment="1">
      <alignment horizontal="center" vertical="center" wrapText="1"/>
    </xf>
    <xf numFmtId="0" fontId="107" fillId="0" borderId="6" xfId="0" applyFont="1" applyBorder="1" applyAlignment="1">
      <alignment horizontal="center" vertical="center" textRotation="90" wrapText="1"/>
    </xf>
    <xf numFmtId="0" fontId="120" fillId="0" borderId="6" xfId="0" applyFont="1" applyBorder="1" applyAlignment="1">
      <alignment horizontal="center" vertical="center" wrapText="1"/>
    </xf>
    <xf numFmtId="0" fontId="50" fillId="20" borderId="43" xfId="0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 vertical="center" textRotation="90" wrapText="1"/>
    </xf>
    <xf numFmtId="0" fontId="50" fillId="2" borderId="67" xfId="0" applyFont="1" applyFill="1" applyBorder="1" applyAlignment="1">
      <alignment horizontal="center" vertical="center" wrapText="1"/>
    </xf>
    <xf numFmtId="0" fontId="160" fillId="0" borderId="83" xfId="33" applyFont="1" applyBorder="1" applyAlignment="1">
      <alignment horizontal="center" vertical="center"/>
    </xf>
    <xf numFmtId="0" fontId="134" fillId="0" borderId="29" xfId="33" applyFont="1" applyBorder="1" applyAlignment="1">
      <alignment horizontal="center" vertical="center" wrapText="1"/>
    </xf>
    <xf numFmtId="0" fontId="134" fillId="0" borderId="20" xfId="33" applyFont="1" applyBorder="1" applyAlignment="1">
      <alignment horizontal="center" vertical="center" wrapText="1"/>
    </xf>
    <xf numFmtId="0" fontId="135" fillId="0" borderId="86" xfId="33" applyFont="1" applyBorder="1" applyAlignment="1">
      <alignment horizontal="left" vertical="center"/>
    </xf>
    <xf numFmtId="0" fontId="143" fillId="14" borderId="5" xfId="0" applyFont="1" applyFill="1" applyBorder="1" applyAlignment="1">
      <alignment horizontal="center" vertical="center"/>
    </xf>
    <xf numFmtId="0" fontId="143" fillId="14" borderId="7" xfId="0" applyFont="1" applyFill="1" applyBorder="1" applyAlignment="1">
      <alignment horizontal="center" vertical="center" wrapText="1"/>
    </xf>
    <xf numFmtId="0" fontId="133" fillId="0" borderId="86" xfId="33" applyFont="1" applyBorder="1" applyAlignment="1">
      <alignment horizontal="left" vertical="center"/>
    </xf>
    <xf numFmtId="0" fontId="136" fillId="14" borderId="86" xfId="33" applyFont="1" applyFill="1" applyBorder="1" applyAlignment="1">
      <alignment horizontal="left" vertical="center"/>
    </xf>
    <xf numFmtId="0" fontId="92" fillId="0" borderId="59" xfId="0" applyFont="1" applyBorder="1"/>
    <xf numFmtId="0" fontId="136" fillId="23" borderId="86" xfId="33" applyFont="1" applyFill="1" applyBorder="1" applyAlignment="1">
      <alignment horizontal="left" vertical="center"/>
    </xf>
    <xf numFmtId="0" fontId="136" fillId="7" borderId="86" xfId="33" applyFont="1" applyFill="1" applyBorder="1" applyAlignment="1">
      <alignment horizontal="left" vertical="center"/>
    </xf>
    <xf numFmtId="0" fontId="133" fillId="0" borderId="86" xfId="0" applyFont="1" applyBorder="1" applyAlignment="1">
      <alignment horizontal="left" vertical="center"/>
    </xf>
    <xf numFmtId="0" fontId="143" fillId="14" borderId="7" xfId="0" applyFont="1" applyFill="1" applyBorder="1" applyAlignment="1">
      <alignment horizontal="center" vertical="center"/>
    </xf>
    <xf numFmtId="0" fontId="133" fillId="30" borderId="86" xfId="33" applyFont="1" applyFill="1" applyBorder="1" applyAlignment="1">
      <alignment horizontal="left" vertical="center"/>
    </xf>
    <xf numFmtId="0" fontId="142" fillId="0" borderId="5" xfId="0" applyFont="1" applyBorder="1" applyAlignment="1">
      <alignment horizontal="center" vertical="center" textRotation="90" wrapText="1"/>
    </xf>
    <xf numFmtId="0" fontId="135" fillId="0" borderId="86" xfId="33" applyFont="1" applyBorder="1" applyAlignment="1">
      <alignment horizontal="left"/>
    </xf>
    <xf numFmtId="0" fontId="133" fillId="29" borderId="106" xfId="0" applyFont="1" applyFill="1" applyBorder="1" applyAlignment="1">
      <alignment horizontal="left" vertical="center"/>
    </xf>
    <xf numFmtId="0" fontId="133" fillId="0" borderId="85" xfId="33" applyFont="1" applyBorder="1" applyAlignment="1">
      <alignment horizontal="left" vertical="center"/>
    </xf>
    <xf numFmtId="0" fontId="135" fillId="0" borderId="0" xfId="33" applyFont="1"/>
    <xf numFmtId="0" fontId="137" fillId="31" borderId="59" xfId="33" applyFont="1" applyFill="1" applyBorder="1"/>
    <xf numFmtId="0" fontId="133" fillId="31" borderId="81" xfId="33" applyFont="1" applyFill="1" applyBorder="1"/>
    <xf numFmtId="0" fontId="133" fillId="31" borderId="82" xfId="33" applyFont="1" applyFill="1" applyBorder="1"/>
    <xf numFmtId="0" fontId="133" fillId="31" borderId="88" xfId="33" applyFont="1" applyFill="1" applyBorder="1"/>
    <xf numFmtId="0" fontId="133" fillId="0" borderId="0" xfId="33" applyFont="1"/>
    <xf numFmtId="0" fontId="135" fillId="0" borderId="86" xfId="33" applyFont="1" applyBorder="1"/>
    <xf numFmtId="0" fontId="138" fillId="0" borderId="86" xfId="33" applyFont="1" applyBorder="1"/>
    <xf numFmtId="0" fontId="164" fillId="0" borderId="86" xfId="0" applyFont="1" applyBorder="1" applyAlignment="1">
      <alignment horizontal="left" vertical="center"/>
    </xf>
    <xf numFmtId="0" fontId="92" fillId="14" borderId="5" xfId="0" applyFont="1" applyFill="1" applyBorder="1" applyAlignment="1">
      <alignment horizontal="center" vertical="center"/>
    </xf>
    <xf numFmtId="0" fontId="115" fillId="0" borderId="0" xfId="33" applyFont="1"/>
    <xf numFmtId="22" fontId="135" fillId="28" borderId="29" xfId="34" applyNumberFormat="1" applyFont="1" applyFill="1" applyBorder="1"/>
    <xf numFmtId="0" fontId="135" fillId="0" borderId="29" xfId="34" applyFont="1" applyBorder="1"/>
    <xf numFmtId="0" fontId="135" fillId="0" borderId="20" xfId="34" applyFont="1" applyBorder="1"/>
    <xf numFmtId="0" fontId="135" fillId="28" borderId="29" xfId="34" applyFont="1" applyFill="1" applyBorder="1" applyAlignment="1">
      <alignment wrapText="1"/>
    </xf>
    <xf numFmtId="0" fontId="135" fillId="29" borderId="29" xfId="34" applyFont="1" applyFill="1" applyBorder="1"/>
    <xf numFmtId="0" fontId="135" fillId="29" borderId="20" xfId="34" applyFont="1" applyFill="1" applyBorder="1"/>
    <xf numFmtId="0" fontId="135" fillId="7" borderId="29" xfId="34" applyFont="1" applyFill="1" applyBorder="1"/>
    <xf numFmtId="22" fontId="135" fillId="29" borderId="29" xfId="34" applyNumberFormat="1" applyFont="1" applyFill="1" applyBorder="1" applyAlignment="1">
      <alignment horizontal="left"/>
    </xf>
    <xf numFmtId="14" fontId="135" fillId="29" borderId="20" xfId="34" applyNumberFormat="1" applyFont="1" applyFill="1" applyBorder="1"/>
    <xf numFmtId="0" fontId="134" fillId="0" borderId="29" xfId="34" applyFont="1" applyBorder="1" applyAlignment="1">
      <alignment horizontal="center" vertical="center" wrapText="1"/>
    </xf>
    <xf numFmtId="0" fontId="134" fillId="0" borderId="20" xfId="34" applyFont="1" applyBorder="1" applyAlignment="1">
      <alignment horizontal="center" vertical="center" wrapText="1"/>
    </xf>
    <xf numFmtId="0" fontId="135" fillId="28" borderId="29" xfId="34" applyFont="1" applyFill="1" applyBorder="1"/>
    <xf numFmtId="14" fontId="135" fillId="29" borderId="29" xfId="34" applyNumberFormat="1" applyFont="1" applyFill="1" applyBorder="1" applyAlignment="1">
      <alignment horizontal="left"/>
    </xf>
    <xf numFmtId="14" fontId="135" fillId="28" borderId="29" xfId="34" applyNumberFormat="1" applyFont="1" applyFill="1" applyBorder="1" applyAlignment="1">
      <alignment horizontal="left"/>
    </xf>
    <xf numFmtId="0" fontId="107" fillId="2" borderId="39" xfId="0" applyFont="1" applyFill="1" applyBorder="1" applyAlignment="1">
      <alignment horizontal="center" vertical="center" textRotation="90" wrapText="1"/>
    </xf>
    <xf numFmtId="0" fontId="107" fillId="2" borderId="100" xfId="0" applyFont="1" applyFill="1" applyBorder="1" applyAlignment="1">
      <alignment horizontal="center" vertical="center" textRotation="90" wrapText="1"/>
    </xf>
    <xf numFmtId="0" fontId="107" fillId="2" borderId="40" xfId="0" applyFont="1" applyFill="1" applyBorder="1" applyAlignment="1">
      <alignment horizontal="center" vertical="center" textRotation="90" wrapText="1"/>
    </xf>
    <xf numFmtId="0" fontId="105" fillId="0" borderId="18" xfId="0" applyFont="1" applyBorder="1" applyAlignment="1">
      <alignment horizontal="center" vertical="center" textRotation="90" wrapText="1"/>
    </xf>
    <xf numFmtId="0" fontId="105" fillId="0" borderId="6" xfId="0" applyFont="1" applyBorder="1" applyAlignment="1">
      <alignment horizontal="center" vertical="center" textRotation="90" wrapText="1"/>
    </xf>
    <xf numFmtId="0" fontId="105" fillId="0" borderId="4" xfId="0" applyFont="1" applyBorder="1" applyAlignment="1">
      <alignment horizontal="center" vertical="center" textRotation="90" wrapText="1"/>
    </xf>
    <xf numFmtId="0" fontId="77" fillId="6" borderId="39" xfId="0" applyFont="1" applyFill="1" applyBorder="1" applyAlignment="1">
      <alignment horizontal="center" vertical="center" textRotation="90" wrapText="1"/>
    </xf>
    <xf numFmtId="0" fontId="77" fillId="6" borderId="100" xfId="0" applyFont="1" applyFill="1" applyBorder="1" applyAlignment="1">
      <alignment horizontal="center" vertical="center" textRotation="90" wrapText="1"/>
    </xf>
    <xf numFmtId="0" fontId="77" fillId="6" borderId="40" xfId="0" applyFont="1" applyFill="1" applyBorder="1" applyAlignment="1">
      <alignment horizontal="center" vertical="center" textRotation="90" wrapText="1"/>
    </xf>
    <xf numFmtId="0" fontId="107" fillId="0" borderId="43" xfId="0" applyFont="1" applyBorder="1" applyAlignment="1">
      <alignment horizontal="center" vertical="center" textRotation="90" wrapText="1"/>
    </xf>
    <xf numFmtId="0" fontId="107" fillId="2" borderId="45" xfId="0" applyFont="1" applyFill="1" applyBorder="1" applyAlignment="1">
      <alignment horizontal="center" vertical="center" textRotation="90" wrapText="1"/>
    </xf>
    <xf numFmtId="0" fontId="107" fillId="2" borderId="103" xfId="0" applyFont="1" applyFill="1" applyBorder="1" applyAlignment="1">
      <alignment horizontal="center" vertical="center" textRotation="90" wrapText="1"/>
    </xf>
    <xf numFmtId="0" fontId="107" fillId="2" borderId="48" xfId="0" applyFont="1" applyFill="1" applyBorder="1" applyAlignment="1">
      <alignment horizontal="center" vertical="center" textRotation="90" wrapText="1"/>
    </xf>
    <xf numFmtId="0" fontId="75" fillId="2" borderId="45" xfId="0" applyFont="1" applyFill="1" applyBorder="1" applyAlignment="1">
      <alignment horizontal="center" vertical="center" textRotation="90" wrapText="1"/>
    </xf>
    <xf numFmtId="0" fontId="75" fillId="2" borderId="103" xfId="0" applyFont="1" applyFill="1" applyBorder="1" applyAlignment="1">
      <alignment horizontal="center" vertical="center" textRotation="90" wrapText="1"/>
    </xf>
    <xf numFmtId="0" fontId="75" fillId="2" borderId="48" xfId="0" applyFont="1" applyFill="1" applyBorder="1" applyAlignment="1">
      <alignment horizontal="center" vertical="center" textRotation="90" wrapText="1"/>
    </xf>
    <xf numFmtId="0" fontId="77" fillId="0" borderId="39" xfId="0" applyFont="1" applyBorder="1" applyAlignment="1">
      <alignment horizontal="center" vertical="center" textRotation="90" wrapText="1"/>
    </xf>
    <xf numFmtId="0" fontId="77" fillId="0" borderId="100" xfId="0" applyFont="1" applyBorder="1" applyAlignment="1">
      <alignment horizontal="center" vertical="center" textRotation="90" wrapText="1"/>
    </xf>
    <xf numFmtId="0" fontId="106" fillId="0" borderId="102" xfId="0" applyFont="1" applyBorder="1" applyAlignment="1">
      <alignment horizontal="center" vertical="center" wrapText="1"/>
    </xf>
    <xf numFmtId="0" fontId="106" fillId="0" borderId="100" xfId="0" applyFont="1" applyBorder="1" applyAlignment="1">
      <alignment horizontal="center" vertical="center" wrapText="1"/>
    </xf>
    <xf numFmtId="0" fontId="106" fillId="0" borderId="40" xfId="0" applyFont="1" applyBorder="1" applyAlignment="1">
      <alignment horizontal="center" vertical="center" wrapText="1"/>
    </xf>
    <xf numFmtId="0" fontId="77" fillId="0" borderId="40" xfId="0" applyFont="1" applyBorder="1" applyAlignment="1">
      <alignment horizontal="center" vertical="center" textRotation="90" wrapText="1"/>
    </xf>
    <xf numFmtId="0" fontId="77" fillId="8" borderId="32" xfId="0" applyFont="1" applyFill="1" applyBorder="1" applyAlignment="1">
      <alignment horizontal="center" vertical="center" textRotation="90" wrapText="1"/>
    </xf>
    <xf numFmtId="0" fontId="77" fillId="8" borderId="49" xfId="0" applyFont="1" applyFill="1" applyBorder="1" applyAlignment="1">
      <alignment horizontal="center" vertical="center" textRotation="90" wrapText="1"/>
    </xf>
    <xf numFmtId="0" fontId="77" fillId="8" borderId="25" xfId="0" applyFont="1" applyFill="1" applyBorder="1" applyAlignment="1">
      <alignment horizontal="center" vertical="center" textRotation="90" wrapText="1"/>
    </xf>
    <xf numFmtId="0" fontId="77" fillId="2" borderId="20" xfId="0" applyFont="1" applyFill="1" applyBorder="1" applyAlignment="1">
      <alignment horizontal="center" vertical="center" textRotation="90" wrapText="1"/>
    </xf>
    <xf numFmtId="0" fontId="75" fillId="0" borderId="45" xfId="0" applyFont="1" applyBorder="1" applyAlignment="1">
      <alignment horizontal="center" vertical="center" textRotation="90" wrapText="1"/>
    </xf>
    <xf numFmtId="0" fontId="75" fillId="0" borderId="103" xfId="0" applyFont="1" applyBorder="1" applyAlignment="1">
      <alignment horizontal="center" vertical="center" textRotation="90" wrapText="1"/>
    </xf>
    <xf numFmtId="0" fontId="75" fillId="0" borderId="48" xfId="0" applyFont="1" applyBorder="1" applyAlignment="1">
      <alignment horizontal="center" vertical="center" textRotation="90" wrapText="1"/>
    </xf>
    <xf numFmtId="0" fontId="77" fillId="2" borderId="43" xfId="0" applyFont="1" applyFill="1" applyBorder="1" applyAlignment="1">
      <alignment horizontal="center" vertical="center" textRotation="90" wrapText="1"/>
    </xf>
    <xf numFmtId="0" fontId="77" fillId="6" borderId="33" xfId="0" applyFont="1" applyFill="1" applyBorder="1" applyAlignment="1">
      <alignment horizontal="center" vertical="center" textRotation="90" wrapText="1"/>
    </xf>
    <xf numFmtId="0" fontId="106" fillId="0" borderId="32" xfId="0" applyFont="1" applyBorder="1" applyAlignment="1">
      <alignment horizontal="center" vertical="center" wrapText="1"/>
    </xf>
    <xf numFmtId="0" fontId="106" fillId="0" borderId="49" xfId="0" applyFont="1" applyBorder="1" applyAlignment="1">
      <alignment horizontal="center" vertical="center" wrapText="1"/>
    </xf>
    <xf numFmtId="0" fontId="106" fillId="0" borderId="25" xfId="0" applyFont="1" applyBorder="1" applyAlignment="1">
      <alignment horizontal="center" vertical="center" wrapText="1"/>
    </xf>
    <xf numFmtId="0" fontId="77" fillId="8" borderId="39" xfId="0" applyFont="1" applyFill="1" applyBorder="1" applyAlignment="1">
      <alignment horizontal="center" vertical="center" textRotation="90" wrapText="1"/>
    </xf>
    <xf numFmtId="0" fontId="77" fillId="8" borderId="100" xfId="0" applyFont="1" applyFill="1" applyBorder="1" applyAlignment="1">
      <alignment horizontal="center" vertical="center" textRotation="90" wrapText="1"/>
    </xf>
    <xf numFmtId="0" fontId="77" fillId="8" borderId="40" xfId="0" applyFont="1" applyFill="1" applyBorder="1" applyAlignment="1">
      <alignment horizontal="center" vertical="center" textRotation="90" wrapText="1"/>
    </xf>
    <xf numFmtId="0" fontId="107" fillId="2" borderId="38" xfId="0" applyFont="1" applyFill="1" applyBorder="1" applyAlignment="1">
      <alignment horizontal="center" vertical="center" textRotation="90" wrapText="1"/>
    </xf>
    <xf numFmtId="0" fontId="77" fillId="6" borderId="32" xfId="0" applyFont="1" applyFill="1" applyBorder="1" applyAlignment="1">
      <alignment horizontal="center" vertical="center" textRotation="90" wrapText="1"/>
    </xf>
    <xf numFmtId="0" fontId="77" fillId="6" borderId="49" xfId="0" applyFont="1" applyFill="1" applyBorder="1" applyAlignment="1">
      <alignment horizontal="center" vertical="center" textRotation="90" wrapText="1"/>
    </xf>
    <xf numFmtId="0" fontId="77" fillId="6" borderId="25" xfId="0" applyFont="1" applyFill="1" applyBorder="1" applyAlignment="1">
      <alignment horizontal="center" vertical="center" textRotation="90" wrapText="1"/>
    </xf>
    <xf numFmtId="0" fontId="107" fillId="2" borderId="32" xfId="0" applyFont="1" applyFill="1" applyBorder="1" applyAlignment="1">
      <alignment horizontal="center" vertical="center" textRotation="90" wrapText="1"/>
    </xf>
    <xf numFmtId="0" fontId="107" fillId="2" borderId="49" xfId="0" applyFont="1" applyFill="1" applyBorder="1" applyAlignment="1">
      <alignment horizontal="center" vertical="center" textRotation="90" wrapText="1"/>
    </xf>
    <xf numFmtId="0" fontId="107" fillId="2" borderId="25" xfId="0" applyFont="1" applyFill="1" applyBorder="1" applyAlignment="1">
      <alignment horizontal="center" vertical="center" textRotation="90" wrapText="1"/>
    </xf>
    <xf numFmtId="0" fontId="77" fillId="6" borderId="20" xfId="0" applyFont="1" applyFill="1" applyBorder="1" applyAlignment="1">
      <alignment horizontal="center" vertical="center" textRotation="90" wrapText="1"/>
    </xf>
    <xf numFmtId="0" fontId="77" fillId="5" borderId="50" xfId="0" applyFont="1" applyFill="1" applyBorder="1" applyAlignment="1">
      <alignment horizontal="center" vertical="center" textRotation="90" wrapText="1"/>
    </xf>
    <xf numFmtId="0" fontId="77" fillId="5" borderId="49" xfId="0" applyFont="1" applyFill="1" applyBorder="1" applyAlignment="1">
      <alignment horizontal="center" vertical="center" textRotation="90" wrapText="1"/>
    </xf>
    <xf numFmtId="0" fontId="77" fillId="5" borderId="25" xfId="0" applyFont="1" applyFill="1" applyBorder="1" applyAlignment="1">
      <alignment horizontal="center" vertical="center" textRotation="90" wrapText="1"/>
    </xf>
    <xf numFmtId="0" fontId="77" fillId="8" borderId="20" xfId="0" applyFont="1" applyFill="1" applyBorder="1" applyAlignment="1">
      <alignment horizontal="center" vertical="center" textRotation="90" wrapText="1"/>
    </xf>
    <xf numFmtId="0" fontId="75" fillId="0" borderId="32" xfId="0" applyFont="1" applyBorder="1" applyAlignment="1">
      <alignment horizontal="center" vertical="center" textRotation="90" wrapText="1"/>
    </xf>
    <xf numFmtId="0" fontId="75" fillId="0" borderId="49" xfId="0" applyFont="1" applyBorder="1" applyAlignment="1">
      <alignment horizontal="center" vertical="center" textRotation="90" wrapText="1"/>
    </xf>
    <xf numFmtId="0" fontId="75" fillId="0" borderId="25" xfId="0" applyFont="1" applyBorder="1" applyAlignment="1">
      <alignment horizontal="center" vertical="center" textRotation="90" wrapText="1"/>
    </xf>
    <xf numFmtId="0" fontId="156" fillId="0" borderId="32" xfId="0" applyFont="1" applyBorder="1" applyAlignment="1">
      <alignment horizontal="center" vertical="center" textRotation="90" wrapText="1"/>
    </xf>
    <xf numFmtId="0" fontId="156" fillId="0" borderId="49" xfId="0" applyFont="1" applyBorder="1" applyAlignment="1">
      <alignment horizontal="center" vertical="center" textRotation="90" wrapText="1"/>
    </xf>
    <xf numFmtId="0" fontId="156" fillId="0" borderId="25" xfId="0" applyFont="1" applyBorder="1" applyAlignment="1">
      <alignment horizontal="center" vertical="center" textRotation="90" wrapText="1"/>
    </xf>
    <xf numFmtId="0" fontId="66" fillId="0" borderId="58" xfId="0" applyFont="1" applyBorder="1" applyAlignment="1">
      <alignment horizontal="center" vertical="center" wrapText="1"/>
    </xf>
    <xf numFmtId="0" fontId="66" fillId="0" borderId="57" xfId="0" applyFont="1" applyBorder="1" applyAlignment="1">
      <alignment horizontal="center" vertical="center" wrapText="1"/>
    </xf>
    <xf numFmtId="0" fontId="77" fillId="0" borderId="38" xfId="0" applyFont="1" applyBorder="1" applyAlignment="1">
      <alignment horizontal="center" vertical="center" textRotation="90" wrapText="1"/>
    </xf>
    <xf numFmtId="0" fontId="77" fillId="0" borderId="43" xfId="0" applyFont="1" applyBorder="1" applyAlignment="1">
      <alignment horizontal="center" vertical="center" textRotation="90" wrapText="1"/>
    </xf>
    <xf numFmtId="0" fontId="77" fillId="0" borderId="20" xfId="0" applyFont="1" applyBorder="1" applyAlignment="1">
      <alignment horizontal="center" vertical="center" textRotation="90" wrapText="1"/>
    </xf>
    <xf numFmtId="0" fontId="77" fillId="2" borderId="41" xfId="0" applyFont="1" applyFill="1" applyBorder="1" applyAlignment="1">
      <alignment horizontal="center" vertical="center" textRotation="90" wrapText="1"/>
    </xf>
    <xf numFmtId="0" fontId="77" fillId="2" borderId="60" xfId="0" applyFont="1" applyFill="1" applyBorder="1" applyAlignment="1">
      <alignment horizontal="center" vertical="center" textRotation="90" wrapText="1"/>
    </xf>
    <xf numFmtId="0" fontId="77" fillId="2" borderId="28" xfId="0" applyFont="1" applyFill="1" applyBorder="1" applyAlignment="1">
      <alignment horizontal="center" vertical="center" textRotation="90" wrapText="1"/>
    </xf>
    <xf numFmtId="0" fontId="77" fillId="2" borderId="32" xfId="0" applyFont="1" applyFill="1" applyBorder="1" applyAlignment="1">
      <alignment horizontal="center" vertical="center" textRotation="90" wrapText="1"/>
    </xf>
    <xf numFmtId="0" fontId="77" fillId="2" borderId="49" xfId="0" applyFont="1" applyFill="1" applyBorder="1" applyAlignment="1">
      <alignment horizontal="center" vertical="center" textRotation="90" wrapText="1"/>
    </xf>
    <xf numFmtId="0" fontId="77" fillId="2" borderId="25" xfId="0" applyFont="1" applyFill="1" applyBorder="1" applyAlignment="1">
      <alignment horizontal="center" vertical="center" textRotation="90" wrapText="1"/>
    </xf>
    <xf numFmtId="0" fontId="77" fillId="2" borderId="37" xfId="0" applyFont="1" applyFill="1" applyBorder="1" applyAlignment="1">
      <alignment horizontal="center" vertical="center" textRotation="90" wrapText="1"/>
    </xf>
    <xf numFmtId="0" fontId="77" fillId="6" borderId="37" xfId="0" applyFont="1" applyFill="1" applyBorder="1" applyAlignment="1">
      <alignment horizontal="center" vertical="center" textRotation="90" wrapText="1"/>
    </xf>
    <xf numFmtId="0" fontId="77" fillId="6" borderId="45" xfId="0" applyFont="1" applyFill="1" applyBorder="1" applyAlignment="1">
      <alignment horizontal="center" vertical="center" textRotation="90" wrapText="1"/>
    </xf>
    <xf numFmtId="0" fontId="77" fillId="6" borderId="103" xfId="0" applyFont="1" applyFill="1" applyBorder="1" applyAlignment="1">
      <alignment horizontal="center" vertical="center" textRotation="90" wrapText="1"/>
    </xf>
    <xf numFmtId="0" fontId="77" fillId="6" borderId="48" xfId="0" applyFont="1" applyFill="1" applyBorder="1" applyAlignment="1">
      <alignment horizontal="center" vertical="center" textRotation="90" wrapText="1"/>
    </xf>
    <xf numFmtId="0" fontId="63" fillId="7" borderId="18" xfId="0" applyFont="1" applyFill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0" fontId="63" fillId="7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66" fillId="0" borderId="18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77" fillId="6" borderId="41" xfId="0" applyFont="1" applyFill="1" applyBorder="1" applyAlignment="1">
      <alignment horizontal="center" vertical="center" textRotation="90" wrapText="1"/>
    </xf>
    <xf numFmtId="0" fontId="77" fillId="6" borderId="60" xfId="0" applyFont="1" applyFill="1" applyBorder="1" applyAlignment="1">
      <alignment horizontal="center" vertical="center" textRotation="90" wrapText="1"/>
    </xf>
    <xf numFmtId="0" fontId="77" fillId="6" borderId="28" xfId="0" applyFont="1" applyFill="1" applyBorder="1" applyAlignment="1">
      <alignment horizontal="center" vertical="center" textRotation="90" wrapText="1"/>
    </xf>
    <xf numFmtId="0" fontId="77" fillId="0" borderId="32" xfId="0" applyFont="1" applyBorder="1" applyAlignment="1">
      <alignment horizontal="center" vertical="center" textRotation="90" wrapText="1"/>
    </xf>
    <xf numFmtId="0" fontId="77" fillId="0" borderId="49" xfId="0" applyFont="1" applyBorder="1" applyAlignment="1">
      <alignment horizontal="center" vertical="center" textRotation="90" wrapText="1"/>
    </xf>
    <xf numFmtId="0" fontId="77" fillId="0" borderId="25" xfId="0" applyFont="1" applyBorder="1" applyAlignment="1">
      <alignment horizontal="center" vertical="center" textRotation="90" wrapText="1"/>
    </xf>
    <xf numFmtId="0" fontId="77" fillId="40" borderId="32" xfId="0" applyFont="1" applyFill="1" applyBorder="1" applyAlignment="1">
      <alignment horizontal="center" vertical="center" textRotation="90" wrapText="1"/>
    </xf>
    <xf numFmtId="0" fontId="77" fillId="40" borderId="49" xfId="0" applyFont="1" applyFill="1" applyBorder="1" applyAlignment="1">
      <alignment horizontal="center" vertical="center" textRotation="90" wrapText="1"/>
    </xf>
    <xf numFmtId="0" fontId="77" fillId="40" borderId="25" xfId="0" applyFont="1" applyFill="1" applyBorder="1" applyAlignment="1">
      <alignment horizontal="center" vertical="center" textRotation="90" wrapText="1"/>
    </xf>
    <xf numFmtId="0" fontId="107" fillId="0" borderId="32" xfId="0" applyFont="1" applyBorder="1" applyAlignment="1">
      <alignment horizontal="center" vertical="center" textRotation="90" wrapText="1"/>
    </xf>
    <xf numFmtId="0" fontId="107" fillId="0" borderId="49" xfId="0" applyFont="1" applyBorder="1" applyAlignment="1">
      <alignment horizontal="center" vertical="center" textRotation="90" wrapText="1"/>
    </xf>
    <xf numFmtId="0" fontId="107" fillId="0" borderId="25" xfId="0" applyFont="1" applyBorder="1" applyAlignment="1">
      <alignment horizontal="center" vertical="center" textRotation="90" wrapText="1"/>
    </xf>
    <xf numFmtId="0" fontId="75" fillId="0" borderId="39" xfId="0" applyFont="1" applyBorder="1" applyAlignment="1">
      <alignment horizontal="center" vertical="center" textRotation="90" wrapText="1"/>
    </xf>
    <xf numFmtId="0" fontId="75" fillId="0" borderId="100" xfId="0" applyFont="1" applyBorder="1" applyAlignment="1">
      <alignment horizontal="center" vertical="center" textRotation="90" wrapText="1"/>
    </xf>
    <xf numFmtId="0" fontId="107" fillId="41" borderId="76" xfId="0" applyFont="1" applyFill="1" applyBorder="1" applyAlignment="1">
      <alignment horizontal="center" vertical="center" textRotation="90" wrapText="1"/>
    </xf>
    <xf numFmtId="0" fontId="107" fillId="41" borderId="101" xfId="0" applyFont="1" applyFill="1" applyBorder="1" applyAlignment="1">
      <alignment horizontal="center" vertical="center" textRotation="90" wrapText="1"/>
    </xf>
    <xf numFmtId="0" fontId="107" fillId="41" borderId="78" xfId="0" applyFont="1" applyFill="1" applyBorder="1" applyAlignment="1">
      <alignment horizontal="center" vertical="center" textRotation="90" wrapText="1"/>
    </xf>
    <xf numFmtId="0" fontId="77" fillId="41" borderId="32" xfId="0" applyFont="1" applyFill="1" applyBorder="1" applyAlignment="1">
      <alignment horizontal="center" vertical="center" textRotation="90" wrapText="1"/>
    </xf>
    <xf numFmtId="0" fontId="77" fillId="41" borderId="49" xfId="0" applyFont="1" applyFill="1" applyBorder="1" applyAlignment="1">
      <alignment horizontal="center" vertical="center" textRotation="90" wrapText="1"/>
    </xf>
    <xf numFmtId="0" fontId="77" fillId="41" borderId="25" xfId="0" applyFont="1" applyFill="1" applyBorder="1" applyAlignment="1">
      <alignment horizontal="center" vertical="center" textRotation="90" wrapText="1"/>
    </xf>
    <xf numFmtId="0" fontId="77" fillId="0" borderId="105" xfId="0" applyFont="1" applyBorder="1" applyAlignment="1">
      <alignment horizontal="center" vertical="center" textRotation="90" wrapText="1"/>
    </xf>
    <xf numFmtId="0" fontId="77" fillId="0" borderId="57" xfId="0" applyFont="1" applyBorder="1" applyAlignment="1">
      <alignment horizontal="center" vertical="center" textRotation="90" wrapText="1"/>
    </xf>
    <xf numFmtId="0" fontId="77" fillId="0" borderId="81" xfId="0" applyFont="1" applyBorder="1" applyAlignment="1">
      <alignment horizontal="center" vertical="center" textRotation="90" wrapText="1"/>
    </xf>
    <xf numFmtId="0" fontId="107" fillId="41" borderId="32" xfId="0" applyFont="1" applyFill="1" applyBorder="1" applyAlignment="1">
      <alignment horizontal="center" vertical="center" textRotation="90" wrapText="1"/>
    </xf>
    <xf numFmtId="0" fontId="107" fillId="41" borderId="49" xfId="0" applyFont="1" applyFill="1" applyBorder="1" applyAlignment="1">
      <alignment horizontal="center" vertical="center" textRotation="90" wrapText="1"/>
    </xf>
    <xf numFmtId="0" fontId="107" fillId="41" borderId="25" xfId="0" applyFont="1" applyFill="1" applyBorder="1" applyAlignment="1">
      <alignment horizontal="center" vertical="center" textRotation="90" wrapText="1"/>
    </xf>
    <xf numFmtId="0" fontId="77" fillId="0" borderId="58" xfId="0" applyFont="1" applyBorder="1" applyAlignment="1">
      <alignment horizontal="center" vertical="center" textRotation="90" wrapText="1"/>
    </xf>
    <xf numFmtId="0" fontId="75" fillId="2" borderId="39" xfId="0" applyFont="1" applyFill="1" applyBorder="1" applyAlignment="1">
      <alignment horizontal="center" vertical="center" textRotation="90" wrapText="1"/>
    </xf>
    <xf numFmtId="0" fontId="75" fillId="2" borderId="100" xfId="0" applyFont="1" applyFill="1" applyBorder="1" applyAlignment="1">
      <alignment horizontal="center" vertical="center" textRotation="90" wrapText="1"/>
    </xf>
    <xf numFmtId="0" fontId="75" fillId="2" borderId="40" xfId="0" applyFont="1" applyFill="1" applyBorder="1" applyAlignment="1">
      <alignment horizontal="center" vertical="center" textRotation="90" wrapText="1"/>
    </xf>
    <xf numFmtId="0" fontId="77" fillId="0" borderId="36" xfId="0" applyFont="1" applyBorder="1" applyAlignment="1">
      <alignment horizontal="center" vertical="center" textRotation="90" wrapText="1"/>
    </xf>
    <xf numFmtId="0" fontId="107" fillId="0" borderId="104" xfId="0" applyFont="1" applyBorder="1" applyAlignment="1">
      <alignment horizontal="center" vertical="center" textRotation="90" wrapText="1"/>
    </xf>
    <xf numFmtId="0" fontId="107" fillId="0" borderId="60" xfId="0" applyFont="1" applyBorder="1" applyAlignment="1">
      <alignment horizontal="center" vertical="center" textRotation="90" wrapText="1"/>
    </xf>
    <xf numFmtId="0" fontId="107" fillId="0" borderId="28" xfId="0" applyFont="1" applyBorder="1" applyAlignment="1">
      <alignment horizontal="center" vertical="center" textRotation="90" wrapText="1"/>
    </xf>
    <xf numFmtId="0" fontId="95" fillId="21" borderId="20" xfId="0" applyFont="1" applyFill="1" applyBorder="1" applyAlignment="1">
      <alignment horizontal="center" vertical="center" textRotation="90" wrapText="1"/>
    </xf>
    <xf numFmtId="0" fontId="95" fillId="21" borderId="30" xfId="0" applyFont="1" applyFill="1" applyBorder="1" applyAlignment="1">
      <alignment horizontal="center" vertical="center" textRotation="90" wrapText="1"/>
    </xf>
    <xf numFmtId="0" fontId="107" fillId="2" borderId="20" xfId="0" applyFont="1" applyFill="1" applyBorder="1" applyAlignment="1">
      <alignment horizontal="center" vertical="center" textRotation="90" wrapText="1"/>
    </xf>
    <xf numFmtId="0" fontId="77" fillId="0" borderId="37" xfId="0" applyFont="1" applyBorder="1" applyAlignment="1">
      <alignment horizontal="center" vertical="center" textRotation="90" wrapText="1"/>
    </xf>
    <xf numFmtId="0" fontId="77" fillId="2" borderId="42" xfId="0" applyFont="1" applyFill="1" applyBorder="1" applyAlignment="1">
      <alignment horizontal="center" vertical="center" textRotation="90" wrapText="1"/>
    </xf>
    <xf numFmtId="0" fontId="106" fillId="0" borderId="20" xfId="0" applyFont="1" applyBorder="1" applyAlignment="1">
      <alignment horizontal="center" vertical="center" wrapText="1"/>
    </xf>
    <xf numFmtId="0" fontId="157" fillId="0" borderId="32" xfId="0" applyFont="1" applyBorder="1" applyAlignment="1">
      <alignment horizontal="center" vertical="center" wrapText="1"/>
    </xf>
    <xf numFmtId="0" fontId="157" fillId="0" borderId="49" xfId="0" applyFont="1" applyBorder="1" applyAlignment="1">
      <alignment horizontal="center" vertical="center" wrapText="1"/>
    </xf>
    <xf numFmtId="0" fontId="157" fillId="0" borderId="25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6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wrapText="1"/>
    </xf>
    <xf numFmtId="0" fontId="17" fillId="0" borderId="6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6" xfId="0" applyFont="1" applyBorder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17" fillId="0" borderId="2" xfId="0" applyFont="1" applyBorder="1" applyAlignment="1">
      <alignment horizontal="justify" vertical="top" wrapText="1"/>
    </xf>
    <xf numFmtId="0" fontId="92" fillId="0" borderId="9" xfId="0" applyFont="1" applyBorder="1" applyAlignment="1">
      <alignment horizontal="center" vertical="center"/>
    </xf>
    <xf numFmtId="0" fontId="92" fillId="0" borderId="7" xfId="0" applyFont="1" applyBorder="1" applyAlignment="1">
      <alignment horizontal="center" vertical="center"/>
    </xf>
    <xf numFmtId="0" fontId="92" fillId="0" borderId="9" xfId="0" applyFont="1" applyBorder="1" applyAlignment="1">
      <alignment horizontal="left" vertical="center"/>
    </xf>
    <xf numFmtId="0" fontId="92" fillId="0" borderId="7" xfId="0" applyFont="1" applyBorder="1" applyAlignment="1">
      <alignment horizontal="left" vertical="center"/>
    </xf>
    <xf numFmtId="0" fontId="142" fillId="0" borderId="58" xfId="0" applyFont="1" applyBorder="1" applyAlignment="1">
      <alignment horizontal="center" vertical="center" textRotation="90"/>
    </xf>
    <xf numFmtId="0" fontId="142" fillId="0" borderId="57" xfId="0" applyFont="1" applyBorder="1" applyAlignment="1">
      <alignment horizontal="center" vertical="center" textRotation="90"/>
    </xf>
    <xf numFmtId="0" fontId="142" fillId="0" borderId="56" xfId="0" applyFont="1" applyBorder="1" applyAlignment="1">
      <alignment horizontal="center" vertical="center" textRotation="90"/>
    </xf>
    <xf numFmtId="0" fontId="92" fillId="0" borderId="9" xfId="0" applyFont="1" applyBorder="1" applyAlignment="1">
      <alignment horizontal="right" vertical="center"/>
    </xf>
    <xf numFmtId="0" fontId="92" fillId="0" borderId="7" xfId="0" applyFont="1" applyBorder="1" applyAlignment="1">
      <alignment horizontal="right" vertical="center"/>
    </xf>
    <xf numFmtId="0" fontId="142" fillId="0" borderId="58" xfId="0" applyFont="1" applyBorder="1" applyAlignment="1">
      <alignment horizontal="center" vertical="center" textRotation="90" wrapText="1"/>
    </xf>
    <xf numFmtId="0" fontId="142" fillId="0" borderId="57" xfId="0" applyFont="1" applyBorder="1" applyAlignment="1">
      <alignment horizontal="center" vertical="center" textRotation="90" wrapText="1"/>
    </xf>
    <xf numFmtId="0" fontId="142" fillId="0" borderId="56" xfId="0" applyFont="1" applyBorder="1" applyAlignment="1">
      <alignment horizontal="center" vertical="center" textRotation="90" wrapText="1"/>
    </xf>
    <xf numFmtId="0" fontId="92" fillId="0" borderId="4" xfId="0" applyFont="1" applyBorder="1" applyAlignment="1">
      <alignment horizontal="center" vertical="center"/>
    </xf>
    <xf numFmtId="0" fontId="92" fillId="0" borderId="9" xfId="0" applyFont="1" applyBorder="1" applyAlignment="1">
      <alignment horizontal="right" vertical="center" wrapText="1"/>
    </xf>
    <xf numFmtId="0" fontId="92" fillId="0" borderId="7" xfId="0" applyFont="1" applyBorder="1" applyAlignment="1">
      <alignment horizontal="right" vertical="center" wrapText="1"/>
    </xf>
    <xf numFmtId="0" fontId="159" fillId="0" borderId="9" xfId="0" applyFont="1" applyBorder="1" applyAlignment="1">
      <alignment horizontal="center" vertical="center"/>
    </xf>
    <xf numFmtId="0" fontId="159" fillId="0" borderId="8" xfId="0" applyFont="1" applyBorder="1" applyAlignment="1">
      <alignment horizontal="center" vertical="center"/>
    </xf>
    <xf numFmtId="0" fontId="159" fillId="0" borderId="7" xfId="0" applyFont="1" applyBorder="1" applyAlignment="1">
      <alignment horizontal="center" vertical="center"/>
    </xf>
    <xf numFmtId="0" fontId="92" fillId="0" borderId="9" xfId="0" applyFont="1" applyBorder="1" applyAlignment="1">
      <alignment vertical="center"/>
    </xf>
    <xf numFmtId="0" fontId="92" fillId="0" borderId="7" xfId="0" applyFont="1" applyBorder="1" applyAlignment="1">
      <alignment vertical="center"/>
    </xf>
    <xf numFmtId="0" fontId="142" fillId="0" borderId="9" xfId="0" applyFont="1" applyBorder="1" applyAlignment="1">
      <alignment horizontal="right" vertical="center"/>
    </xf>
    <xf numFmtId="0" fontId="142" fillId="0" borderId="7" xfId="0" applyFont="1" applyBorder="1" applyAlignment="1">
      <alignment horizontal="right" vertical="center"/>
    </xf>
    <xf numFmtId="0" fontId="52" fillId="8" borderId="72" xfId="0" applyFont="1" applyFill="1" applyBorder="1" applyAlignment="1">
      <alignment horizontal="center" vertical="center"/>
    </xf>
    <xf numFmtId="0" fontId="52" fillId="8" borderId="73" xfId="0" applyFont="1" applyFill="1" applyBorder="1" applyAlignment="1">
      <alignment horizontal="center" vertical="center"/>
    </xf>
    <xf numFmtId="0" fontId="52" fillId="8" borderId="33" xfId="0" applyFont="1" applyFill="1" applyBorder="1" applyAlignment="1">
      <alignment horizontal="center" vertical="center"/>
    </xf>
    <xf numFmtId="0" fontId="52" fillId="34" borderId="74" xfId="0" applyFont="1" applyFill="1" applyBorder="1" applyAlignment="1">
      <alignment horizontal="center" vertical="center"/>
    </xf>
    <xf numFmtId="0" fontId="52" fillId="34" borderId="73" xfId="0" applyFont="1" applyFill="1" applyBorder="1" applyAlignment="1">
      <alignment horizontal="center" vertical="center"/>
    </xf>
    <xf numFmtId="0" fontId="52" fillId="34" borderId="33" xfId="0" applyFont="1" applyFill="1" applyBorder="1" applyAlignment="1">
      <alignment horizontal="center" vertical="center"/>
    </xf>
    <xf numFmtId="0" fontId="52" fillId="32" borderId="38" xfId="0" applyFont="1" applyFill="1" applyBorder="1" applyAlignment="1">
      <alignment horizontal="center" vertical="center"/>
    </xf>
    <xf numFmtId="0" fontId="52" fillId="32" borderId="20" xfId="0" applyFont="1" applyFill="1" applyBorder="1" applyAlignment="1">
      <alignment horizontal="center" vertical="center"/>
    </xf>
    <xf numFmtId="0" fontId="52" fillId="32" borderId="30" xfId="0" applyFont="1" applyFill="1" applyBorder="1" applyAlignment="1">
      <alignment horizontal="center" vertical="center"/>
    </xf>
    <xf numFmtId="0" fontId="52" fillId="33" borderId="29" xfId="0" applyFont="1" applyFill="1" applyBorder="1" applyAlignment="1">
      <alignment horizontal="center" vertical="center"/>
    </xf>
    <xf numFmtId="0" fontId="52" fillId="33" borderId="20" xfId="0" applyFont="1" applyFill="1" applyBorder="1" applyAlignment="1">
      <alignment horizontal="center" vertical="center"/>
    </xf>
    <xf numFmtId="0" fontId="52" fillId="33" borderId="43" xfId="0" applyFont="1" applyFill="1" applyBorder="1" applyAlignment="1">
      <alignment horizontal="center" vertical="center"/>
    </xf>
    <xf numFmtId="0" fontId="52" fillId="34" borderId="29" xfId="0" applyFont="1" applyFill="1" applyBorder="1" applyAlignment="1">
      <alignment horizontal="center" vertical="center"/>
    </xf>
    <xf numFmtId="0" fontId="52" fillId="34" borderId="20" xfId="0" applyFont="1" applyFill="1" applyBorder="1" applyAlignment="1">
      <alignment horizontal="center" vertical="center"/>
    </xf>
    <xf numFmtId="0" fontId="52" fillId="34" borderId="31" xfId="0" applyFont="1" applyFill="1" applyBorder="1" applyAlignment="1">
      <alignment horizontal="center" vertical="center"/>
    </xf>
    <xf numFmtId="0" fontId="86" fillId="0" borderId="36" xfId="0" applyFont="1" applyBorder="1" applyAlignment="1">
      <alignment horizontal="center" vertical="center" wrapText="1"/>
    </xf>
    <xf numFmtId="0" fontId="86" fillId="0" borderId="37" xfId="0" applyFont="1" applyBorder="1" applyAlignment="1">
      <alignment horizontal="center" vertical="center" wrapText="1"/>
    </xf>
    <xf numFmtId="0" fontId="86" fillId="0" borderId="70" xfId="0" applyFont="1" applyBorder="1" applyAlignment="1">
      <alignment horizontal="center" vertical="center" wrapText="1"/>
    </xf>
    <xf numFmtId="0" fontId="52" fillId="8" borderId="38" xfId="0" applyFont="1" applyFill="1" applyBorder="1" applyAlignment="1">
      <alignment horizontal="center" vertical="center"/>
    </xf>
    <xf numFmtId="0" fontId="52" fillId="8" borderId="20" xfId="0" applyFont="1" applyFill="1" applyBorder="1" applyAlignment="1">
      <alignment horizontal="center" vertical="center"/>
    </xf>
    <xf numFmtId="0" fontId="52" fillId="8" borderId="30" xfId="0" applyFont="1" applyFill="1" applyBorder="1" applyAlignment="1">
      <alignment horizontal="center" vertical="center"/>
    </xf>
    <xf numFmtId="0" fontId="86" fillId="0" borderId="42" xfId="0" applyFont="1" applyBorder="1" applyAlignment="1">
      <alignment horizontal="center" vertical="center" wrapText="1"/>
    </xf>
    <xf numFmtId="0" fontId="52" fillId="32" borderId="33" xfId="0" applyFont="1" applyFill="1" applyBorder="1" applyAlignment="1">
      <alignment horizontal="center" vertical="center"/>
    </xf>
    <xf numFmtId="0" fontId="86" fillId="0" borderId="36" xfId="0" applyFont="1" applyBorder="1" applyAlignment="1">
      <alignment horizontal="center" vertical="center"/>
    </xf>
    <xf numFmtId="0" fontId="86" fillId="0" borderId="37" xfId="0" applyFont="1" applyBorder="1" applyAlignment="1">
      <alignment horizontal="center" vertical="center"/>
    </xf>
    <xf numFmtId="0" fontId="86" fillId="0" borderId="42" xfId="0" applyFont="1" applyBorder="1" applyAlignment="1">
      <alignment horizontal="center" vertical="center"/>
    </xf>
    <xf numFmtId="0" fontId="52" fillId="12" borderId="38" xfId="0" applyFont="1" applyFill="1" applyBorder="1" applyAlignment="1">
      <alignment horizontal="center" vertical="center"/>
    </xf>
    <xf numFmtId="0" fontId="52" fillId="12" borderId="20" xfId="0" applyFont="1" applyFill="1" applyBorder="1" applyAlignment="1">
      <alignment horizontal="center" vertical="center"/>
    </xf>
    <xf numFmtId="0" fontId="52" fillId="12" borderId="30" xfId="0" applyFont="1" applyFill="1" applyBorder="1" applyAlignment="1">
      <alignment horizontal="center" vertical="center"/>
    </xf>
    <xf numFmtId="0" fontId="52" fillId="13" borderId="29" xfId="0" applyFont="1" applyFill="1" applyBorder="1" applyAlignment="1">
      <alignment horizontal="center" vertical="center"/>
    </xf>
    <xf numFmtId="0" fontId="52" fillId="13" borderId="20" xfId="0" applyFont="1" applyFill="1" applyBorder="1" applyAlignment="1">
      <alignment horizontal="center" vertical="center"/>
    </xf>
    <xf numFmtId="0" fontId="52" fillId="13" borderId="43" xfId="0" applyFont="1" applyFill="1" applyBorder="1" applyAlignment="1">
      <alignment horizontal="center" vertical="center"/>
    </xf>
    <xf numFmtId="0" fontId="86" fillId="0" borderId="71" xfId="0" applyFont="1" applyBorder="1" applyAlignment="1">
      <alignment horizontal="center" vertical="center" wrapText="1"/>
    </xf>
    <xf numFmtId="0" fontId="55" fillId="0" borderId="32" xfId="0" applyFont="1" applyBorder="1" applyAlignment="1">
      <alignment horizontal="left" vertical="center"/>
    </xf>
    <xf numFmtId="0" fontId="55" fillId="0" borderId="25" xfId="0" applyFont="1" applyBorder="1" applyAlignment="1">
      <alignment horizontal="left" vertical="center"/>
    </xf>
    <xf numFmtId="0" fontId="51" fillId="0" borderId="32" xfId="0" applyFont="1" applyBorder="1" applyAlignment="1">
      <alignment horizontal="right" vertical="center"/>
    </xf>
    <xf numFmtId="0" fontId="51" fillId="0" borderId="25" xfId="0" applyFont="1" applyBorder="1" applyAlignment="1">
      <alignment horizontal="right" vertical="center"/>
    </xf>
    <xf numFmtId="0" fontId="51" fillId="0" borderId="45" xfId="0" applyFont="1" applyBorder="1" applyAlignment="1">
      <alignment horizontal="center" vertical="center" wrapText="1"/>
    </xf>
    <xf numFmtId="0" fontId="51" fillId="0" borderId="48" xfId="0" applyFont="1" applyBorder="1" applyAlignment="1">
      <alignment horizontal="center" vertical="center" wrapText="1"/>
    </xf>
    <xf numFmtId="0" fontId="52" fillId="13" borderId="38" xfId="0" applyFont="1" applyFill="1" applyBorder="1" applyAlignment="1">
      <alignment horizontal="center" vertical="center" wrapText="1"/>
    </xf>
    <xf numFmtId="0" fontId="52" fillId="13" borderId="20" xfId="0" applyFont="1" applyFill="1" applyBorder="1" applyAlignment="1">
      <alignment horizontal="center" vertical="center" wrapText="1"/>
    </xf>
    <xf numFmtId="0" fontId="52" fillId="13" borderId="30" xfId="0" applyFont="1" applyFill="1" applyBorder="1" applyAlignment="1">
      <alignment horizontal="center" vertical="center" wrapText="1"/>
    </xf>
    <xf numFmtId="0" fontId="52" fillId="33" borderId="29" xfId="0" applyFont="1" applyFill="1" applyBorder="1" applyAlignment="1">
      <alignment horizontal="center" vertical="center" wrapText="1"/>
    </xf>
    <xf numFmtId="0" fontId="52" fillId="33" borderId="20" xfId="0" applyFont="1" applyFill="1" applyBorder="1" applyAlignment="1">
      <alignment horizontal="center" vertical="center" wrapText="1"/>
    </xf>
    <xf numFmtId="0" fontId="52" fillId="33" borderId="43" xfId="0" applyFont="1" applyFill="1" applyBorder="1" applyAlignment="1">
      <alignment horizontal="center" vertical="center" wrapText="1"/>
    </xf>
    <xf numFmtId="0" fontId="55" fillId="0" borderId="43" xfId="0" applyFont="1" applyBorder="1" applyAlignment="1">
      <alignment horizontal="left" vertical="center" wrapText="1"/>
    </xf>
    <xf numFmtId="0" fontId="55" fillId="0" borderId="29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20" xfId="0" applyFont="1" applyBorder="1" applyAlignment="1">
      <alignment horizontal="right" vertical="center"/>
    </xf>
    <xf numFmtId="0" fontId="55" fillId="0" borderId="20" xfId="0" applyFont="1" applyBorder="1" applyAlignment="1">
      <alignment horizontal="left" vertical="center"/>
    </xf>
    <xf numFmtId="0" fontId="51" fillId="0" borderId="44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32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2" fillId="12" borderId="38" xfId="0" applyFont="1" applyFill="1" applyBorder="1" applyAlignment="1">
      <alignment horizontal="center" vertical="center" wrapText="1"/>
    </xf>
    <xf numFmtId="0" fontId="52" fillId="12" borderId="20" xfId="0" applyFont="1" applyFill="1" applyBorder="1" applyAlignment="1">
      <alignment horizontal="center" vertical="center" wrapText="1"/>
    </xf>
    <xf numFmtId="0" fontId="52" fillId="12" borderId="30" xfId="0" applyFont="1" applyFill="1" applyBorder="1" applyAlignment="1">
      <alignment horizontal="center" vertical="center" wrapText="1"/>
    </xf>
    <xf numFmtId="0" fontId="52" fillId="32" borderId="29" xfId="0" applyFont="1" applyFill="1" applyBorder="1" applyAlignment="1">
      <alignment horizontal="center" vertical="center" wrapText="1"/>
    </xf>
    <xf numFmtId="0" fontId="52" fillId="32" borderId="20" xfId="0" applyFont="1" applyFill="1" applyBorder="1" applyAlignment="1">
      <alignment horizontal="center" vertical="center" wrapText="1"/>
    </xf>
    <xf numFmtId="0" fontId="52" fillId="32" borderId="43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textRotation="90"/>
    </xf>
    <xf numFmtId="0" fontId="68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0" xfId="0" applyAlignment="1">
      <alignment horizontal="center"/>
    </xf>
    <xf numFmtId="0" fontId="82" fillId="0" borderId="8" xfId="1" applyFont="1" applyBorder="1" applyAlignment="1">
      <alignment horizontal="center" vertical="center" wrapText="1"/>
    </xf>
    <xf numFmtId="0" fontId="73" fillId="0" borderId="18" xfId="1" applyFont="1" applyBorder="1" applyAlignment="1">
      <alignment horizontal="center" vertical="center"/>
    </xf>
    <xf numFmtId="0" fontId="73" fillId="0" borderId="6" xfId="1" applyFont="1" applyBorder="1" applyAlignment="1">
      <alignment horizontal="center" vertical="center"/>
    </xf>
    <xf numFmtId="0" fontId="73" fillId="0" borderId="4" xfId="1" applyFont="1" applyBorder="1" applyAlignment="1">
      <alignment horizontal="center" vertical="center"/>
    </xf>
    <xf numFmtId="0" fontId="82" fillId="0" borderId="7" xfId="1" applyFont="1" applyBorder="1" applyAlignment="1">
      <alignment horizontal="center" vertical="center" wrapText="1"/>
    </xf>
    <xf numFmtId="0" fontId="51" fillId="8" borderId="0" xfId="0" applyFont="1" applyFill="1" applyAlignment="1">
      <alignment horizontal="left" vertical="top" wrapText="1"/>
    </xf>
    <xf numFmtId="0" fontId="72" fillId="0" borderId="18" xfId="1" applyFont="1" applyBorder="1" applyAlignment="1">
      <alignment horizontal="center" vertical="center"/>
    </xf>
    <xf numFmtId="0" fontId="72" fillId="0" borderId="6" xfId="1" applyFont="1" applyBorder="1" applyAlignment="1">
      <alignment horizontal="center" vertical="center"/>
    </xf>
    <xf numFmtId="0" fontId="72" fillId="0" borderId="4" xfId="1" applyFont="1" applyBorder="1" applyAlignment="1">
      <alignment horizontal="center" vertical="center"/>
    </xf>
    <xf numFmtId="0" fontId="51" fillId="6" borderId="0" xfId="0" applyFont="1" applyFill="1" applyAlignment="1">
      <alignment horizontal="left" vertical="top" wrapText="1"/>
    </xf>
    <xf numFmtId="0" fontId="73" fillId="0" borderId="18" xfId="1" applyFont="1" applyBorder="1" applyAlignment="1">
      <alignment horizontal="center" vertical="center" wrapText="1"/>
    </xf>
    <xf numFmtId="0" fontId="73" fillId="0" borderId="6" xfId="1" applyFont="1" applyBorder="1" applyAlignment="1">
      <alignment horizontal="center" vertical="center" wrapText="1"/>
    </xf>
    <xf numFmtId="0" fontId="73" fillId="0" borderId="4" xfId="1" applyFont="1" applyBorder="1" applyAlignment="1">
      <alignment horizontal="center" vertical="center" wrapText="1"/>
    </xf>
    <xf numFmtId="0" fontId="158" fillId="0" borderId="36" xfId="0" applyFont="1" applyBorder="1" applyAlignment="1">
      <alignment horizontal="center"/>
    </xf>
    <xf numFmtId="0" fontId="158" fillId="0" borderId="37" xfId="0" applyFont="1" applyBorder="1" applyAlignment="1">
      <alignment horizontal="center"/>
    </xf>
    <xf numFmtId="0" fontId="158" fillId="0" borderId="42" xfId="0" applyFont="1" applyBorder="1" applyAlignment="1">
      <alignment horizontal="center"/>
    </xf>
    <xf numFmtId="0" fontId="86" fillId="0" borderId="18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 wrapText="1"/>
    </xf>
    <xf numFmtId="0" fontId="111" fillId="18" borderId="9" xfId="0" applyFont="1" applyFill="1" applyBorder="1" applyAlignment="1">
      <alignment horizontal="center" vertical="center" wrapText="1"/>
    </xf>
    <xf numFmtId="0" fontId="111" fillId="18" borderId="8" xfId="0" applyFont="1" applyFill="1" applyBorder="1" applyAlignment="1">
      <alignment horizontal="center" vertical="center" wrapText="1"/>
    </xf>
    <xf numFmtId="0" fontId="111" fillId="18" borderId="7" xfId="0" applyFont="1" applyFill="1" applyBorder="1" applyAlignment="1">
      <alignment horizontal="center" vertical="center" wrapText="1"/>
    </xf>
    <xf numFmtId="0" fontId="72" fillId="0" borderId="32" xfId="0" applyFont="1" applyBorder="1" applyAlignment="1">
      <alignment horizontal="center" vertical="top"/>
    </xf>
    <xf numFmtId="0" fontId="72" fillId="0" borderId="49" xfId="0" applyFont="1" applyBorder="1" applyAlignment="1">
      <alignment horizontal="center" vertical="top"/>
    </xf>
    <xf numFmtId="0" fontId="72" fillId="0" borderId="51" xfId="0" applyFont="1" applyBorder="1" applyAlignment="1">
      <alignment horizontal="center" vertical="top"/>
    </xf>
    <xf numFmtId="0" fontId="74" fillId="0" borderId="32" xfId="0" applyFont="1" applyBorder="1" applyAlignment="1">
      <alignment horizontal="center" vertical="top"/>
    </xf>
    <xf numFmtId="0" fontId="74" fillId="0" borderId="49" xfId="0" applyFont="1" applyBorder="1" applyAlignment="1">
      <alignment horizontal="center" vertical="top"/>
    </xf>
    <xf numFmtId="0" fontId="74" fillId="0" borderId="51" xfId="0" applyFont="1" applyBorder="1" applyAlignment="1">
      <alignment horizontal="center" vertical="top"/>
    </xf>
    <xf numFmtId="0" fontId="74" fillId="0" borderId="32" xfId="0" applyFont="1" applyBorder="1" applyAlignment="1">
      <alignment horizontal="right" vertical="top"/>
    </xf>
    <xf numFmtId="0" fontId="74" fillId="0" borderId="49" xfId="0" applyFont="1" applyBorder="1" applyAlignment="1">
      <alignment horizontal="right" vertical="top"/>
    </xf>
    <xf numFmtId="0" fontId="74" fillId="0" borderId="51" xfId="0" applyFont="1" applyBorder="1" applyAlignment="1">
      <alignment horizontal="right" vertical="top"/>
    </xf>
    <xf numFmtId="0" fontId="72" fillId="0" borderId="50" xfId="0" applyFont="1" applyBorder="1" applyAlignment="1">
      <alignment horizontal="center" vertical="top"/>
    </xf>
    <xf numFmtId="0" fontId="74" fillId="0" borderId="50" xfId="0" applyFont="1" applyBorder="1" applyAlignment="1">
      <alignment horizontal="center" vertical="top"/>
    </xf>
    <xf numFmtId="0" fontId="74" fillId="0" borderId="50" xfId="0" applyFont="1" applyBorder="1" applyAlignment="1">
      <alignment horizontal="right" vertical="top"/>
    </xf>
    <xf numFmtId="0" fontId="74" fillId="0" borderId="25" xfId="0" applyFont="1" applyBorder="1" applyAlignment="1">
      <alignment horizontal="right" vertical="top"/>
    </xf>
    <xf numFmtId="0" fontId="75" fillId="0" borderId="52" xfId="0" applyFont="1" applyBorder="1" applyAlignment="1">
      <alignment vertical="center"/>
    </xf>
    <xf numFmtId="0" fontId="75" fillId="0" borderId="8" xfId="0" applyFont="1" applyBorder="1" applyAlignment="1">
      <alignment vertical="center"/>
    </xf>
    <xf numFmtId="0" fontId="75" fillId="0" borderId="53" xfId="0" applyFont="1" applyBorder="1" applyAlignment="1">
      <alignment vertical="center"/>
    </xf>
    <xf numFmtId="0" fontId="73" fillId="0" borderId="50" xfId="0" applyFont="1" applyBorder="1" applyAlignment="1">
      <alignment horizontal="center" vertical="top"/>
    </xf>
    <xf numFmtId="0" fontId="73" fillId="0" borderId="51" xfId="0" applyFont="1" applyBorder="1" applyAlignment="1">
      <alignment horizontal="center" vertical="top"/>
    </xf>
    <xf numFmtId="0" fontId="108" fillId="0" borderId="50" xfId="0" applyFont="1" applyBorder="1" applyAlignment="1">
      <alignment horizontal="right" vertical="top"/>
    </xf>
    <xf numFmtId="0" fontId="108" fillId="0" borderId="51" xfId="0" applyFont="1" applyBorder="1" applyAlignment="1">
      <alignment horizontal="right" vertical="top"/>
    </xf>
    <xf numFmtId="0" fontId="74" fillId="0" borderId="37" xfId="0" applyFont="1" applyBorder="1" applyAlignment="1">
      <alignment horizontal="center" vertical="top"/>
    </xf>
    <xf numFmtId="0" fontId="74" fillId="0" borderId="20" xfId="0" applyFont="1" applyBorder="1" applyAlignment="1">
      <alignment horizontal="center" vertical="top"/>
    </xf>
    <xf numFmtId="0" fontId="74" fillId="0" borderId="26" xfId="0" applyFont="1" applyBorder="1" applyAlignment="1">
      <alignment horizontal="center" vertical="top"/>
    </xf>
    <xf numFmtId="0" fontId="75" fillId="0" borderId="34" xfId="0" applyFont="1" applyBorder="1" applyAlignment="1">
      <alignment vertical="center"/>
    </xf>
    <xf numFmtId="0" fontId="75" fillId="0" borderId="54" xfId="0" applyFont="1" applyBorder="1" applyAlignment="1">
      <alignment vertical="center"/>
    </xf>
    <xf numFmtId="0" fontId="75" fillId="0" borderId="55" xfId="0" applyFont="1" applyBorder="1" applyAlignment="1">
      <alignment vertical="center"/>
    </xf>
    <xf numFmtId="0" fontId="72" fillId="0" borderId="25" xfId="0" applyFont="1" applyBorder="1" applyAlignment="1">
      <alignment horizontal="center" vertical="top"/>
    </xf>
    <xf numFmtId="0" fontId="77" fillId="0" borderId="22" xfId="0" applyFont="1" applyBorder="1" applyAlignment="1">
      <alignment horizontal="center" vertical="center"/>
    </xf>
    <xf numFmtId="0" fontId="77" fillId="0" borderId="17" xfId="0" applyFont="1" applyBorder="1" applyAlignment="1">
      <alignment horizontal="center" vertical="center"/>
    </xf>
    <xf numFmtId="0" fontId="77" fillId="0" borderId="21" xfId="0" applyFont="1" applyBorder="1" applyAlignment="1">
      <alignment horizontal="center" vertical="center"/>
    </xf>
    <xf numFmtId="0" fontId="77" fillId="0" borderId="18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6" fillId="0" borderId="17" xfId="0" applyFont="1" applyBorder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4" fillId="0" borderId="22" xfId="0" applyFont="1" applyBorder="1" applyAlignment="1">
      <alignment horizontal="center" vertical="center"/>
    </xf>
    <xf numFmtId="0" fontId="74" fillId="0" borderId="17" xfId="0" applyFont="1" applyBorder="1" applyAlignment="1">
      <alignment horizontal="center" vertical="center"/>
    </xf>
    <xf numFmtId="0" fontId="74" fillId="0" borderId="21" xfId="0" applyFont="1" applyBorder="1" applyAlignment="1">
      <alignment horizontal="center" vertical="center"/>
    </xf>
    <xf numFmtId="0" fontId="75" fillId="0" borderId="18" xfId="0" applyFont="1" applyBorder="1" applyAlignment="1">
      <alignment horizontal="center" vertical="center"/>
    </xf>
    <xf numFmtId="0" fontId="75" fillId="0" borderId="6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74" fillId="0" borderId="18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2" fillId="0" borderId="18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55" fillId="14" borderId="0" xfId="0" applyFont="1" applyFill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5" fillId="0" borderId="8" xfId="0" applyFont="1" applyBorder="1" applyAlignment="1">
      <alignment vertical="center"/>
    </xf>
    <xf numFmtId="0" fontId="55" fillId="0" borderId="7" xfId="0" applyFont="1" applyBorder="1" applyAlignment="1">
      <alignment vertical="center"/>
    </xf>
    <xf numFmtId="0" fontId="77" fillId="0" borderId="10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1" fillId="0" borderId="9" xfId="0" applyFont="1" applyBorder="1" applyAlignment="1">
      <alignment vertical="center"/>
    </xf>
    <xf numFmtId="0" fontId="51" fillId="0" borderId="8" xfId="0" applyFont="1" applyBorder="1" applyAlignment="1">
      <alignment vertical="center"/>
    </xf>
    <xf numFmtId="0" fontId="51" fillId="0" borderId="7" xfId="0" applyFont="1" applyBorder="1" applyAlignment="1">
      <alignment vertical="center"/>
    </xf>
    <xf numFmtId="0" fontId="51" fillId="0" borderId="18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75" fillId="0" borderId="22" xfId="0" applyFont="1" applyBorder="1" applyAlignment="1">
      <alignment horizontal="center" vertical="center"/>
    </xf>
    <xf numFmtId="0" fontId="75" fillId="0" borderId="17" xfId="0" applyFont="1" applyBorder="1" applyAlignment="1">
      <alignment horizontal="center" vertical="center"/>
    </xf>
    <xf numFmtId="0" fontId="75" fillId="0" borderId="21" xfId="0" applyFont="1" applyBorder="1" applyAlignment="1">
      <alignment horizontal="center" vertical="center"/>
    </xf>
    <xf numFmtId="0" fontId="51" fillId="8" borderId="0" xfId="0" applyFont="1" applyFill="1" applyAlignment="1">
      <alignment horizontal="justify" vertical="top" wrapText="1"/>
    </xf>
    <xf numFmtId="0" fontId="51" fillId="6" borderId="0" xfId="0" applyFont="1" applyFill="1" applyAlignment="1">
      <alignment horizontal="justify" vertical="top" wrapText="1"/>
    </xf>
    <xf numFmtId="0" fontId="17" fillId="6" borderId="6" xfId="0" applyFont="1" applyFill="1" applyBorder="1" applyAlignment="1">
      <alignment horizontal="justify" vertical="top" wrapText="1"/>
    </xf>
    <xf numFmtId="0" fontId="17" fillId="6" borderId="0" xfId="0" applyFont="1" applyFill="1" applyAlignment="1">
      <alignment horizontal="justify" vertical="top" wrapText="1"/>
    </xf>
    <xf numFmtId="0" fontId="73" fillId="0" borderId="22" xfId="0" applyFont="1" applyBorder="1" applyAlignment="1">
      <alignment horizontal="center" vertical="center"/>
    </xf>
    <xf numFmtId="0" fontId="73" fillId="0" borderId="17" xfId="0" applyFont="1" applyBorder="1" applyAlignment="1">
      <alignment horizontal="center" vertical="center"/>
    </xf>
    <xf numFmtId="0" fontId="73" fillId="0" borderId="21" xfId="0" applyFont="1" applyBorder="1" applyAlignment="1">
      <alignment horizontal="center" vertical="center"/>
    </xf>
    <xf numFmtId="0" fontId="55" fillId="0" borderId="9" xfId="0" applyFont="1" applyBorder="1" applyAlignment="1">
      <alignment vertical="center"/>
    </xf>
    <xf numFmtId="0" fontId="51" fillId="0" borderId="11" xfId="0" applyFont="1" applyBorder="1" applyAlignment="1">
      <alignment vertical="center"/>
    </xf>
    <xf numFmtId="0" fontId="72" fillId="0" borderId="22" xfId="0" applyFont="1" applyBorder="1" applyAlignment="1">
      <alignment horizontal="center" vertical="center"/>
    </xf>
    <xf numFmtId="0" fontId="72" fillId="0" borderId="17" xfId="0" applyFont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77" fillId="0" borderId="18" xfId="0" applyFont="1" applyBorder="1" applyAlignment="1">
      <alignment vertical="center"/>
    </xf>
    <xf numFmtId="0" fontId="77" fillId="0" borderId="10" xfId="0" applyFont="1" applyBorder="1" applyAlignment="1">
      <alignment vertical="center"/>
    </xf>
    <xf numFmtId="0" fontId="76" fillId="18" borderId="4" xfId="0" applyFont="1" applyFill="1" applyBorder="1" applyAlignment="1">
      <alignment horizontal="center" vertical="center" wrapText="1"/>
    </xf>
    <xf numFmtId="0" fontId="76" fillId="18" borderId="1" xfId="0" applyFont="1" applyFill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76" fillId="0" borderId="9" xfId="0" applyFont="1" applyBorder="1" applyAlignment="1">
      <alignment horizontal="center" vertical="center" wrapText="1"/>
    </xf>
    <xf numFmtId="0" fontId="76" fillId="0" borderId="8" xfId="0" applyFont="1" applyBorder="1" applyAlignment="1">
      <alignment horizontal="center" vertical="center" wrapText="1"/>
    </xf>
    <xf numFmtId="0" fontId="76" fillId="0" borderId="7" xfId="0" applyFont="1" applyBorder="1" applyAlignment="1">
      <alignment horizontal="center" vertical="center" wrapText="1"/>
    </xf>
    <xf numFmtId="0" fontId="101" fillId="17" borderId="9" xfId="0" applyFont="1" applyFill="1" applyBorder="1" applyAlignment="1">
      <alignment horizontal="center" vertical="center" wrapText="1"/>
    </xf>
    <xf numFmtId="0" fontId="101" fillId="17" borderId="8" xfId="0" applyFont="1" applyFill="1" applyBorder="1" applyAlignment="1">
      <alignment horizontal="center" vertical="center" wrapText="1"/>
    </xf>
    <xf numFmtId="0" fontId="101" fillId="17" borderId="7" xfId="0" applyFont="1" applyFill="1" applyBorder="1" applyAlignment="1">
      <alignment horizontal="center" vertical="center" wrapText="1"/>
    </xf>
    <xf numFmtId="0" fontId="76" fillId="18" borderId="9" xfId="0" applyFont="1" applyFill="1" applyBorder="1" applyAlignment="1">
      <alignment horizontal="center" vertical="center" wrapText="1"/>
    </xf>
    <xf numFmtId="0" fontId="76" fillId="18" borderId="8" xfId="0" applyFont="1" applyFill="1" applyBorder="1" applyAlignment="1">
      <alignment horizontal="center" vertical="center" wrapText="1"/>
    </xf>
    <xf numFmtId="0" fontId="76" fillId="18" borderId="7" xfId="0" applyFont="1" applyFill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129" fillId="0" borderId="89" xfId="0" applyFont="1" applyBorder="1" applyAlignment="1">
      <alignment horizontal="center" vertical="center" wrapText="1"/>
    </xf>
    <xf numFmtId="0" fontId="27" fillId="0" borderId="93" xfId="19" applyFont="1" applyBorder="1" applyAlignment="1">
      <alignment horizontal="left" vertical="top" wrapText="1" indent="1"/>
    </xf>
    <xf numFmtId="0" fontId="27" fillId="0" borderId="94" xfId="19" applyFont="1" applyBorder="1" applyAlignment="1">
      <alignment horizontal="left" vertical="top" wrapText="1" indent="1"/>
    </xf>
    <xf numFmtId="0" fontId="27" fillId="0" borderId="95" xfId="19" applyFont="1" applyBorder="1" applyAlignment="1">
      <alignment horizontal="left" vertical="top" wrapText="1" indent="1"/>
    </xf>
    <xf numFmtId="0" fontId="144" fillId="0" borderId="90" xfId="0" applyFont="1" applyBorder="1" applyAlignment="1">
      <alignment horizontal="center" vertical="center"/>
    </xf>
    <xf numFmtId="0" fontId="144" fillId="0" borderId="62" xfId="0" applyFont="1" applyBorder="1" applyAlignment="1">
      <alignment horizontal="center" vertical="center"/>
    </xf>
    <xf numFmtId="0" fontId="144" fillId="0" borderId="91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86" fillId="0" borderId="18" xfId="0" applyFont="1" applyBorder="1" applyAlignment="1">
      <alignment horizontal="center" vertical="center"/>
    </xf>
    <xf numFmtId="0" fontId="86" fillId="0" borderId="10" xfId="0" applyFont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6" fillId="0" borderId="13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102" fillId="18" borderId="9" xfId="0" applyFont="1" applyFill="1" applyBorder="1" applyAlignment="1">
      <alignment horizontal="center" vertical="center" wrapText="1"/>
    </xf>
    <xf numFmtId="0" fontId="102" fillId="18" borderId="8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justify" vertical="top" wrapText="1"/>
    </xf>
    <xf numFmtId="0" fontId="17" fillId="6" borderId="1" xfId="0" applyFont="1" applyFill="1" applyBorder="1" applyAlignment="1">
      <alignment horizontal="justify" vertical="top" wrapText="1"/>
    </xf>
    <xf numFmtId="0" fontId="17" fillId="6" borderId="5" xfId="0" applyFont="1" applyFill="1" applyBorder="1" applyAlignment="1">
      <alignment horizontal="justify" vertical="top" wrapText="1"/>
    </xf>
    <xf numFmtId="0" fontId="43" fillId="17" borderId="11" xfId="0" applyFont="1" applyFill="1" applyBorder="1" applyAlignment="1">
      <alignment horizontal="center" vertical="center" wrapText="1"/>
    </xf>
    <xf numFmtId="0" fontId="43" fillId="17" borderId="8" xfId="0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vertical="center" wrapText="1"/>
    </xf>
    <xf numFmtId="0" fontId="43" fillId="4" borderId="8" xfId="0" applyFont="1" applyFill="1" applyBorder="1" applyAlignment="1">
      <alignment horizontal="center" vertical="center" wrapText="1"/>
    </xf>
    <xf numFmtId="0" fontId="43" fillId="4" borderId="11" xfId="0" applyFont="1" applyFill="1" applyBorder="1" applyAlignment="1">
      <alignment horizontal="center" vertical="center" wrapText="1"/>
    </xf>
    <xf numFmtId="0" fontId="56" fillId="6" borderId="4" xfId="0" applyFont="1" applyFill="1" applyBorder="1" applyAlignment="1">
      <alignment horizontal="justify" vertical="top" wrapText="1"/>
    </xf>
    <xf numFmtId="0" fontId="56" fillId="6" borderId="1" xfId="0" applyFont="1" applyFill="1" applyBorder="1" applyAlignment="1">
      <alignment horizontal="justify" vertical="top" wrapText="1"/>
    </xf>
    <xf numFmtId="0" fontId="56" fillId="6" borderId="5" xfId="0" applyFont="1" applyFill="1" applyBorder="1" applyAlignment="1">
      <alignment horizontal="justify" vertical="top" wrapText="1"/>
    </xf>
    <xf numFmtId="0" fontId="32" fillId="0" borderId="1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103" fillId="4" borderId="9" xfId="0" applyFont="1" applyFill="1" applyBorder="1" applyAlignment="1">
      <alignment horizontal="left" vertical="center"/>
    </xf>
    <xf numFmtId="0" fontId="103" fillId="4" borderId="8" xfId="0" applyFont="1" applyFill="1" applyBorder="1" applyAlignment="1">
      <alignment horizontal="left" vertical="center"/>
    </xf>
    <xf numFmtId="0" fontId="75" fillId="0" borderId="10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103" fillId="4" borderId="24" xfId="0" applyFont="1" applyFill="1" applyBorder="1" applyAlignment="1">
      <alignment vertical="center"/>
    </xf>
    <xf numFmtId="0" fontId="103" fillId="4" borderId="19" xfId="0" applyFont="1" applyFill="1" applyBorder="1" applyAlignment="1">
      <alignment vertical="center"/>
    </xf>
    <xf numFmtId="0" fontId="75" fillId="0" borderId="23" xfId="0" applyFont="1" applyBorder="1" applyAlignment="1">
      <alignment horizontal="center" vertical="center"/>
    </xf>
    <xf numFmtId="0" fontId="46" fillId="0" borderId="0" xfId="1" applyFont="1" applyAlignment="1">
      <alignment horizontal="center" vertical="center" wrapText="1"/>
    </xf>
    <xf numFmtId="0" fontId="30" fillId="0" borderId="10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44" fillId="6" borderId="0" xfId="0" applyFont="1" applyFill="1" applyAlignment="1">
      <alignment horizontal="justify" vertical="center" wrapText="1"/>
    </xf>
    <xf numFmtId="0" fontId="45" fillId="9" borderId="0" xfId="1" applyFont="1" applyFill="1" applyAlignment="1">
      <alignment horizontal="center" vertical="center" wrapText="1"/>
    </xf>
    <xf numFmtId="0" fontId="46" fillId="0" borderId="10" xfId="1" applyFont="1" applyBorder="1" applyAlignment="1">
      <alignment horizontal="center" vertical="center" wrapText="1"/>
    </xf>
    <xf numFmtId="0" fontId="45" fillId="9" borderId="10" xfId="1" applyFont="1" applyFill="1" applyBorder="1" applyAlignment="1">
      <alignment horizontal="center" vertical="center" wrapText="1"/>
    </xf>
    <xf numFmtId="0" fontId="44" fillId="8" borderId="0" xfId="0" applyFont="1" applyFill="1" applyAlignment="1">
      <alignment horizontal="justify" vertical="top" wrapText="1"/>
    </xf>
    <xf numFmtId="0" fontId="28" fillId="6" borderId="0" xfId="0" applyFont="1" applyFill="1" applyAlignment="1">
      <alignment horizontal="justify" vertical="center" wrapText="1"/>
    </xf>
    <xf numFmtId="0" fontId="49" fillId="8" borderId="0" xfId="0" applyFont="1" applyFill="1" applyAlignment="1">
      <alignment horizontal="justify" vertical="top" wrapText="1"/>
    </xf>
  </cellXfs>
  <cellStyles count="35">
    <cellStyle name="Hivatkozás 2" xfId="5" xr:uid="{00000000-0005-0000-0000-000000000000}"/>
    <cellStyle name="Normál" xfId="0" builtinId="0"/>
    <cellStyle name="Normál 2" xfId="1" xr:uid="{00000000-0005-0000-0000-000002000000}"/>
    <cellStyle name="Normál 3" xfId="3" xr:uid="{00000000-0005-0000-0000-000003000000}"/>
    <cellStyle name="Normál 4" xfId="7" xr:uid="{00000000-0005-0000-0000-000004000000}"/>
    <cellStyle name="Normál 4 2" xfId="8" xr:uid="{00000000-0005-0000-0000-000005000000}"/>
    <cellStyle name="Normál 4 2 2" xfId="11" xr:uid="{00000000-0005-0000-0000-000006000000}"/>
    <cellStyle name="Normál 4 2 2 2" xfId="24" xr:uid="{3B5453B8-2836-4DF6-A7BF-A454B6A01F56}"/>
    <cellStyle name="Normál 4 2 3" xfId="10" xr:uid="{00000000-0005-0000-0000-000007000000}"/>
    <cellStyle name="Normál 4 2 3 2" xfId="23" xr:uid="{D2CF0EB9-7BD5-4131-8287-D3179F17CA43}"/>
    <cellStyle name="Normál 4 2 4" xfId="12" xr:uid="{00000000-0005-0000-0000-000008000000}"/>
    <cellStyle name="Normál 4 2 4 2" xfId="14" xr:uid="{00000000-0005-0000-0000-000009000000}"/>
    <cellStyle name="Normál 4 2 4 2 2" xfId="15" xr:uid="{00000000-0005-0000-0000-00000A000000}"/>
    <cellStyle name="Normál 4 2 4 2 2 2" xfId="28" xr:uid="{9CD7902C-D800-4071-B065-7715E7378DAC}"/>
    <cellStyle name="Normál 4 2 4 2 3" xfId="16" xr:uid="{00000000-0005-0000-0000-00000B000000}"/>
    <cellStyle name="Normál 4 2 4 2 3 2" xfId="29" xr:uid="{889D2A68-CE8F-46F8-9BDE-BE0DDE72FAB2}"/>
    <cellStyle name="Normál 4 2 4 2 4" xfId="17" xr:uid="{00000000-0005-0000-0000-00000C000000}"/>
    <cellStyle name="Normál 4 2 4 2 4 2" xfId="30" xr:uid="{103E24DE-1508-49B0-AE1E-33697B2A174B}"/>
    <cellStyle name="Normál 4 2 4 2 5" xfId="18" xr:uid="{00000000-0005-0000-0000-00000D000000}"/>
    <cellStyle name="Normál 4 2 4 2 5 2" xfId="31" xr:uid="{02E8F8F1-6A1C-4FC3-9AD5-B2F261338130}"/>
    <cellStyle name="Normál 4 2 4 2 6" xfId="20" xr:uid="{00000000-0005-0000-0000-00000E000000}"/>
    <cellStyle name="Normál 4 2 4 2 6 2" xfId="32" xr:uid="{325C921D-31AA-4901-A637-917AD5F98CC5}"/>
    <cellStyle name="Normál 4 2 4 2 7" xfId="27" xr:uid="{8D288C22-326F-43C7-87C4-8D47FC225200}"/>
    <cellStyle name="Normál 4 2 4 2 8" xfId="33" xr:uid="{56D9FFB4-A972-465C-A75E-046B3EBF98C7}"/>
    <cellStyle name="Normál 4 2 4 2 9" xfId="34" xr:uid="{B223DF3A-AE24-46B8-BF92-C7B174C35198}"/>
    <cellStyle name="Normál 4 2 4 3" xfId="25" xr:uid="{4683B784-26EE-4F16-8A12-22D2F7C11046}"/>
    <cellStyle name="Normál 4 2 5" xfId="22" xr:uid="{D53FBF47-677B-4751-86E7-83E1FE005508}"/>
    <cellStyle name="Normál 4 3" xfId="21" xr:uid="{3297081F-674B-489D-B52C-694EE83C7961}"/>
    <cellStyle name="Normál 5" xfId="9" xr:uid="{00000000-0005-0000-0000-00000F000000}"/>
    <cellStyle name="Normál 6" xfId="13" xr:uid="{00000000-0005-0000-0000-000010000000}"/>
    <cellStyle name="Normál 6 2" xfId="26" xr:uid="{DAB18A97-E0D4-48D5-80C3-9B820816E7C4}"/>
    <cellStyle name="Normál 7" xfId="19" xr:uid="{00000000-0005-0000-0000-000011000000}"/>
    <cellStyle name="Normál_Munka1" xfId="2" xr:uid="{00000000-0005-0000-0000-000012000000}"/>
    <cellStyle name="Normál_Munka1 2" xfId="6" xr:uid="{00000000-0005-0000-0000-000013000000}"/>
    <cellStyle name="Százalék" xfId="4" builtinId="5"/>
  </cellStyles>
  <dxfs count="0"/>
  <tableStyles count="0" defaultTableStyle="TableStyleMedium2" defaultPivotStyle="PivotStyleLight16"/>
  <colors>
    <mruColors>
      <color rgb="FF92D050"/>
      <color rgb="FFFF99CC"/>
      <color rgb="FF990000"/>
      <color rgb="FFD9D9D9"/>
      <color rgb="FFE26B0A"/>
      <color rgb="FFFF33CC"/>
      <color rgb="FF3399FF"/>
      <color rgb="FFCC99FF"/>
      <color rgb="FF0070C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NYME.HU\bpk\Saj&#225;t\F&#337;igazgat&#243;i\nyeste.edit\Dokumentumok\Edit\Mintatantervek\Erik&#225;t&#243;l%20Tanterv%20mi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ntatanterv"/>
      <sheetName val="tanterv_urlap"/>
      <sheetName val="Munka1"/>
    </sheetNames>
    <sheetDataSet>
      <sheetData sheetId="0"/>
      <sheetData sheetId="1"/>
      <sheetData sheetId="2">
        <row r="2">
          <cell r="A2" t="str">
            <v>felsőoktatási szakképzés</v>
          </cell>
        </row>
        <row r="17">
          <cell r="A17" t="str">
            <v>Benedek Elek Pedagógiai Kar</v>
          </cell>
        </row>
        <row r="18">
          <cell r="A18" t="str">
            <v>Erdőmérnöki Kar</v>
          </cell>
        </row>
        <row r="19">
          <cell r="A19" t="str">
            <v>Lámfalussy Sándor Közgadaságtudományi Kar</v>
          </cell>
        </row>
        <row r="20">
          <cell r="A20" t="str">
            <v>Simonyi Károly Műszaki, Faanyagtudományi és Művészeti Kar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workbookViewId="0">
      <selection activeCell="J14" sqref="J14"/>
    </sheetView>
  </sheetViews>
  <sheetFormatPr defaultColWidth="9.140625" defaultRowHeight="12.75" x14ac:dyDescent="0.2"/>
  <cols>
    <col min="1" max="16384" width="9.140625" style="2"/>
  </cols>
  <sheetData>
    <row r="1" spans="1:16" s="1" customFormat="1" x14ac:dyDescent="0.2">
      <c r="A1" s="1387" t="s">
        <v>363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  <c r="M1" s="1387"/>
      <c r="N1" s="1387"/>
      <c r="O1" s="1387"/>
      <c r="P1" s="1387"/>
    </row>
    <row r="2" spans="1:16" s="1" customFormat="1" x14ac:dyDescent="0.2">
      <c r="A2" s="1394" t="s">
        <v>110</v>
      </c>
      <c r="B2" s="1395"/>
      <c r="C2" s="1395"/>
      <c r="D2" s="1395"/>
      <c r="E2" s="1395"/>
      <c r="F2" s="1395"/>
      <c r="G2" s="1395"/>
      <c r="H2" s="1395"/>
      <c r="I2" s="1395"/>
      <c r="J2" s="1395"/>
      <c r="K2" s="1395"/>
      <c r="L2" s="1395"/>
      <c r="M2" s="1395"/>
      <c r="N2" s="1395"/>
      <c r="O2" s="1395"/>
      <c r="P2" s="1396"/>
    </row>
    <row r="3" spans="1:16" s="1" customFormat="1" ht="26.25" customHeight="1" x14ac:dyDescent="0.2">
      <c r="A3" s="1391" t="s">
        <v>111</v>
      </c>
      <c r="B3" s="1392"/>
      <c r="C3" s="1392"/>
      <c r="D3" s="1392"/>
      <c r="E3" s="1392"/>
      <c r="F3" s="1392"/>
      <c r="G3" s="1392"/>
      <c r="H3" s="1392"/>
      <c r="I3" s="1392"/>
      <c r="J3" s="1392"/>
      <c r="K3" s="1392"/>
      <c r="L3" s="1392"/>
      <c r="M3" s="1392"/>
      <c r="N3" s="1392"/>
      <c r="O3" s="1392"/>
      <c r="P3" s="1393"/>
    </row>
    <row r="4" spans="1:16" s="1" customFormat="1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1:16" s="1" customFormat="1" x14ac:dyDescent="0.2">
      <c r="A5" s="1394" t="s">
        <v>112</v>
      </c>
      <c r="B5" s="1395"/>
      <c r="C5" s="1395"/>
      <c r="D5" s="1395"/>
      <c r="E5" s="1395"/>
      <c r="F5" s="1395"/>
      <c r="G5" s="1395"/>
      <c r="H5" s="1395"/>
      <c r="I5" s="1395"/>
      <c r="J5" s="1395"/>
      <c r="K5" s="1395"/>
      <c r="L5" s="1395"/>
      <c r="M5" s="1395"/>
      <c r="N5" s="1395"/>
      <c r="O5" s="1395"/>
      <c r="P5" s="1396"/>
    </row>
    <row r="6" spans="1:16" s="1" customFormat="1" ht="19.5" customHeight="1" x14ac:dyDescent="0.2">
      <c r="A6" s="1388" t="s">
        <v>113</v>
      </c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90"/>
    </row>
    <row r="7" spans="1:16" s="1" customFormat="1" ht="25.5" customHeight="1" x14ac:dyDescent="0.2">
      <c r="A7" s="1391" t="s">
        <v>109</v>
      </c>
      <c r="B7" s="1392"/>
      <c r="C7" s="1392"/>
      <c r="D7" s="1392"/>
      <c r="E7" s="1392"/>
      <c r="F7" s="1392"/>
      <c r="G7" s="1392"/>
      <c r="H7" s="1392"/>
      <c r="I7" s="1392"/>
      <c r="J7" s="1392"/>
      <c r="K7" s="1392"/>
      <c r="L7" s="1392"/>
      <c r="M7" s="1392"/>
      <c r="N7" s="1392"/>
      <c r="O7" s="1392"/>
      <c r="P7" s="1393"/>
    </row>
    <row r="8" spans="1:16" s="1" customFormat="1" x14ac:dyDescent="0.2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</row>
    <row r="9" spans="1:16" s="1" customFormat="1" ht="17.2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s="1" customFormat="1" ht="17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</sheetData>
  <mergeCells count="6">
    <mergeCell ref="A1:P1"/>
    <mergeCell ref="A6:P6"/>
    <mergeCell ref="A7:P7"/>
    <mergeCell ref="A2:P2"/>
    <mergeCell ref="A3:P3"/>
    <mergeCell ref="A5:P5"/>
  </mergeCells>
  <phoneticPr fontId="16" type="noConversion"/>
  <pageMargins left="0.39370078740157483" right="0.39370078740157483" top="0.98425196850393704" bottom="0.98425196850393704" header="0.51181102362204722" footer="0.51181102362204722"/>
  <pageSetup paperSize="9" scale="56" orientation="landscape" r:id="rId1"/>
  <headerFooter alignWithMargins="0"/>
  <rowBreaks count="1" manualBreakCount="1">
    <brk id="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G217"/>
  <sheetViews>
    <sheetView zoomScale="70" zoomScaleNormal="70" workbookViewId="0">
      <pane ySplit="1" topLeftCell="A5" activePane="bottomLeft" state="frozen"/>
      <selection pane="bottomLeft" activeCell="B51" sqref="B51"/>
    </sheetView>
  </sheetViews>
  <sheetFormatPr defaultColWidth="8.85546875" defaultRowHeight="15.75" x14ac:dyDescent="0.2"/>
  <cols>
    <col min="1" max="1" width="7.85546875" style="304" bestFit="1" customWidth="1"/>
    <col min="2" max="2" width="49.7109375" style="116" bestFit="1" customWidth="1"/>
    <col min="3" max="3" width="4.85546875" style="116" customWidth="1"/>
    <col min="4" max="4" width="3.42578125" style="116" customWidth="1"/>
    <col min="5" max="5" width="3.7109375" style="116" customWidth="1"/>
    <col min="6" max="6" width="5.28515625" style="116" customWidth="1"/>
    <col min="7" max="7" width="8.7109375" style="116" bestFit="1" customWidth="1"/>
    <col min="8" max="8" width="6.42578125" style="116" customWidth="1"/>
    <col min="9" max="9" width="6.28515625" style="116" bestFit="1" customWidth="1"/>
    <col min="10" max="10" width="17.42578125" style="116" hidden="1" customWidth="1"/>
    <col min="11" max="11" width="20.42578125" style="116" hidden="1" customWidth="1"/>
    <col min="12" max="12" width="7.5703125" style="304" bestFit="1" customWidth="1"/>
    <col min="13" max="13" width="49.7109375" style="116" bestFit="1" customWidth="1"/>
    <col min="14" max="14" width="9.140625" style="116" hidden="1" customWidth="1"/>
    <col min="15" max="17" width="7.28515625" style="116" hidden="1" customWidth="1"/>
    <col min="18" max="18" width="9.28515625" style="116" customWidth="1"/>
    <col min="19" max="20" width="6.42578125" style="116" customWidth="1"/>
    <col min="21" max="21" width="17.42578125" style="116" hidden="1" customWidth="1"/>
    <col min="22" max="22" width="20.42578125" style="116" hidden="1" customWidth="1"/>
    <col min="23" max="23" width="7.85546875" style="304" bestFit="1" customWidth="1"/>
    <col min="24" max="24" width="49.7109375" style="116" bestFit="1" customWidth="1"/>
    <col min="25" max="26" width="8.42578125" style="116" hidden="1" customWidth="1"/>
    <col min="27" max="28" width="7.28515625" style="116" hidden="1" customWidth="1"/>
    <col min="29" max="29" width="8.7109375" style="116" bestFit="1" customWidth="1"/>
    <col min="30" max="31" width="6.28515625" style="116" bestFit="1" customWidth="1"/>
    <col min="32" max="32" width="17.7109375" style="116" hidden="1" customWidth="1"/>
    <col min="33" max="33" width="20.42578125" style="116" hidden="1" customWidth="1"/>
    <col min="34" max="34" width="8.140625" style="116" customWidth="1"/>
    <col min="35" max="35" width="59.28515625" style="116" customWidth="1"/>
    <col min="36" max="37" width="7.42578125" style="116" hidden="1" customWidth="1"/>
    <col min="38" max="39" width="7.28515625" style="116" hidden="1" customWidth="1"/>
    <col min="40" max="42" width="6.42578125" style="116" customWidth="1"/>
    <col min="43" max="43" width="20.140625" style="116" hidden="1" customWidth="1"/>
    <col min="44" max="44" width="14.42578125" style="116" hidden="1" customWidth="1"/>
    <col min="45" max="45" width="7.85546875" style="304" bestFit="1" customWidth="1"/>
    <col min="46" max="46" width="49.7109375" style="116" bestFit="1" customWidth="1"/>
    <col min="47" max="47" width="11.28515625" style="116" bestFit="1" customWidth="1"/>
    <col min="48" max="48" width="8.7109375" style="116" bestFit="1" customWidth="1"/>
    <col min="49" max="49" width="6.42578125" style="116" customWidth="1"/>
    <col min="50" max="50" width="6.28515625" style="116" bestFit="1" customWidth="1"/>
    <col min="51" max="51" width="17.42578125" style="116" hidden="1" customWidth="1"/>
    <col min="52" max="52" width="20.42578125" style="116" hidden="1" customWidth="1"/>
    <col min="53" max="53" width="7.85546875" style="304" bestFit="1" customWidth="1"/>
    <col min="54" max="54" width="49.7109375" style="116" bestFit="1" customWidth="1"/>
    <col min="55" max="56" width="8.7109375" style="116" bestFit="1" customWidth="1"/>
    <col min="57" max="58" width="6.28515625" style="116" bestFit="1" customWidth="1"/>
    <col min="59" max="59" width="26.85546875" style="116" hidden="1" customWidth="1"/>
    <col min="60" max="60" width="20.42578125" style="116" hidden="1" customWidth="1"/>
    <col min="61" max="61" width="18.85546875" bestFit="1" customWidth="1"/>
    <col min="62" max="62" width="71.7109375" bestFit="1" customWidth="1"/>
    <col min="63" max="63" width="8" bestFit="1" customWidth="1"/>
    <col min="64" max="64" width="5.5703125" bestFit="1" customWidth="1"/>
    <col min="65" max="65" width="3.7109375" bestFit="1" customWidth="1"/>
    <col min="66" max="66" width="4.7109375" bestFit="1" customWidth="1"/>
    <col min="67" max="67" width="20.42578125" hidden="1" customWidth="1"/>
    <col min="68" max="68" width="18.42578125" hidden="1" customWidth="1"/>
    <col min="69" max="69" width="8.85546875" style="116"/>
    <col min="70" max="70" width="72.85546875" style="116" bestFit="1" customWidth="1"/>
    <col min="71" max="71" width="0.28515625" style="116" customWidth="1"/>
    <col min="72" max="85" width="8.85546875" style="116"/>
    <col min="86" max="267" width="8.85546875" style="59"/>
    <col min="268" max="268" width="6.42578125" style="59" bestFit="1" customWidth="1"/>
    <col min="269" max="269" width="49.7109375" style="59" bestFit="1" customWidth="1"/>
    <col min="270" max="270" width="11.28515625" style="59" bestFit="1" customWidth="1"/>
    <col min="271" max="271" width="8.7109375" style="59" bestFit="1" customWidth="1"/>
    <col min="272" max="272" width="6.42578125" style="59" customWidth="1"/>
    <col min="273" max="273" width="6.28515625" style="59" bestFit="1" customWidth="1"/>
    <col min="274" max="274" width="15.85546875" style="59" bestFit="1" customWidth="1"/>
    <col min="275" max="275" width="6.42578125" style="59" bestFit="1" customWidth="1"/>
    <col min="276" max="276" width="49.7109375" style="59" bestFit="1" customWidth="1"/>
    <col min="277" max="277" width="9.140625" style="59" customWidth="1"/>
    <col min="278" max="278" width="9.28515625" style="59" customWidth="1"/>
    <col min="279" max="280" width="6.42578125" style="59" customWidth="1"/>
    <col min="281" max="281" width="15.85546875" style="59" bestFit="1" customWidth="1"/>
    <col min="282" max="282" width="6.42578125" style="59" bestFit="1" customWidth="1"/>
    <col min="283" max="283" width="49.7109375" style="59" bestFit="1" customWidth="1"/>
    <col min="284" max="285" width="8.7109375" style="59" bestFit="1" customWidth="1"/>
    <col min="286" max="287" width="6.28515625" style="59" bestFit="1" customWidth="1"/>
    <col min="288" max="288" width="18.28515625" style="59" customWidth="1"/>
    <col min="289" max="289" width="6.42578125" style="59" bestFit="1" customWidth="1"/>
    <col min="290" max="290" width="49.7109375" style="59" bestFit="1" customWidth="1"/>
    <col min="291" max="291" width="8.42578125" style="59" customWidth="1"/>
    <col min="292" max="292" width="8.7109375" style="59" bestFit="1" customWidth="1"/>
    <col min="293" max="294" width="6.28515625" style="59" bestFit="1" customWidth="1"/>
    <col min="295" max="295" width="15.85546875" style="59" bestFit="1" customWidth="1"/>
    <col min="296" max="296" width="6.42578125" style="59" bestFit="1" customWidth="1"/>
    <col min="297" max="297" width="51" style="59" customWidth="1"/>
    <col min="298" max="299" width="8.7109375" style="59" bestFit="1" customWidth="1"/>
    <col min="300" max="301" width="6.28515625" style="59" bestFit="1" customWidth="1"/>
    <col min="302" max="302" width="15.85546875" style="59" bestFit="1" customWidth="1"/>
    <col min="303" max="523" width="8.85546875" style="59"/>
    <col min="524" max="524" width="6.42578125" style="59" bestFit="1" customWidth="1"/>
    <col min="525" max="525" width="49.7109375" style="59" bestFit="1" customWidth="1"/>
    <col min="526" max="526" width="11.28515625" style="59" bestFit="1" customWidth="1"/>
    <col min="527" max="527" width="8.7109375" style="59" bestFit="1" customWidth="1"/>
    <col min="528" max="528" width="6.42578125" style="59" customWidth="1"/>
    <col min="529" max="529" width="6.28515625" style="59" bestFit="1" customWidth="1"/>
    <col min="530" max="530" width="15.85546875" style="59" bestFit="1" customWidth="1"/>
    <col min="531" max="531" width="6.42578125" style="59" bestFit="1" customWidth="1"/>
    <col min="532" max="532" width="49.7109375" style="59" bestFit="1" customWidth="1"/>
    <col min="533" max="533" width="9.140625" style="59" customWidth="1"/>
    <col min="534" max="534" width="9.28515625" style="59" customWidth="1"/>
    <col min="535" max="536" width="6.42578125" style="59" customWidth="1"/>
    <col min="537" max="537" width="15.85546875" style="59" bestFit="1" customWidth="1"/>
    <col min="538" max="538" width="6.42578125" style="59" bestFit="1" customWidth="1"/>
    <col min="539" max="539" width="49.7109375" style="59" bestFit="1" customWidth="1"/>
    <col min="540" max="541" width="8.7109375" style="59" bestFit="1" customWidth="1"/>
    <col min="542" max="543" width="6.28515625" style="59" bestFit="1" customWidth="1"/>
    <col min="544" max="544" width="18.28515625" style="59" customWidth="1"/>
    <col min="545" max="545" width="6.42578125" style="59" bestFit="1" customWidth="1"/>
    <col min="546" max="546" width="49.7109375" style="59" bestFit="1" customWidth="1"/>
    <col min="547" max="547" width="8.42578125" style="59" customWidth="1"/>
    <col min="548" max="548" width="8.7109375" style="59" bestFit="1" customWidth="1"/>
    <col min="549" max="550" width="6.28515625" style="59" bestFit="1" customWidth="1"/>
    <col min="551" max="551" width="15.85546875" style="59" bestFit="1" customWidth="1"/>
    <col min="552" max="552" width="6.42578125" style="59" bestFit="1" customWidth="1"/>
    <col min="553" max="553" width="51" style="59" customWidth="1"/>
    <col min="554" max="555" width="8.7109375" style="59" bestFit="1" customWidth="1"/>
    <col min="556" max="557" width="6.28515625" style="59" bestFit="1" customWidth="1"/>
    <col min="558" max="558" width="15.85546875" style="59" bestFit="1" customWidth="1"/>
    <col min="559" max="779" width="8.85546875" style="59"/>
    <col min="780" max="780" width="6.42578125" style="59" bestFit="1" customWidth="1"/>
    <col min="781" max="781" width="49.7109375" style="59" bestFit="1" customWidth="1"/>
    <col min="782" max="782" width="11.28515625" style="59" bestFit="1" customWidth="1"/>
    <col min="783" max="783" width="8.7109375" style="59" bestFit="1" customWidth="1"/>
    <col min="784" max="784" width="6.42578125" style="59" customWidth="1"/>
    <col min="785" max="785" width="6.28515625" style="59" bestFit="1" customWidth="1"/>
    <col min="786" max="786" width="15.85546875" style="59" bestFit="1" customWidth="1"/>
    <col min="787" max="787" width="6.42578125" style="59" bestFit="1" customWidth="1"/>
    <col min="788" max="788" width="49.7109375" style="59" bestFit="1" customWidth="1"/>
    <col min="789" max="789" width="9.140625" style="59" customWidth="1"/>
    <col min="790" max="790" width="9.28515625" style="59" customWidth="1"/>
    <col min="791" max="792" width="6.42578125" style="59" customWidth="1"/>
    <col min="793" max="793" width="15.85546875" style="59" bestFit="1" customWidth="1"/>
    <col min="794" max="794" width="6.42578125" style="59" bestFit="1" customWidth="1"/>
    <col min="795" max="795" width="49.7109375" style="59" bestFit="1" customWidth="1"/>
    <col min="796" max="797" width="8.7109375" style="59" bestFit="1" customWidth="1"/>
    <col min="798" max="799" width="6.28515625" style="59" bestFit="1" customWidth="1"/>
    <col min="800" max="800" width="18.28515625" style="59" customWidth="1"/>
    <col min="801" max="801" width="6.42578125" style="59" bestFit="1" customWidth="1"/>
    <col min="802" max="802" width="49.7109375" style="59" bestFit="1" customWidth="1"/>
    <col min="803" max="803" width="8.42578125" style="59" customWidth="1"/>
    <col min="804" max="804" width="8.7109375" style="59" bestFit="1" customWidth="1"/>
    <col min="805" max="806" width="6.28515625" style="59" bestFit="1" customWidth="1"/>
    <col min="807" max="807" width="15.85546875" style="59" bestFit="1" customWidth="1"/>
    <col min="808" max="808" width="6.42578125" style="59" bestFit="1" customWidth="1"/>
    <col min="809" max="809" width="51" style="59" customWidth="1"/>
    <col min="810" max="811" width="8.7109375" style="59" bestFit="1" customWidth="1"/>
    <col min="812" max="813" width="6.28515625" style="59" bestFit="1" customWidth="1"/>
    <col min="814" max="814" width="15.85546875" style="59" bestFit="1" customWidth="1"/>
    <col min="815" max="1035" width="8.85546875" style="59"/>
    <col min="1036" max="1036" width="6.42578125" style="59" bestFit="1" customWidth="1"/>
    <col min="1037" max="1037" width="49.7109375" style="59" bestFit="1" customWidth="1"/>
    <col min="1038" max="1038" width="11.28515625" style="59" bestFit="1" customWidth="1"/>
    <col min="1039" max="1039" width="8.7109375" style="59" bestFit="1" customWidth="1"/>
    <col min="1040" max="1040" width="6.42578125" style="59" customWidth="1"/>
    <col min="1041" max="1041" width="6.28515625" style="59" bestFit="1" customWidth="1"/>
    <col min="1042" max="1042" width="15.85546875" style="59" bestFit="1" customWidth="1"/>
    <col min="1043" max="1043" width="6.42578125" style="59" bestFit="1" customWidth="1"/>
    <col min="1044" max="1044" width="49.7109375" style="59" bestFit="1" customWidth="1"/>
    <col min="1045" max="1045" width="9.140625" style="59" customWidth="1"/>
    <col min="1046" max="1046" width="9.28515625" style="59" customWidth="1"/>
    <col min="1047" max="1048" width="6.42578125" style="59" customWidth="1"/>
    <col min="1049" max="1049" width="15.85546875" style="59" bestFit="1" customWidth="1"/>
    <col min="1050" max="1050" width="6.42578125" style="59" bestFit="1" customWidth="1"/>
    <col min="1051" max="1051" width="49.7109375" style="59" bestFit="1" customWidth="1"/>
    <col min="1052" max="1053" width="8.7109375" style="59" bestFit="1" customWidth="1"/>
    <col min="1054" max="1055" width="6.28515625" style="59" bestFit="1" customWidth="1"/>
    <col min="1056" max="1056" width="18.28515625" style="59" customWidth="1"/>
    <col min="1057" max="1057" width="6.42578125" style="59" bestFit="1" customWidth="1"/>
    <col min="1058" max="1058" width="49.7109375" style="59" bestFit="1" customWidth="1"/>
    <col min="1059" max="1059" width="8.42578125" style="59" customWidth="1"/>
    <col min="1060" max="1060" width="8.7109375" style="59" bestFit="1" customWidth="1"/>
    <col min="1061" max="1062" width="6.28515625" style="59" bestFit="1" customWidth="1"/>
    <col min="1063" max="1063" width="15.85546875" style="59" bestFit="1" customWidth="1"/>
    <col min="1064" max="1064" width="6.42578125" style="59" bestFit="1" customWidth="1"/>
    <col min="1065" max="1065" width="51" style="59" customWidth="1"/>
    <col min="1066" max="1067" width="8.7109375" style="59" bestFit="1" customWidth="1"/>
    <col min="1068" max="1069" width="6.28515625" style="59" bestFit="1" customWidth="1"/>
    <col min="1070" max="1070" width="15.85546875" style="59" bestFit="1" customWidth="1"/>
    <col min="1071" max="1291" width="8.85546875" style="59"/>
    <col min="1292" max="1292" width="6.42578125" style="59" bestFit="1" customWidth="1"/>
    <col min="1293" max="1293" width="49.7109375" style="59" bestFit="1" customWidth="1"/>
    <col min="1294" max="1294" width="11.28515625" style="59" bestFit="1" customWidth="1"/>
    <col min="1295" max="1295" width="8.7109375" style="59" bestFit="1" customWidth="1"/>
    <col min="1296" max="1296" width="6.42578125" style="59" customWidth="1"/>
    <col min="1297" max="1297" width="6.28515625" style="59" bestFit="1" customWidth="1"/>
    <col min="1298" max="1298" width="15.85546875" style="59" bestFit="1" customWidth="1"/>
    <col min="1299" max="1299" width="6.42578125" style="59" bestFit="1" customWidth="1"/>
    <col min="1300" max="1300" width="49.7109375" style="59" bestFit="1" customWidth="1"/>
    <col min="1301" max="1301" width="9.140625" style="59" customWidth="1"/>
    <col min="1302" max="1302" width="9.28515625" style="59" customWidth="1"/>
    <col min="1303" max="1304" width="6.42578125" style="59" customWidth="1"/>
    <col min="1305" max="1305" width="15.85546875" style="59" bestFit="1" customWidth="1"/>
    <col min="1306" max="1306" width="6.42578125" style="59" bestFit="1" customWidth="1"/>
    <col min="1307" max="1307" width="49.7109375" style="59" bestFit="1" customWidth="1"/>
    <col min="1308" max="1309" width="8.7109375" style="59" bestFit="1" customWidth="1"/>
    <col min="1310" max="1311" width="6.28515625" style="59" bestFit="1" customWidth="1"/>
    <col min="1312" max="1312" width="18.28515625" style="59" customWidth="1"/>
    <col min="1313" max="1313" width="6.42578125" style="59" bestFit="1" customWidth="1"/>
    <col min="1314" max="1314" width="49.7109375" style="59" bestFit="1" customWidth="1"/>
    <col min="1315" max="1315" width="8.42578125" style="59" customWidth="1"/>
    <col min="1316" max="1316" width="8.7109375" style="59" bestFit="1" customWidth="1"/>
    <col min="1317" max="1318" width="6.28515625" style="59" bestFit="1" customWidth="1"/>
    <col min="1319" max="1319" width="15.85546875" style="59" bestFit="1" customWidth="1"/>
    <col min="1320" max="1320" width="6.42578125" style="59" bestFit="1" customWidth="1"/>
    <col min="1321" max="1321" width="51" style="59" customWidth="1"/>
    <col min="1322" max="1323" width="8.7109375" style="59" bestFit="1" customWidth="1"/>
    <col min="1324" max="1325" width="6.28515625" style="59" bestFit="1" customWidth="1"/>
    <col min="1326" max="1326" width="15.85546875" style="59" bestFit="1" customWidth="1"/>
    <col min="1327" max="1547" width="8.85546875" style="59"/>
    <col min="1548" max="1548" width="6.42578125" style="59" bestFit="1" customWidth="1"/>
    <col min="1549" max="1549" width="49.7109375" style="59" bestFit="1" customWidth="1"/>
    <col min="1550" max="1550" width="11.28515625" style="59" bestFit="1" customWidth="1"/>
    <col min="1551" max="1551" width="8.7109375" style="59" bestFit="1" customWidth="1"/>
    <col min="1552" max="1552" width="6.42578125" style="59" customWidth="1"/>
    <col min="1553" max="1553" width="6.28515625" style="59" bestFit="1" customWidth="1"/>
    <col min="1554" max="1554" width="15.85546875" style="59" bestFit="1" customWidth="1"/>
    <col min="1555" max="1555" width="6.42578125" style="59" bestFit="1" customWidth="1"/>
    <col min="1556" max="1556" width="49.7109375" style="59" bestFit="1" customWidth="1"/>
    <col min="1557" max="1557" width="9.140625" style="59" customWidth="1"/>
    <col min="1558" max="1558" width="9.28515625" style="59" customWidth="1"/>
    <col min="1559" max="1560" width="6.42578125" style="59" customWidth="1"/>
    <col min="1561" max="1561" width="15.85546875" style="59" bestFit="1" customWidth="1"/>
    <col min="1562" max="1562" width="6.42578125" style="59" bestFit="1" customWidth="1"/>
    <col min="1563" max="1563" width="49.7109375" style="59" bestFit="1" customWidth="1"/>
    <col min="1564" max="1565" width="8.7109375" style="59" bestFit="1" customWidth="1"/>
    <col min="1566" max="1567" width="6.28515625" style="59" bestFit="1" customWidth="1"/>
    <col min="1568" max="1568" width="18.28515625" style="59" customWidth="1"/>
    <col min="1569" max="1569" width="6.42578125" style="59" bestFit="1" customWidth="1"/>
    <col min="1570" max="1570" width="49.7109375" style="59" bestFit="1" customWidth="1"/>
    <col min="1571" max="1571" width="8.42578125" style="59" customWidth="1"/>
    <col min="1572" max="1572" width="8.7109375" style="59" bestFit="1" customWidth="1"/>
    <col min="1573" max="1574" width="6.28515625" style="59" bestFit="1" customWidth="1"/>
    <col min="1575" max="1575" width="15.85546875" style="59" bestFit="1" customWidth="1"/>
    <col min="1576" max="1576" width="6.42578125" style="59" bestFit="1" customWidth="1"/>
    <col min="1577" max="1577" width="51" style="59" customWidth="1"/>
    <col min="1578" max="1579" width="8.7109375" style="59" bestFit="1" customWidth="1"/>
    <col min="1580" max="1581" width="6.28515625" style="59" bestFit="1" customWidth="1"/>
    <col min="1582" max="1582" width="15.85546875" style="59" bestFit="1" customWidth="1"/>
    <col min="1583" max="1803" width="8.85546875" style="59"/>
    <col min="1804" max="1804" width="6.42578125" style="59" bestFit="1" customWidth="1"/>
    <col min="1805" max="1805" width="49.7109375" style="59" bestFit="1" customWidth="1"/>
    <col min="1806" max="1806" width="11.28515625" style="59" bestFit="1" customWidth="1"/>
    <col min="1807" max="1807" width="8.7109375" style="59" bestFit="1" customWidth="1"/>
    <col min="1808" max="1808" width="6.42578125" style="59" customWidth="1"/>
    <col min="1809" max="1809" width="6.28515625" style="59" bestFit="1" customWidth="1"/>
    <col min="1810" max="1810" width="15.85546875" style="59" bestFit="1" customWidth="1"/>
    <col min="1811" max="1811" width="6.42578125" style="59" bestFit="1" customWidth="1"/>
    <col min="1812" max="1812" width="49.7109375" style="59" bestFit="1" customWidth="1"/>
    <col min="1813" max="1813" width="9.140625" style="59" customWidth="1"/>
    <col min="1814" max="1814" width="9.28515625" style="59" customWidth="1"/>
    <col min="1815" max="1816" width="6.42578125" style="59" customWidth="1"/>
    <col min="1817" max="1817" width="15.85546875" style="59" bestFit="1" customWidth="1"/>
    <col min="1818" max="1818" width="6.42578125" style="59" bestFit="1" customWidth="1"/>
    <col min="1819" max="1819" width="49.7109375" style="59" bestFit="1" customWidth="1"/>
    <col min="1820" max="1821" width="8.7109375" style="59" bestFit="1" customWidth="1"/>
    <col min="1822" max="1823" width="6.28515625" style="59" bestFit="1" customWidth="1"/>
    <col min="1824" max="1824" width="18.28515625" style="59" customWidth="1"/>
    <col min="1825" max="1825" width="6.42578125" style="59" bestFit="1" customWidth="1"/>
    <col min="1826" max="1826" width="49.7109375" style="59" bestFit="1" customWidth="1"/>
    <col min="1827" max="1827" width="8.42578125" style="59" customWidth="1"/>
    <col min="1828" max="1828" width="8.7109375" style="59" bestFit="1" customWidth="1"/>
    <col min="1829" max="1830" width="6.28515625" style="59" bestFit="1" customWidth="1"/>
    <col min="1831" max="1831" width="15.85546875" style="59" bestFit="1" customWidth="1"/>
    <col min="1832" max="1832" width="6.42578125" style="59" bestFit="1" customWidth="1"/>
    <col min="1833" max="1833" width="51" style="59" customWidth="1"/>
    <col min="1834" max="1835" width="8.7109375" style="59" bestFit="1" customWidth="1"/>
    <col min="1836" max="1837" width="6.28515625" style="59" bestFit="1" customWidth="1"/>
    <col min="1838" max="1838" width="15.85546875" style="59" bestFit="1" customWidth="1"/>
    <col min="1839" max="2059" width="8.85546875" style="59"/>
    <col min="2060" max="2060" width="6.42578125" style="59" bestFit="1" customWidth="1"/>
    <col min="2061" max="2061" width="49.7109375" style="59" bestFit="1" customWidth="1"/>
    <col min="2062" max="2062" width="11.28515625" style="59" bestFit="1" customWidth="1"/>
    <col min="2063" max="2063" width="8.7109375" style="59" bestFit="1" customWidth="1"/>
    <col min="2064" max="2064" width="6.42578125" style="59" customWidth="1"/>
    <col min="2065" max="2065" width="6.28515625" style="59" bestFit="1" customWidth="1"/>
    <col min="2066" max="2066" width="15.85546875" style="59" bestFit="1" customWidth="1"/>
    <col min="2067" max="2067" width="6.42578125" style="59" bestFit="1" customWidth="1"/>
    <col min="2068" max="2068" width="49.7109375" style="59" bestFit="1" customWidth="1"/>
    <col min="2069" max="2069" width="9.140625" style="59" customWidth="1"/>
    <col min="2070" max="2070" width="9.28515625" style="59" customWidth="1"/>
    <col min="2071" max="2072" width="6.42578125" style="59" customWidth="1"/>
    <col min="2073" max="2073" width="15.85546875" style="59" bestFit="1" customWidth="1"/>
    <col min="2074" max="2074" width="6.42578125" style="59" bestFit="1" customWidth="1"/>
    <col min="2075" max="2075" width="49.7109375" style="59" bestFit="1" customWidth="1"/>
    <col min="2076" max="2077" width="8.7109375" style="59" bestFit="1" customWidth="1"/>
    <col min="2078" max="2079" width="6.28515625" style="59" bestFit="1" customWidth="1"/>
    <col min="2080" max="2080" width="18.28515625" style="59" customWidth="1"/>
    <col min="2081" max="2081" width="6.42578125" style="59" bestFit="1" customWidth="1"/>
    <col min="2082" max="2082" width="49.7109375" style="59" bestFit="1" customWidth="1"/>
    <col min="2083" max="2083" width="8.42578125" style="59" customWidth="1"/>
    <col min="2084" max="2084" width="8.7109375" style="59" bestFit="1" customWidth="1"/>
    <col min="2085" max="2086" width="6.28515625" style="59" bestFit="1" customWidth="1"/>
    <col min="2087" max="2087" width="15.85546875" style="59" bestFit="1" customWidth="1"/>
    <col min="2088" max="2088" width="6.42578125" style="59" bestFit="1" customWidth="1"/>
    <col min="2089" max="2089" width="51" style="59" customWidth="1"/>
    <col min="2090" max="2091" width="8.7109375" style="59" bestFit="1" customWidth="1"/>
    <col min="2092" max="2093" width="6.28515625" style="59" bestFit="1" customWidth="1"/>
    <col min="2094" max="2094" width="15.85546875" style="59" bestFit="1" customWidth="1"/>
    <col min="2095" max="2315" width="8.85546875" style="59"/>
    <col min="2316" max="2316" width="6.42578125" style="59" bestFit="1" customWidth="1"/>
    <col min="2317" max="2317" width="49.7109375" style="59" bestFit="1" customWidth="1"/>
    <col min="2318" max="2318" width="11.28515625" style="59" bestFit="1" customWidth="1"/>
    <col min="2319" max="2319" width="8.7109375" style="59" bestFit="1" customWidth="1"/>
    <col min="2320" max="2320" width="6.42578125" style="59" customWidth="1"/>
    <col min="2321" max="2321" width="6.28515625" style="59" bestFit="1" customWidth="1"/>
    <col min="2322" max="2322" width="15.85546875" style="59" bestFit="1" customWidth="1"/>
    <col min="2323" max="2323" width="6.42578125" style="59" bestFit="1" customWidth="1"/>
    <col min="2324" max="2324" width="49.7109375" style="59" bestFit="1" customWidth="1"/>
    <col min="2325" max="2325" width="9.140625" style="59" customWidth="1"/>
    <col min="2326" max="2326" width="9.28515625" style="59" customWidth="1"/>
    <col min="2327" max="2328" width="6.42578125" style="59" customWidth="1"/>
    <col min="2329" max="2329" width="15.85546875" style="59" bestFit="1" customWidth="1"/>
    <col min="2330" max="2330" width="6.42578125" style="59" bestFit="1" customWidth="1"/>
    <col min="2331" max="2331" width="49.7109375" style="59" bestFit="1" customWidth="1"/>
    <col min="2332" max="2333" width="8.7109375" style="59" bestFit="1" customWidth="1"/>
    <col min="2334" max="2335" width="6.28515625" style="59" bestFit="1" customWidth="1"/>
    <col min="2336" max="2336" width="18.28515625" style="59" customWidth="1"/>
    <col min="2337" max="2337" width="6.42578125" style="59" bestFit="1" customWidth="1"/>
    <col min="2338" max="2338" width="49.7109375" style="59" bestFit="1" customWidth="1"/>
    <col min="2339" max="2339" width="8.42578125" style="59" customWidth="1"/>
    <col min="2340" max="2340" width="8.7109375" style="59" bestFit="1" customWidth="1"/>
    <col min="2341" max="2342" width="6.28515625" style="59" bestFit="1" customWidth="1"/>
    <col min="2343" max="2343" width="15.85546875" style="59" bestFit="1" customWidth="1"/>
    <col min="2344" max="2344" width="6.42578125" style="59" bestFit="1" customWidth="1"/>
    <col min="2345" max="2345" width="51" style="59" customWidth="1"/>
    <col min="2346" max="2347" width="8.7109375" style="59" bestFit="1" customWidth="1"/>
    <col min="2348" max="2349" width="6.28515625" style="59" bestFit="1" customWidth="1"/>
    <col min="2350" max="2350" width="15.85546875" style="59" bestFit="1" customWidth="1"/>
    <col min="2351" max="2571" width="8.85546875" style="59"/>
    <col min="2572" max="2572" width="6.42578125" style="59" bestFit="1" customWidth="1"/>
    <col min="2573" max="2573" width="49.7109375" style="59" bestFit="1" customWidth="1"/>
    <col min="2574" max="2574" width="11.28515625" style="59" bestFit="1" customWidth="1"/>
    <col min="2575" max="2575" width="8.7109375" style="59" bestFit="1" customWidth="1"/>
    <col min="2576" max="2576" width="6.42578125" style="59" customWidth="1"/>
    <col min="2577" max="2577" width="6.28515625" style="59" bestFit="1" customWidth="1"/>
    <col min="2578" max="2578" width="15.85546875" style="59" bestFit="1" customWidth="1"/>
    <col min="2579" max="2579" width="6.42578125" style="59" bestFit="1" customWidth="1"/>
    <col min="2580" max="2580" width="49.7109375" style="59" bestFit="1" customWidth="1"/>
    <col min="2581" max="2581" width="9.140625" style="59" customWidth="1"/>
    <col min="2582" max="2582" width="9.28515625" style="59" customWidth="1"/>
    <col min="2583" max="2584" width="6.42578125" style="59" customWidth="1"/>
    <col min="2585" max="2585" width="15.85546875" style="59" bestFit="1" customWidth="1"/>
    <col min="2586" max="2586" width="6.42578125" style="59" bestFit="1" customWidth="1"/>
    <col min="2587" max="2587" width="49.7109375" style="59" bestFit="1" customWidth="1"/>
    <col min="2588" max="2589" width="8.7109375" style="59" bestFit="1" customWidth="1"/>
    <col min="2590" max="2591" width="6.28515625" style="59" bestFit="1" customWidth="1"/>
    <col min="2592" max="2592" width="18.28515625" style="59" customWidth="1"/>
    <col min="2593" max="2593" width="6.42578125" style="59" bestFit="1" customWidth="1"/>
    <col min="2594" max="2594" width="49.7109375" style="59" bestFit="1" customWidth="1"/>
    <col min="2595" max="2595" width="8.42578125" style="59" customWidth="1"/>
    <col min="2596" max="2596" width="8.7109375" style="59" bestFit="1" customWidth="1"/>
    <col min="2597" max="2598" width="6.28515625" style="59" bestFit="1" customWidth="1"/>
    <col min="2599" max="2599" width="15.85546875" style="59" bestFit="1" customWidth="1"/>
    <col min="2600" max="2600" width="6.42578125" style="59" bestFit="1" customWidth="1"/>
    <col min="2601" max="2601" width="51" style="59" customWidth="1"/>
    <col min="2602" max="2603" width="8.7109375" style="59" bestFit="1" customWidth="1"/>
    <col min="2604" max="2605" width="6.28515625" style="59" bestFit="1" customWidth="1"/>
    <col min="2606" max="2606" width="15.85546875" style="59" bestFit="1" customWidth="1"/>
    <col min="2607" max="2827" width="8.85546875" style="59"/>
    <col min="2828" max="2828" width="6.42578125" style="59" bestFit="1" customWidth="1"/>
    <col min="2829" max="2829" width="49.7109375" style="59" bestFit="1" customWidth="1"/>
    <col min="2830" max="2830" width="11.28515625" style="59" bestFit="1" customWidth="1"/>
    <col min="2831" max="2831" width="8.7109375" style="59" bestFit="1" customWidth="1"/>
    <col min="2832" max="2832" width="6.42578125" style="59" customWidth="1"/>
    <col min="2833" max="2833" width="6.28515625" style="59" bestFit="1" customWidth="1"/>
    <col min="2834" max="2834" width="15.85546875" style="59" bestFit="1" customWidth="1"/>
    <col min="2835" max="2835" width="6.42578125" style="59" bestFit="1" customWidth="1"/>
    <col min="2836" max="2836" width="49.7109375" style="59" bestFit="1" customWidth="1"/>
    <col min="2837" max="2837" width="9.140625" style="59" customWidth="1"/>
    <col min="2838" max="2838" width="9.28515625" style="59" customWidth="1"/>
    <col min="2839" max="2840" width="6.42578125" style="59" customWidth="1"/>
    <col min="2841" max="2841" width="15.85546875" style="59" bestFit="1" customWidth="1"/>
    <col min="2842" max="2842" width="6.42578125" style="59" bestFit="1" customWidth="1"/>
    <col min="2843" max="2843" width="49.7109375" style="59" bestFit="1" customWidth="1"/>
    <col min="2844" max="2845" width="8.7109375" style="59" bestFit="1" customWidth="1"/>
    <col min="2846" max="2847" width="6.28515625" style="59" bestFit="1" customWidth="1"/>
    <col min="2848" max="2848" width="18.28515625" style="59" customWidth="1"/>
    <col min="2849" max="2849" width="6.42578125" style="59" bestFit="1" customWidth="1"/>
    <col min="2850" max="2850" width="49.7109375" style="59" bestFit="1" customWidth="1"/>
    <col min="2851" max="2851" width="8.42578125" style="59" customWidth="1"/>
    <col min="2852" max="2852" width="8.7109375" style="59" bestFit="1" customWidth="1"/>
    <col min="2853" max="2854" width="6.28515625" style="59" bestFit="1" customWidth="1"/>
    <col min="2855" max="2855" width="15.85546875" style="59" bestFit="1" customWidth="1"/>
    <col min="2856" max="2856" width="6.42578125" style="59" bestFit="1" customWidth="1"/>
    <col min="2857" max="2857" width="51" style="59" customWidth="1"/>
    <col min="2858" max="2859" width="8.7109375" style="59" bestFit="1" customWidth="1"/>
    <col min="2860" max="2861" width="6.28515625" style="59" bestFit="1" customWidth="1"/>
    <col min="2862" max="2862" width="15.85546875" style="59" bestFit="1" customWidth="1"/>
    <col min="2863" max="3083" width="8.85546875" style="59"/>
    <col min="3084" max="3084" width="6.42578125" style="59" bestFit="1" customWidth="1"/>
    <col min="3085" max="3085" width="49.7109375" style="59" bestFit="1" customWidth="1"/>
    <col min="3086" max="3086" width="11.28515625" style="59" bestFit="1" customWidth="1"/>
    <col min="3087" max="3087" width="8.7109375" style="59" bestFit="1" customWidth="1"/>
    <col min="3088" max="3088" width="6.42578125" style="59" customWidth="1"/>
    <col min="3089" max="3089" width="6.28515625" style="59" bestFit="1" customWidth="1"/>
    <col min="3090" max="3090" width="15.85546875" style="59" bestFit="1" customWidth="1"/>
    <col min="3091" max="3091" width="6.42578125" style="59" bestFit="1" customWidth="1"/>
    <col min="3092" max="3092" width="49.7109375" style="59" bestFit="1" customWidth="1"/>
    <col min="3093" max="3093" width="9.140625" style="59" customWidth="1"/>
    <col min="3094" max="3094" width="9.28515625" style="59" customWidth="1"/>
    <col min="3095" max="3096" width="6.42578125" style="59" customWidth="1"/>
    <col min="3097" max="3097" width="15.85546875" style="59" bestFit="1" customWidth="1"/>
    <col min="3098" max="3098" width="6.42578125" style="59" bestFit="1" customWidth="1"/>
    <col min="3099" max="3099" width="49.7109375" style="59" bestFit="1" customWidth="1"/>
    <col min="3100" max="3101" width="8.7109375" style="59" bestFit="1" customWidth="1"/>
    <col min="3102" max="3103" width="6.28515625" style="59" bestFit="1" customWidth="1"/>
    <col min="3104" max="3104" width="18.28515625" style="59" customWidth="1"/>
    <col min="3105" max="3105" width="6.42578125" style="59" bestFit="1" customWidth="1"/>
    <col min="3106" max="3106" width="49.7109375" style="59" bestFit="1" customWidth="1"/>
    <col min="3107" max="3107" width="8.42578125" style="59" customWidth="1"/>
    <col min="3108" max="3108" width="8.7109375" style="59" bestFit="1" customWidth="1"/>
    <col min="3109" max="3110" width="6.28515625" style="59" bestFit="1" customWidth="1"/>
    <col min="3111" max="3111" width="15.85546875" style="59" bestFit="1" customWidth="1"/>
    <col min="3112" max="3112" width="6.42578125" style="59" bestFit="1" customWidth="1"/>
    <col min="3113" max="3113" width="51" style="59" customWidth="1"/>
    <col min="3114" max="3115" width="8.7109375" style="59" bestFit="1" customWidth="1"/>
    <col min="3116" max="3117" width="6.28515625" style="59" bestFit="1" customWidth="1"/>
    <col min="3118" max="3118" width="15.85546875" style="59" bestFit="1" customWidth="1"/>
    <col min="3119" max="3339" width="8.85546875" style="59"/>
    <col min="3340" max="3340" width="6.42578125" style="59" bestFit="1" customWidth="1"/>
    <col min="3341" max="3341" width="49.7109375" style="59" bestFit="1" customWidth="1"/>
    <col min="3342" max="3342" width="11.28515625" style="59" bestFit="1" customWidth="1"/>
    <col min="3343" max="3343" width="8.7109375" style="59" bestFit="1" customWidth="1"/>
    <col min="3344" max="3344" width="6.42578125" style="59" customWidth="1"/>
    <col min="3345" max="3345" width="6.28515625" style="59" bestFit="1" customWidth="1"/>
    <col min="3346" max="3346" width="15.85546875" style="59" bestFit="1" customWidth="1"/>
    <col min="3347" max="3347" width="6.42578125" style="59" bestFit="1" customWidth="1"/>
    <col min="3348" max="3348" width="49.7109375" style="59" bestFit="1" customWidth="1"/>
    <col min="3349" max="3349" width="9.140625" style="59" customWidth="1"/>
    <col min="3350" max="3350" width="9.28515625" style="59" customWidth="1"/>
    <col min="3351" max="3352" width="6.42578125" style="59" customWidth="1"/>
    <col min="3353" max="3353" width="15.85546875" style="59" bestFit="1" customWidth="1"/>
    <col min="3354" max="3354" width="6.42578125" style="59" bestFit="1" customWidth="1"/>
    <col min="3355" max="3355" width="49.7109375" style="59" bestFit="1" customWidth="1"/>
    <col min="3356" max="3357" width="8.7109375" style="59" bestFit="1" customWidth="1"/>
    <col min="3358" max="3359" width="6.28515625" style="59" bestFit="1" customWidth="1"/>
    <col min="3360" max="3360" width="18.28515625" style="59" customWidth="1"/>
    <col min="3361" max="3361" width="6.42578125" style="59" bestFit="1" customWidth="1"/>
    <col min="3362" max="3362" width="49.7109375" style="59" bestFit="1" customWidth="1"/>
    <col min="3363" max="3363" width="8.42578125" style="59" customWidth="1"/>
    <col min="3364" max="3364" width="8.7109375" style="59" bestFit="1" customWidth="1"/>
    <col min="3365" max="3366" width="6.28515625" style="59" bestFit="1" customWidth="1"/>
    <col min="3367" max="3367" width="15.85546875" style="59" bestFit="1" customWidth="1"/>
    <col min="3368" max="3368" width="6.42578125" style="59" bestFit="1" customWidth="1"/>
    <col min="3369" max="3369" width="51" style="59" customWidth="1"/>
    <col min="3370" max="3371" width="8.7109375" style="59" bestFit="1" customWidth="1"/>
    <col min="3372" max="3373" width="6.28515625" style="59" bestFit="1" customWidth="1"/>
    <col min="3374" max="3374" width="15.85546875" style="59" bestFit="1" customWidth="1"/>
    <col min="3375" max="3595" width="8.85546875" style="59"/>
    <col min="3596" max="3596" width="6.42578125" style="59" bestFit="1" customWidth="1"/>
    <col min="3597" max="3597" width="49.7109375" style="59" bestFit="1" customWidth="1"/>
    <col min="3598" max="3598" width="11.28515625" style="59" bestFit="1" customWidth="1"/>
    <col min="3599" max="3599" width="8.7109375" style="59" bestFit="1" customWidth="1"/>
    <col min="3600" max="3600" width="6.42578125" style="59" customWidth="1"/>
    <col min="3601" max="3601" width="6.28515625" style="59" bestFit="1" customWidth="1"/>
    <col min="3602" max="3602" width="15.85546875" style="59" bestFit="1" customWidth="1"/>
    <col min="3603" max="3603" width="6.42578125" style="59" bestFit="1" customWidth="1"/>
    <col min="3604" max="3604" width="49.7109375" style="59" bestFit="1" customWidth="1"/>
    <col min="3605" max="3605" width="9.140625" style="59" customWidth="1"/>
    <col min="3606" max="3606" width="9.28515625" style="59" customWidth="1"/>
    <col min="3607" max="3608" width="6.42578125" style="59" customWidth="1"/>
    <col min="3609" max="3609" width="15.85546875" style="59" bestFit="1" customWidth="1"/>
    <col min="3610" max="3610" width="6.42578125" style="59" bestFit="1" customWidth="1"/>
    <col min="3611" max="3611" width="49.7109375" style="59" bestFit="1" customWidth="1"/>
    <col min="3612" max="3613" width="8.7109375" style="59" bestFit="1" customWidth="1"/>
    <col min="3614" max="3615" width="6.28515625" style="59" bestFit="1" customWidth="1"/>
    <col min="3616" max="3616" width="18.28515625" style="59" customWidth="1"/>
    <col min="3617" max="3617" width="6.42578125" style="59" bestFit="1" customWidth="1"/>
    <col min="3618" max="3618" width="49.7109375" style="59" bestFit="1" customWidth="1"/>
    <col min="3619" max="3619" width="8.42578125" style="59" customWidth="1"/>
    <col min="3620" max="3620" width="8.7109375" style="59" bestFit="1" customWidth="1"/>
    <col min="3621" max="3622" width="6.28515625" style="59" bestFit="1" customWidth="1"/>
    <col min="3623" max="3623" width="15.85546875" style="59" bestFit="1" customWidth="1"/>
    <col min="3624" max="3624" width="6.42578125" style="59" bestFit="1" customWidth="1"/>
    <col min="3625" max="3625" width="51" style="59" customWidth="1"/>
    <col min="3626" max="3627" width="8.7109375" style="59" bestFit="1" customWidth="1"/>
    <col min="3628" max="3629" width="6.28515625" style="59" bestFit="1" customWidth="1"/>
    <col min="3630" max="3630" width="15.85546875" style="59" bestFit="1" customWidth="1"/>
    <col min="3631" max="3851" width="8.85546875" style="59"/>
    <col min="3852" max="3852" width="6.42578125" style="59" bestFit="1" customWidth="1"/>
    <col min="3853" max="3853" width="49.7109375" style="59" bestFit="1" customWidth="1"/>
    <col min="3854" max="3854" width="11.28515625" style="59" bestFit="1" customWidth="1"/>
    <col min="3855" max="3855" width="8.7109375" style="59" bestFit="1" customWidth="1"/>
    <col min="3856" max="3856" width="6.42578125" style="59" customWidth="1"/>
    <col min="3857" max="3857" width="6.28515625" style="59" bestFit="1" customWidth="1"/>
    <col min="3858" max="3858" width="15.85546875" style="59" bestFit="1" customWidth="1"/>
    <col min="3859" max="3859" width="6.42578125" style="59" bestFit="1" customWidth="1"/>
    <col min="3860" max="3860" width="49.7109375" style="59" bestFit="1" customWidth="1"/>
    <col min="3861" max="3861" width="9.140625" style="59" customWidth="1"/>
    <col min="3862" max="3862" width="9.28515625" style="59" customWidth="1"/>
    <col min="3863" max="3864" width="6.42578125" style="59" customWidth="1"/>
    <col min="3865" max="3865" width="15.85546875" style="59" bestFit="1" customWidth="1"/>
    <col min="3866" max="3866" width="6.42578125" style="59" bestFit="1" customWidth="1"/>
    <col min="3867" max="3867" width="49.7109375" style="59" bestFit="1" customWidth="1"/>
    <col min="3868" max="3869" width="8.7109375" style="59" bestFit="1" customWidth="1"/>
    <col min="3870" max="3871" width="6.28515625" style="59" bestFit="1" customWidth="1"/>
    <col min="3872" max="3872" width="18.28515625" style="59" customWidth="1"/>
    <col min="3873" max="3873" width="6.42578125" style="59" bestFit="1" customWidth="1"/>
    <col min="3874" max="3874" width="49.7109375" style="59" bestFit="1" customWidth="1"/>
    <col min="3875" max="3875" width="8.42578125" style="59" customWidth="1"/>
    <col min="3876" max="3876" width="8.7109375" style="59" bestFit="1" customWidth="1"/>
    <col min="3877" max="3878" width="6.28515625" style="59" bestFit="1" customWidth="1"/>
    <col min="3879" max="3879" width="15.85546875" style="59" bestFit="1" customWidth="1"/>
    <col min="3880" max="3880" width="6.42578125" style="59" bestFit="1" customWidth="1"/>
    <col min="3881" max="3881" width="51" style="59" customWidth="1"/>
    <col min="3882" max="3883" width="8.7109375" style="59" bestFit="1" customWidth="1"/>
    <col min="3884" max="3885" width="6.28515625" style="59" bestFit="1" customWidth="1"/>
    <col min="3886" max="3886" width="15.85546875" style="59" bestFit="1" customWidth="1"/>
    <col min="3887" max="4107" width="8.85546875" style="59"/>
    <col min="4108" max="4108" width="6.42578125" style="59" bestFit="1" customWidth="1"/>
    <col min="4109" max="4109" width="49.7109375" style="59" bestFit="1" customWidth="1"/>
    <col min="4110" max="4110" width="11.28515625" style="59" bestFit="1" customWidth="1"/>
    <col min="4111" max="4111" width="8.7109375" style="59" bestFit="1" customWidth="1"/>
    <col min="4112" max="4112" width="6.42578125" style="59" customWidth="1"/>
    <col min="4113" max="4113" width="6.28515625" style="59" bestFit="1" customWidth="1"/>
    <col min="4114" max="4114" width="15.85546875" style="59" bestFit="1" customWidth="1"/>
    <col min="4115" max="4115" width="6.42578125" style="59" bestFit="1" customWidth="1"/>
    <col min="4116" max="4116" width="49.7109375" style="59" bestFit="1" customWidth="1"/>
    <col min="4117" max="4117" width="9.140625" style="59" customWidth="1"/>
    <col min="4118" max="4118" width="9.28515625" style="59" customWidth="1"/>
    <col min="4119" max="4120" width="6.42578125" style="59" customWidth="1"/>
    <col min="4121" max="4121" width="15.85546875" style="59" bestFit="1" customWidth="1"/>
    <col min="4122" max="4122" width="6.42578125" style="59" bestFit="1" customWidth="1"/>
    <col min="4123" max="4123" width="49.7109375" style="59" bestFit="1" customWidth="1"/>
    <col min="4124" max="4125" width="8.7109375" style="59" bestFit="1" customWidth="1"/>
    <col min="4126" max="4127" width="6.28515625" style="59" bestFit="1" customWidth="1"/>
    <col min="4128" max="4128" width="18.28515625" style="59" customWidth="1"/>
    <col min="4129" max="4129" width="6.42578125" style="59" bestFit="1" customWidth="1"/>
    <col min="4130" max="4130" width="49.7109375" style="59" bestFit="1" customWidth="1"/>
    <col min="4131" max="4131" width="8.42578125" style="59" customWidth="1"/>
    <col min="4132" max="4132" width="8.7109375" style="59" bestFit="1" customWidth="1"/>
    <col min="4133" max="4134" width="6.28515625" style="59" bestFit="1" customWidth="1"/>
    <col min="4135" max="4135" width="15.85546875" style="59" bestFit="1" customWidth="1"/>
    <col min="4136" max="4136" width="6.42578125" style="59" bestFit="1" customWidth="1"/>
    <col min="4137" max="4137" width="51" style="59" customWidth="1"/>
    <col min="4138" max="4139" width="8.7109375" style="59" bestFit="1" customWidth="1"/>
    <col min="4140" max="4141" width="6.28515625" style="59" bestFit="1" customWidth="1"/>
    <col min="4142" max="4142" width="15.85546875" style="59" bestFit="1" customWidth="1"/>
    <col min="4143" max="4363" width="8.85546875" style="59"/>
    <col min="4364" max="4364" width="6.42578125" style="59" bestFit="1" customWidth="1"/>
    <col min="4365" max="4365" width="49.7109375" style="59" bestFit="1" customWidth="1"/>
    <col min="4366" max="4366" width="11.28515625" style="59" bestFit="1" customWidth="1"/>
    <col min="4367" max="4367" width="8.7109375" style="59" bestFit="1" customWidth="1"/>
    <col min="4368" max="4368" width="6.42578125" style="59" customWidth="1"/>
    <col min="4369" max="4369" width="6.28515625" style="59" bestFit="1" customWidth="1"/>
    <col min="4370" max="4370" width="15.85546875" style="59" bestFit="1" customWidth="1"/>
    <col min="4371" max="4371" width="6.42578125" style="59" bestFit="1" customWidth="1"/>
    <col min="4372" max="4372" width="49.7109375" style="59" bestFit="1" customWidth="1"/>
    <col min="4373" max="4373" width="9.140625" style="59" customWidth="1"/>
    <col min="4374" max="4374" width="9.28515625" style="59" customWidth="1"/>
    <col min="4375" max="4376" width="6.42578125" style="59" customWidth="1"/>
    <col min="4377" max="4377" width="15.85546875" style="59" bestFit="1" customWidth="1"/>
    <col min="4378" max="4378" width="6.42578125" style="59" bestFit="1" customWidth="1"/>
    <col min="4379" max="4379" width="49.7109375" style="59" bestFit="1" customWidth="1"/>
    <col min="4380" max="4381" width="8.7109375" style="59" bestFit="1" customWidth="1"/>
    <col min="4382" max="4383" width="6.28515625" style="59" bestFit="1" customWidth="1"/>
    <col min="4384" max="4384" width="18.28515625" style="59" customWidth="1"/>
    <col min="4385" max="4385" width="6.42578125" style="59" bestFit="1" customWidth="1"/>
    <col min="4386" max="4386" width="49.7109375" style="59" bestFit="1" customWidth="1"/>
    <col min="4387" max="4387" width="8.42578125" style="59" customWidth="1"/>
    <col min="4388" max="4388" width="8.7109375" style="59" bestFit="1" customWidth="1"/>
    <col min="4389" max="4390" width="6.28515625" style="59" bestFit="1" customWidth="1"/>
    <col min="4391" max="4391" width="15.85546875" style="59" bestFit="1" customWidth="1"/>
    <col min="4392" max="4392" width="6.42578125" style="59" bestFit="1" customWidth="1"/>
    <col min="4393" max="4393" width="51" style="59" customWidth="1"/>
    <col min="4394" max="4395" width="8.7109375" style="59" bestFit="1" customWidth="1"/>
    <col min="4396" max="4397" width="6.28515625" style="59" bestFit="1" customWidth="1"/>
    <col min="4398" max="4398" width="15.85546875" style="59" bestFit="1" customWidth="1"/>
    <col min="4399" max="4619" width="8.85546875" style="59"/>
    <col min="4620" max="4620" width="6.42578125" style="59" bestFit="1" customWidth="1"/>
    <col min="4621" max="4621" width="49.7109375" style="59" bestFit="1" customWidth="1"/>
    <col min="4622" max="4622" width="11.28515625" style="59" bestFit="1" customWidth="1"/>
    <col min="4623" max="4623" width="8.7109375" style="59" bestFit="1" customWidth="1"/>
    <col min="4624" max="4624" width="6.42578125" style="59" customWidth="1"/>
    <col min="4625" max="4625" width="6.28515625" style="59" bestFit="1" customWidth="1"/>
    <col min="4626" max="4626" width="15.85546875" style="59" bestFit="1" customWidth="1"/>
    <col min="4627" max="4627" width="6.42578125" style="59" bestFit="1" customWidth="1"/>
    <col min="4628" max="4628" width="49.7109375" style="59" bestFit="1" customWidth="1"/>
    <col min="4629" max="4629" width="9.140625" style="59" customWidth="1"/>
    <col min="4630" max="4630" width="9.28515625" style="59" customWidth="1"/>
    <col min="4631" max="4632" width="6.42578125" style="59" customWidth="1"/>
    <col min="4633" max="4633" width="15.85546875" style="59" bestFit="1" customWidth="1"/>
    <col min="4634" max="4634" width="6.42578125" style="59" bestFit="1" customWidth="1"/>
    <col min="4635" max="4635" width="49.7109375" style="59" bestFit="1" customWidth="1"/>
    <col min="4636" max="4637" width="8.7109375" style="59" bestFit="1" customWidth="1"/>
    <col min="4638" max="4639" width="6.28515625" style="59" bestFit="1" customWidth="1"/>
    <col min="4640" max="4640" width="18.28515625" style="59" customWidth="1"/>
    <col min="4641" max="4641" width="6.42578125" style="59" bestFit="1" customWidth="1"/>
    <col min="4642" max="4642" width="49.7109375" style="59" bestFit="1" customWidth="1"/>
    <col min="4643" max="4643" width="8.42578125" style="59" customWidth="1"/>
    <col min="4644" max="4644" width="8.7109375" style="59" bestFit="1" customWidth="1"/>
    <col min="4645" max="4646" width="6.28515625" style="59" bestFit="1" customWidth="1"/>
    <col min="4647" max="4647" width="15.85546875" style="59" bestFit="1" customWidth="1"/>
    <col min="4648" max="4648" width="6.42578125" style="59" bestFit="1" customWidth="1"/>
    <col min="4649" max="4649" width="51" style="59" customWidth="1"/>
    <col min="4650" max="4651" width="8.7109375" style="59" bestFit="1" customWidth="1"/>
    <col min="4652" max="4653" width="6.28515625" style="59" bestFit="1" customWidth="1"/>
    <col min="4654" max="4654" width="15.85546875" style="59" bestFit="1" customWidth="1"/>
    <col min="4655" max="4875" width="8.85546875" style="59"/>
    <col min="4876" max="4876" width="6.42578125" style="59" bestFit="1" customWidth="1"/>
    <col min="4877" max="4877" width="49.7109375" style="59" bestFit="1" customWidth="1"/>
    <col min="4878" max="4878" width="11.28515625" style="59" bestFit="1" customWidth="1"/>
    <col min="4879" max="4879" width="8.7109375" style="59" bestFit="1" customWidth="1"/>
    <col min="4880" max="4880" width="6.42578125" style="59" customWidth="1"/>
    <col min="4881" max="4881" width="6.28515625" style="59" bestFit="1" customWidth="1"/>
    <col min="4882" max="4882" width="15.85546875" style="59" bestFit="1" customWidth="1"/>
    <col min="4883" max="4883" width="6.42578125" style="59" bestFit="1" customWidth="1"/>
    <col min="4884" max="4884" width="49.7109375" style="59" bestFit="1" customWidth="1"/>
    <col min="4885" max="4885" width="9.140625" style="59" customWidth="1"/>
    <col min="4886" max="4886" width="9.28515625" style="59" customWidth="1"/>
    <col min="4887" max="4888" width="6.42578125" style="59" customWidth="1"/>
    <col min="4889" max="4889" width="15.85546875" style="59" bestFit="1" customWidth="1"/>
    <col min="4890" max="4890" width="6.42578125" style="59" bestFit="1" customWidth="1"/>
    <col min="4891" max="4891" width="49.7109375" style="59" bestFit="1" customWidth="1"/>
    <col min="4892" max="4893" width="8.7109375" style="59" bestFit="1" customWidth="1"/>
    <col min="4894" max="4895" width="6.28515625" style="59" bestFit="1" customWidth="1"/>
    <col min="4896" max="4896" width="18.28515625" style="59" customWidth="1"/>
    <col min="4897" max="4897" width="6.42578125" style="59" bestFit="1" customWidth="1"/>
    <col min="4898" max="4898" width="49.7109375" style="59" bestFit="1" customWidth="1"/>
    <col min="4899" max="4899" width="8.42578125" style="59" customWidth="1"/>
    <col min="4900" max="4900" width="8.7109375" style="59" bestFit="1" customWidth="1"/>
    <col min="4901" max="4902" width="6.28515625" style="59" bestFit="1" customWidth="1"/>
    <col min="4903" max="4903" width="15.85546875" style="59" bestFit="1" customWidth="1"/>
    <col min="4904" max="4904" width="6.42578125" style="59" bestFit="1" customWidth="1"/>
    <col min="4905" max="4905" width="51" style="59" customWidth="1"/>
    <col min="4906" max="4907" width="8.7109375" style="59" bestFit="1" customWidth="1"/>
    <col min="4908" max="4909" width="6.28515625" style="59" bestFit="1" customWidth="1"/>
    <col min="4910" max="4910" width="15.85546875" style="59" bestFit="1" customWidth="1"/>
    <col min="4911" max="5131" width="8.85546875" style="59"/>
    <col min="5132" max="5132" width="6.42578125" style="59" bestFit="1" customWidth="1"/>
    <col min="5133" max="5133" width="49.7109375" style="59" bestFit="1" customWidth="1"/>
    <col min="5134" max="5134" width="11.28515625" style="59" bestFit="1" customWidth="1"/>
    <col min="5135" max="5135" width="8.7109375" style="59" bestFit="1" customWidth="1"/>
    <col min="5136" max="5136" width="6.42578125" style="59" customWidth="1"/>
    <col min="5137" max="5137" width="6.28515625" style="59" bestFit="1" customWidth="1"/>
    <col min="5138" max="5138" width="15.85546875" style="59" bestFit="1" customWidth="1"/>
    <col min="5139" max="5139" width="6.42578125" style="59" bestFit="1" customWidth="1"/>
    <col min="5140" max="5140" width="49.7109375" style="59" bestFit="1" customWidth="1"/>
    <col min="5141" max="5141" width="9.140625" style="59" customWidth="1"/>
    <col min="5142" max="5142" width="9.28515625" style="59" customWidth="1"/>
    <col min="5143" max="5144" width="6.42578125" style="59" customWidth="1"/>
    <col min="5145" max="5145" width="15.85546875" style="59" bestFit="1" customWidth="1"/>
    <col min="5146" max="5146" width="6.42578125" style="59" bestFit="1" customWidth="1"/>
    <col min="5147" max="5147" width="49.7109375" style="59" bestFit="1" customWidth="1"/>
    <col min="5148" max="5149" width="8.7109375" style="59" bestFit="1" customWidth="1"/>
    <col min="5150" max="5151" width="6.28515625" style="59" bestFit="1" customWidth="1"/>
    <col min="5152" max="5152" width="18.28515625" style="59" customWidth="1"/>
    <col min="5153" max="5153" width="6.42578125" style="59" bestFit="1" customWidth="1"/>
    <col min="5154" max="5154" width="49.7109375" style="59" bestFit="1" customWidth="1"/>
    <col min="5155" max="5155" width="8.42578125" style="59" customWidth="1"/>
    <col min="5156" max="5156" width="8.7109375" style="59" bestFit="1" customWidth="1"/>
    <col min="5157" max="5158" width="6.28515625" style="59" bestFit="1" customWidth="1"/>
    <col min="5159" max="5159" width="15.85546875" style="59" bestFit="1" customWidth="1"/>
    <col min="5160" max="5160" width="6.42578125" style="59" bestFit="1" customWidth="1"/>
    <col min="5161" max="5161" width="51" style="59" customWidth="1"/>
    <col min="5162" max="5163" width="8.7109375" style="59" bestFit="1" customWidth="1"/>
    <col min="5164" max="5165" width="6.28515625" style="59" bestFit="1" customWidth="1"/>
    <col min="5166" max="5166" width="15.85546875" style="59" bestFit="1" customWidth="1"/>
    <col min="5167" max="5387" width="8.85546875" style="59"/>
    <col min="5388" max="5388" width="6.42578125" style="59" bestFit="1" customWidth="1"/>
    <col min="5389" max="5389" width="49.7109375" style="59" bestFit="1" customWidth="1"/>
    <col min="5390" max="5390" width="11.28515625" style="59" bestFit="1" customWidth="1"/>
    <col min="5391" max="5391" width="8.7109375" style="59" bestFit="1" customWidth="1"/>
    <col min="5392" max="5392" width="6.42578125" style="59" customWidth="1"/>
    <col min="5393" max="5393" width="6.28515625" style="59" bestFit="1" customWidth="1"/>
    <col min="5394" max="5394" width="15.85546875" style="59" bestFit="1" customWidth="1"/>
    <col min="5395" max="5395" width="6.42578125" style="59" bestFit="1" customWidth="1"/>
    <col min="5396" max="5396" width="49.7109375" style="59" bestFit="1" customWidth="1"/>
    <col min="5397" max="5397" width="9.140625" style="59" customWidth="1"/>
    <col min="5398" max="5398" width="9.28515625" style="59" customWidth="1"/>
    <col min="5399" max="5400" width="6.42578125" style="59" customWidth="1"/>
    <col min="5401" max="5401" width="15.85546875" style="59" bestFit="1" customWidth="1"/>
    <col min="5402" max="5402" width="6.42578125" style="59" bestFit="1" customWidth="1"/>
    <col min="5403" max="5403" width="49.7109375" style="59" bestFit="1" customWidth="1"/>
    <col min="5404" max="5405" width="8.7109375" style="59" bestFit="1" customWidth="1"/>
    <col min="5406" max="5407" width="6.28515625" style="59" bestFit="1" customWidth="1"/>
    <col min="5408" max="5408" width="18.28515625" style="59" customWidth="1"/>
    <col min="5409" max="5409" width="6.42578125" style="59" bestFit="1" customWidth="1"/>
    <col min="5410" max="5410" width="49.7109375" style="59" bestFit="1" customWidth="1"/>
    <col min="5411" max="5411" width="8.42578125" style="59" customWidth="1"/>
    <col min="5412" max="5412" width="8.7109375" style="59" bestFit="1" customWidth="1"/>
    <col min="5413" max="5414" width="6.28515625" style="59" bestFit="1" customWidth="1"/>
    <col min="5415" max="5415" width="15.85546875" style="59" bestFit="1" customWidth="1"/>
    <col min="5416" max="5416" width="6.42578125" style="59" bestFit="1" customWidth="1"/>
    <col min="5417" max="5417" width="51" style="59" customWidth="1"/>
    <col min="5418" max="5419" width="8.7109375" style="59" bestFit="1" customWidth="1"/>
    <col min="5420" max="5421" width="6.28515625" style="59" bestFit="1" customWidth="1"/>
    <col min="5422" max="5422" width="15.85546875" style="59" bestFit="1" customWidth="1"/>
    <col min="5423" max="5643" width="8.85546875" style="59"/>
    <col min="5644" max="5644" width="6.42578125" style="59" bestFit="1" customWidth="1"/>
    <col min="5645" max="5645" width="49.7109375" style="59" bestFit="1" customWidth="1"/>
    <col min="5646" max="5646" width="11.28515625" style="59" bestFit="1" customWidth="1"/>
    <col min="5647" max="5647" width="8.7109375" style="59" bestFit="1" customWidth="1"/>
    <col min="5648" max="5648" width="6.42578125" style="59" customWidth="1"/>
    <col min="5649" max="5649" width="6.28515625" style="59" bestFit="1" customWidth="1"/>
    <col min="5650" max="5650" width="15.85546875" style="59" bestFit="1" customWidth="1"/>
    <col min="5651" max="5651" width="6.42578125" style="59" bestFit="1" customWidth="1"/>
    <col min="5652" max="5652" width="49.7109375" style="59" bestFit="1" customWidth="1"/>
    <col min="5653" max="5653" width="9.140625" style="59" customWidth="1"/>
    <col min="5654" max="5654" width="9.28515625" style="59" customWidth="1"/>
    <col min="5655" max="5656" width="6.42578125" style="59" customWidth="1"/>
    <col min="5657" max="5657" width="15.85546875" style="59" bestFit="1" customWidth="1"/>
    <col min="5658" max="5658" width="6.42578125" style="59" bestFit="1" customWidth="1"/>
    <col min="5659" max="5659" width="49.7109375" style="59" bestFit="1" customWidth="1"/>
    <col min="5660" max="5661" width="8.7109375" style="59" bestFit="1" customWidth="1"/>
    <col min="5662" max="5663" width="6.28515625" style="59" bestFit="1" customWidth="1"/>
    <col min="5664" max="5664" width="18.28515625" style="59" customWidth="1"/>
    <col min="5665" max="5665" width="6.42578125" style="59" bestFit="1" customWidth="1"/>
    <col min="5666" max="5666" width="49.7109375" style="59" bestFit="1" customWidth="1"/>
    <col min="5667" max="5667" width="8.42578125" style="59" customWidth="1"/>
    <col min="5668" max="5668" width="8.7109375" style="59" bestFit="1" customWidth="1"/>
    <col min="5669" max="5670" width="6.28515625" style="59" bestFit="1" customWidth="1"/>
    <col min="5671" max="5671" width="15.85546875" style="59" bestFit="1" customWidth="1"/>
    <col min="5672" max="5672" width="6.42578125" style="59" bestFit="1" customWidth="1"/>
    <col min="5673" max="5673" width="51" style="59" customWidth="1"/>
    <col min="5674" max="5675" width="8.7109375" style="59" bestFit="1" customWidth="1"/>
    <col min="5676" max="5677" width="6.28515625" style="59" bestFit="1" customWidth="1"/>
    <col min="5678" max="5678" width="15.85546875" style="59" bestFit="1" customWidth="1"/>
    <col min="5679" max="5899" width="8.85546875" style="59"/>
    <col min="5900" max="5900" width="6.42578125" style="59" bestFit="1" customWidth="1"/>
    <col min="5901" max="5901" width="49.7109375" style="59" bestFit="1" customWidth="1"/>
    <col min="5902" max="5902" width="11.28515625" style="59" bestFit="1" customWidth="1"/>
    <col min="5903" max="5903" width="8.7109375" style="59" bestFit="1" customWidth="1"/>
    <col min="5904" max="5904" width="6.42578125" style="59" customWidth="1"/>
    <col min="5905" max="5905" width="6.28515625" style="59" bestFit="1" customWidth="1"/>
    <col min="5906" max="5906" width="15.85546875" style="59" bestFit="1" customWidth="1"/>
    <col min="5907" max="5907" width="6.42578125" style="59" bestFit="1" customWidth="1"/>
    <col min="5908" max="5908" width="49.7109375" style="59" bestFit="1" customWidth="1"/>
    <col min="5909" max="5909" width="9.140625" style="59" customWidth="1"/>
    <col min="5910" max="5910" width="9.28515625" style="59" customWidth="1"/>
    <col min="5911" max="5912" width="6.42578125" style="59" customWidth="1"/>
    <col min="5913" max="5913" width="15.85546875" style="59" bestFit="1" customWidth="1"/>
    <col min="5914" max="5914" width="6.42578125" style="59" bestFit="1" customWidth="1"/>
    <col min="5915" max="5915" width="49.7109375" style="59" bestFit="1" customWidth="1"/>
    <col min="5916" max="5917" width="8.7109375" style="59" bestFit="1" customWidth="1"/>
    <col min="5918" max="5919" width="6.28515625" style="59" bestFit="1" customWidth="1"/>
    <col min="5920" max="5920" width="18.28515625" style="59" customWidth="1"/>
    <col min="5921" max="5921" width="6.42578125" style="59" bestFit="1" customWidth="1"/>
    <col min="5922" max="5922" width="49.7109375" style="59" bestFit="1" customWidth="1"/>
    <col min="5923" max="5923" width="8.42578125" style="59" customWidth="1"/>
    <col min="5924" max="5924" width="8.7109375" style="59" bestFit="1" customWidth="1"/>
    <col min="5925" max="5926" width="6.28515625" style="59" bestFit="1" customWidth="1"/>
    <col min="5927" max="5927" width="15.85546875" style="59" bestFit="1" customWidth="1"/>
    <col min="5928" max="5928" width="6.42578125" style="59" bestFit="1" customWidth="1"/>
    <col min="5929" max="5929" width="51" style="59" customWidth="1"/>
    <col min="5930" max="5931" width="8.7109375" style="59" bestFit="1" customWidth="1"/>
    <col min="5932" max="5933" width="6.28515625" style="59" bestFit="1" customWidth="1"/>
    <col min="5934" max="5934" width="15.85546875" style="59" bestFit="1" customWidth="1"/>
    <col min="5935" max="6155" width="8.85546875" style="59"/>
    <col min="6156" max="6156" width="6.42578125" style="59" bestFit="1" customWidth="1"/>
    <col min="6157" max="6157" width="49.7109375" style="59" bestFit="1" customWidth="1"/>
    <col min="6158" max="6158" width="11.28515625" style="59" bestFit="1" customWidth="1"/>
    <col min="6159" max="6159" width="8.7109375" style="59" bestFit="1" customWidth="1"/>
    <col min="6160" max="6160" width="6.42578125" style="59" customWidth="1"/>
    <col min="6161" max="6161" width="6.28515625" style="59" bestFit="1" customWidth="1"/>
    <col min="6162" max="6162" width="15.85546875" style="59" bestFit="1" customWidth="1"/>
    <col min="6163" max="6163" width="6.42578125" style="59" bestFit="1" customWidth="1"/>
    <col min="6164" max="6164" width="49.7109375" style="59" bestFit="1" customWidth="1"/>
    <col min="6165" max="6165" width="9.140625" style="59" customWidth="1"/>
    <col min="6166" max="6166" width="9.28515625" style="59" customWidth="1"/>
    <col min="6167" max="6168" width="6.42578125" style="59" customWidth="1"/>
    <col min="6169" max="6169" width="15.85546875" style="59" bestFit="1" customWidth="1"/>
    <col min="6170" max="6170" width="6.42578125" style="59" bestFit="1" customWidth="1"/>
    <col min="6171" max="6171" width="49.7109375" style="59" bestFit="1" customWidth="1"/>
    <col min="6172" max="6173" width="8.7109375" style="59" bestFit="1" customWidth="1"/>
    <col min="6174" max="6175" width="6.28515625" style="59" bestFit="1" customWidth="1"/>
    <col min="6176" max="6176" width="18.28515625" style="59" customWidth="1"/>
    <col min="6177" max="6177" width="6.42578125" style="59" bestFit="1" customWidth="1"/>
    <col min="6178" max="6178" width="49.7109375" style="59" bestFit="1" customWidth="1"/>
    <col min="6179" max="6179" width="8.42578125" style="59" customWidth="1"/>
    <col min="6180" max="6180" width="8.7109375" style="59" bestFit="1" customWidth="1"/>
    <col min="6181" max="6182" width="6.28515625" style="59" bestFit="1" customWidth="1"/>
    <col min="6183" max="6183" width="15.85546875" style="59" bestFit="1" customWidth="1"/>
    <col min="6184" max="6184" width="6.42578125" style="59" bestFit="1" customWidth="1"/>
    <col min="6185" max="6185" width="51" style="59" customWidth="1"/>
    <col min="6186" max="6187" width="8.7109375" style="59" bestFit="1" customWidth="1"/>
    <col min="6188" max="6189" width="6.28515625" style="59" bestFit="1" customWidth="1"/>
    <col min="6190" max="6190" width="15.85546875" style="59" bestFit="1" customWidth="1"/>
    <col min="6191" max="6411" width="8.85546875" style="59"/>
    <col min="6412" max="6412" width="6.42578125" style="59" bestFit="1" customWidth="1"/>
    <col min="6413" max="6413" width="49.7109375" style="59" bestFit="1" customWidth="1"/>
    <col min="6414" max="6414" width="11.28515625" style="59" bestFit="1" customWidth="1"/>
    <col min="6415" max="6415" width="8.7109375" style="59" bestFit="1" customWidth="1"/>
    <col min="6416" max="6416" width="6.42578125" style="59" customWidth="1"/>
    <col min="6417" max="6417" width="6.28515625" style="59" bestFit="1" customWidth="1"/>
    <col min="6418" max="6418" width="15.85546875" style="59" bestFit="1" customWidth="1"/>
    <col min="6419" max="6419" width="6.42578125" style="59" bestFit="1" customWidth="1"/>
    <col min="6420" max="6420" width="49.7109375" style="59" bestFit="1" customWidth="1"/>
    <col min="6421" max="6421" width="9.140625" style="59" customWidth="1"/>
    <col min="6422" max="6422" width="9.28515625" style="59" customWidth="1"/>
    <col min="6423" max="6424" width="6.42578125" style="59" customWidth="1"/>
    <col min="6425" max="6425" width="15.85546875" style="59" bestFit="1" customWidth="1"/>
    <col min="6426" max="6426" width="6.42578125" style="59" bestFit="1" customWidth="1"/>
    <col min="6427" max="6427" width="49.7109375" style="59" bestFit="1" customWidth="1"/>
    <col min="6428" max="6429" width="8.7109375" style="59" bestFit="1" customWidth="1"/>
    <col min="6430" max="6431" width="6.28515625" style="59" bestFit="1" customWidth="1"/>
    <col min="6432" max="6432" width="18.28515625" style="59" customWidth="1"/>
    <col min="6433" max="6433" width="6.42578125" style="59" bestFit="1" customWidth="1"/>
    <col min="6434" max="6434" width="49.7109375" style="59" bestFit="1" customWidth="1"/>
    <col min="6435" max="6435" width="8.42578125" style="59" customWidth="1"/>
    <col min="6436" max="6436" width="8.7109375" style="59" bestFit="1" customWidth="1"/>
    <col min="6437" max="6438" width="6.28515625" style="59" bestFit="1" customWidth="1"/>
    <col min="6439" max="6439" width="15.85546875" style="59" bestFit="1" customWidth="1"/>
    <col min="6440" max="6440" width="6.42578125" style="59" bestFit="1" customWidth="1"/>
    <col min="6441" max="6441" width="51" style="59" customWidth="1"/>
    <col min="6442" max="6443" width="8.7109375" style="59" bestFit="1" customWidth="1"/>
    <col min="6444" max="6445" width="6.28515625" style="59" bestFit="1" customWidth="1"/>
    <col min="6446" max="6446" width="15.85546875" style="59" bestFit="1" customWidth="1"/>
    <col min="6447" max="6667" width="8.85546875" style="59"/>
    <col min="6668" max="6668" width="6.42578125" style="59" bestFit="1" customWidth="1"/>
    <col min="6669" max="6669" width="49.7109375" style="59" bestFit="1" customWidth="1"/>
    <col min="6670" max="6670" width="11.28515625" style="59" bestFit="1" customWidth="1"/>
    <col min="6671" max="6671" width="8.7109375" style="59" bestFit="1" customWidth="1"/>
    <col min="6672" max="6672" width="6.42578125" style="59" customWidth="1"/>
    <col min="6673" max="6673" width="6.28515625" style="59" bestFit="1" customWidth="1"/>
    <col min="6674" max="6674" width="15.85546875" style="59" bestFit="1" customWidth="1"/>
    <col min="6675" max="6675" width="6.42578125" style="59" bestFit="1" customWidth="1"/>
    <col min="6676" max="6676" width="49.7109375" style="59" bestFit="1" customWidth="1"/>
    <col min="6677" max="6677" width="9.140625" style="59" customWidth="1"/>
    <col min="6678" max="6678" width="9.28515625" style="59" customWidth="1"/>
    <col min="6679" max="6680" width="6.42578125" style="59" customWidth="1"/>
    <col min="6681" max="6681" width="15.85546875" style="59" bestFit="1" customWidth="1"/>
    <col min="6682" max="6682" width="6.42578125" style="59" bestFit="1" customWidth="1"/>
    <col min="6683" max="6683" width="49.7109375" style="59" bestFit="1" customWidth="1"/>
    <col min="6684" max="6685" width="8.7109375" style="59" bestFit="1" customWidth="1"/>
    <col min="6686" max="6687" width="6.28515625" style="59" bestFit="1" customWidth="1"/>
    <col min="6688" max="6688" width="18.28515625" style="59" customWidth="1"/>
    <col min="6689" max="6689" width="6.42578125" style="59" bestFit="1" customWidth="1"/>
    <col min="6690" max="6690" width="49.7109375" style="59" bestFit="1" customWidth="1"/>
    <col min="6691" max="6691" width="8.42578125" style="59" customWidth="1"/>
    <col min="6692" max="6692" width="8.7109375" style="59" bestFit="1" customWidth="1"/>
    <col min="6693" max="6694" width="6.28515625" style="59" bestFit="1" customWidth="1"/>
    <col min="6695" max="6695" width="15.85546875" style="59" bestFit="1" customWidth="1"/>
    <col min="6696" max="6696" width="6.42578125" style="59" bestFit="1" customWidth="1"/>
    <col min="6697" max="6697" width="51" style="59" customWidth="1"/>
    <col min="6698" max="6699" width="8.7109375" style="59" bestFit="1" customWidth="1"/>
    <col min="6700" max="6701" width="6.28515625" style="59" bestFit="1" customWidth="1"/>
    <col min="6702" max="6702" width="15.85546875" style="59" bestFit="1" customWidth="1"/>
    <col min="6703" max="6923" width="8.85546875" style="59"/>
    <col min="6924" max="6924" width="6.42578125" style="59" bestFit="1" customWidth="1"/>
    <col min="6925" max="6925" width="49.7109375" style="59" bestFit="1" customWidth="1"/>
    <col min="6926" max="6926" width="11.28515625" style="59" bestFit="1" customWidth="1"/>
    <col min="6927" max="6927" width="8.7109375" style="59" bestFit="1" customWidth="1"/>
    <col min="6928" max="6928" width="6.42578125" style="59" customWidth="1"/>
    <col min="6929" max="6929" width="6.28515625" style="59" bestFit="1" customWidth="1"/>
    <col min="6930" max="6930" width="15.85546875" style="59" bestFit="1" customWidth="1"/>
    <col min="6931" max="6931" width="6.42578125" style="59" bestFit="1" customWidth="1"/>
    <col min="6932" max="6932" width="49.7109375" style="59" bestFit="1" customWidth="1"/>
    <col min="6933" max="6933" width="9.140625" style="59" customWidth="1"/>
    <col min="6934" max="6934" width="9.28515625" style="59" customWidth="1"/>
    <col min="6935" max="6936" width="6.42578125" style="59" customWidth="1"/>
    <col min="6937" max="6937" width="15.85546875" style="59" bestFit="1" customWidth="1"/>
    <col min="6938" max="6938" width="6.42578125" style="59" bestFit="1" customWidth="1"/>
    <col min="6939" max="6939" width="49.7109375" style="59" bestFit="1" customWidth="1"/>
    <col min="6940" max="6941" width="8.7109375" style="59" bestFit="1" customWidth="1"/>
    <col min="6942" max="6943" width="6.28515625" style="59" bestFit="1" customWidth="1"/>
    <col min="6944" max="6944" width="18.28515625" style="59" customWidth="1"/>
    <col min="6945" max="6945" width="6.42578125" style="59" bestFit="1" customWidth="1"/>
    <col min="6946" max="6946" width="49.7109375" style="59" bestFit="1" customWidth="1"/>
    <col min="6947" max="6947" width="8.42578125" style="59" customWidth="1"/>
    <col min="6948" max="6948" width="8.7109375" style="59" bestFit="1" customWidth="1"/>
    <col min="6949" max="6950" width="6.28515625" style="59" bestFit="1" customWidth="1"/>
    <col min="6951" max="6951" width="15.85546875" style="59" bestFit="1" customWidth="1"/>
    <col min="6952" max="6952" width="6.42578125" style="59" bestFit="1" customWidth="1"/>
    <col min="6953" max="6953" width="51" style="59" customWidth="1"/>
    <col min="6954" max="6955" width="8.7109375" style="59" bestFit="1" customWidth="1"/>
    <col min="6956" max="6957" width="6.28515625" style="59" bestFit="1" customWidth="1"/>
    <col min="6958" max="6958" width="15.85546875" style="59" bestFit="1" customWidth="1"/>
    <col min="6959" max="7179" width="8.85546875" style="59"/>
    <col min="7180" max="7180" width="6.42578125" style="59" bestFit="1" customWidth="1"/>
    <col min="7181" max="7181" width="49.7109375" style="59" bestFit="1" customWidth="1"/>
    <col min="7182" max="7182" width="11.28515625" style="59" bestFit="1" customWidth="1"/>
    <col min="7183" max="7183" width="8.7109375" style="59" bestFit="1" customWidth="1"/>
    <col min="7184" max="7184" width="6.42578125" style="59" customWidth="1"/>
    <col min="7185" max="7185" width="6.28515625" style="59" bestFit="1" customWidth="1"/>
    <col min="7186" max="7186" width="15.85546875" style="59" bestFit="1" customWidth="1"/>
    <col min="7187" max="7187" width="6.42578125" style="59" bestFit="1" customWidth="1"/>
    <col min="7188" max="7188" width="49.7109375" style="59" bestFit="1" customWidth="1"/>
    <col min="7189" max="7189" width="9.140625" style="59" customWidth="1"/>
    <col min="7190" max="7190" width="9.28515625" style="59" customWidth="1"/>
    <col min="7191" max="7192" width="6.42578125" style="59" customWidth="1"/>
    <col min="7193" max="7193" width="15.85546875" style="59" bestFit="1" customWidth="1"/>
    <col min="7194" max="7194" width="6.42578125" style="59" bestFit="1" customWidth="1"/>
    <col min="7195" max="7195" width="49.7109375" style="59" bestFit="1" customWidth="1"/>
    <col min="7196" max="7197" width="8.7109375" style="59" bestFit="1" customWidth="1"/>
    <col min="7198" max="7199" width="6.28515625" style="59" bestFit="1" customWidth="1"/>
    <col min="7200" max="7200" width="18.28515625" style="59" customWidth="1"/>
    <col min="7201" max="7201" width="6.42578125" style="59" bestFit="1" customWidth="1"/>
    <col min="7202" max="7202" width="49.7109375" style="59" bestFit="1" customWidth="1"/>
    <col min="7203" max="7203" width="8.42578125" style="59" customWidth="1"/>
    <col min="7204" max="7204" width="8.7109375" style="59" bestFit="1" customWidth="1"/>
    <col min="7205" max="7206" width="6.28515625" style="59" bestFit="1" customWidth="1"/>
    <col min="7207" max="7207" width="15.85546875" style="59" bestFit="1" customWidth="1"/>
    <col min="7208" max="7208" width="6.42578125" style="59" bestFit="1" customWidth="1"/>
    <col min="7209" max="7209" width="51" style="59" customWidth="1"/>
    <col min="7210" max="7211" width="8.7109375" style="59" bestFit="1" customWidth="1"/>
    <col min="7212" max="7213" width="6.28515625" style="59" bestFit="1" customWidth="1"/>
    <col min="7214" max="7214" width="15.85546875" style="59" bestFit="1" customWidth="1"/>
    <col min="7215" max="7435" width="8.85546875" style="59"/>
    <col min="7436" max="7436" width="6.42578125" style="59" bestFit="1" customWidth="1"/>
    <col min="7437" max="7437" width="49.7109375" style="59" bestFit="1" customWidth="1"/>
    <col min="7438" max="7438" width="11.28515625" style="59" bestFit="1" customWidth="1"/>
    <col min="7439" max="7439" width="8.7109375" style="59" bestFit="1" customWidth="1"/>
    <col min="7440" max="7440" width="6.42578125" style="59" customWidth="1"/>
    <col min="7441" max="7441" width="6.28515625" style="59" bestFit="1" customWidth="1"/>
    <col min="7442" max="7442" width="15.85546875" style="59" bestFit="1" customWidth="1"/>
    <col min="7443" max="7443" width="6.42578125" style="59" bestFit="1" customWidth="1"/>
    <col min="7444" max="7444" width="49.7109375" style="59" bestFit="1" customWidth="1"/>
    <col min="7445" max="7445" width="9.140625" style="59" customWidth="1"/>
    <col min="7446" max="7446" width="9.28515625" style="59" customWidth="1"/>
    <col min="7447" max="7448" width="6.42578125" style="59" customWidth="1"/>
    <col min="7449" max="7449" width="15.85546875" style="59" bestFit="1" customWidth="1"/>
    <col min="7450" max="7450" width="6.42578125" style="59" bestFit="1" customWidth="1"/>
    <col min="7451" max="7451" width="49.7109375" style="59" bestFit="1" customWidth="1"/>
    <col min="7452" max="7453" width="8.7109375" style="59" bestFit="1" customWidth="1"/>
    <col min="7454" max="7455" width="6.28515625" style="59" bestFit="1" customWidth="1"/>
    <col min="7456" max="7456" width="18.28515625" style="59" customWidth="1"/>
    <col min="7457" max="7457" width="6.42578125" style="59" bestFit="1" customWidth="1"/>
    <col min="7458" max="7458" width="49.7109375" style="59" bestFit="1" customWidth="1"/>
    <col min="7459" max="7459" width="8.42578125" style="59" customWidth="1"/>
    <col min="7460" max="7460" width="8.7109375" style="59" bestFit="1" customWidth="1"/>
    <col min="7461" max="7462" width="6.28515625" style="59" bestFit="1" customWidth="1"/>
    <col min="7463" max="7463" width="15.85546875" style="59" bestFit="1" customWidth="1"/>
    <col min="7464" max="7464" width="6.42578125" style="59" bestFit="1" customWidth="1"/>
    <col min="7465" max="7465" width="51" style="59" customWidth="1"/>
    <col min="7466" max="7467" width="8.7109375" style="59" bestFit="1" customWidth="1"/>
    <col min="7468" max="7469" width="6.28515625" style="59" bestFit="1" customWidth="1"/>
    <col min="7470" max="7470" width="15.85546875" style="59" bestFit="1" customWidth="1"/>
    <col min="7471" max="7691" width="8.85546875" style="59"/>
    <col min="7692" max="7692" width="6.42578125" style="59" bestFit="1" customWidth="1"/>
    <col min="7693" max="7693" width="49.7109375" style="59" bestFit="1" customWidth="1"/>
    <col min="7694" max="7694" width="11.28515625" style="59" bestFit="1" customWidth="1"/>
    <col min="7695" max="7695" width="8.7109375" style="59" bestFit="1" customWidth="1"/>
    <col min="7696" max="7696" width="6.42578125" style="59" customWidth="1"/>
    <col min="7697" max="7697" width="6.28515625" style="59" bestFit="1" customWidth="1"/>
    <col min="7698" max="7698" width="15.85546875" style="59" bestFit="1" customWidth="1"/>
    <col min="7699" max="7699" width="6.42578125" style="59" bestFit="1" customWidth="1"/>
    <col min="7700" max="7700" width="49.7109375" style="59" bestFit="1" customWidth="1"/>
    <col min="7701" max="7701" width="9.140625" style="59" customWidth="1"/>
    <col min="7702" max="7702" width="9.28515625" style="59" customWidth="1"/>
    <col min="7703" max="7704" width="6.42578125" style="59" customWidth="1"/>
    <col min="7705" max="7705" width="15.85546875" style="59" bestFit="1" customWidth="1"/>
    <col min="7706" max="7706" width="6.42578125" style="59" bestFit="1" customWidth="1"/>
    <col min="7707" max="7707" width="49.7109375" style="59" bestFit="1" customWidth="1"/>
    <col min="7708" max="7709" width="8.7109375" style="59" bestFit="1" customWidth="1"/>
    <col min="7710" max="7711" width="6.28515625" style="59" bestFit="1" customWidth="1"/>
    <col min="7712" max="7712" width="18.28515625" style="59" customWidth="1"/>
    <col min="7713" max="7713" width="6.42578125" style="59" bestFit="1" customWidth="1"/>
    <col min="7714" max="7714" width="49.7109375" style="59" bestFit="1" customWidth="1"/>
    <col min="7715" max="7715" width="8.42578125" style="59" customWidth="1"/>
    <col min="7716" max="7716" width="8.7109375" style="59" bestFit="1" customWidth="1"/>
    <col min="7717" max="7718" width="6.28515625" style="59" bestFit="1" customWidth="1"/>
    <col min="7719" max="7719" width="15.85546875" style="59" bestFit="1" customWidth="1"/>
    <col min="7720" max="7720" width="6.42578125" style="59" bestFit="1" customWidth="1"/>
    <col min="7721" max="7721" width="51" style="59" customWidth="1"/>
    <col min="7722" max="7723" width="8.7109375" style="59" bestFit="1" customWidth="1"/>
    <col min="7724" max="7725" width="6.28515625" style="59" bestFit="1" customWidth="1"/>
    <col min="7726" max="7726" width="15.85546875" style="59" bestFit="1" customWidth="1"/>
    <col min="7727" max="7947" width="8.85546875" style="59"/>
    <col min="7948" max="7948" width="6.42578125" style="59" bestFit="1" customWidth="1"/>
    <col min="7949" max="7949" width="49.7109375" style="59" bestFit="1" customWidth="1"/>
    <col min="7950" max="7950" width="11.28515625" style="59" bestFit="1" customWidth="1"/>
    <col min="7951" max="7951" width="8.7109375" style="59" bestFit="1" customWidth="1"/>
    <col min="7952" max="7952" width="6.42578125" style="59" customWidth="1"/>
    <col min="7953" max="7953" width="6.28515625" style="59" bestFit="1" customWidth="1"/>
    <col min="7954" max="7954" width="15.85546875" style="59" bestFit="1" customWidth="1"/>
    <col min="7955" max="7955" width="6.42578125" style="59" bestFit="1" customWidth="1"/>
    <col min="7956" max="7956" width="49.7109375" style="59" bestFit="1" customWidth="1"/>
    <col min="7957" max="7957" width="9.140625" style="59" customWidth="1"/>
    <col min="7958" max="7958" width="9.28515625" style="59" customWidth="1"/>
    <col min="7959" max="7960" width="6.42578125" style="59" customWidth="1"/>
    <col min="7961" max="7961" width="15.85546875" style="59" bestFit="1" customWidth="1"/>
    <col min="7962" max="7962" width="6.42578125" style="59" bestFit="1" customWidth="1"/>
    <col min="7963" max="7963" width="49.7109375" style="59" bestFit="1" customWidth="1"/>
    <col min="7964" max="7965" width="8.7109375" style="59" bestFit="1" customWidth="1"/>
    <col min="7966" max="7967" width="6.28515625" style="59" bestFit="1" customWidth="1"/>
    <col min="7968" max="7968" width="18.28515625" style="59" customWidth="1"/>
    <col min="7969" max="7969" width="6.42578125" style="59" bestFit="1" customWidth="1"/>
    <col min="7970" max="7970" width="49.7109375" style="59" bestFit="1" customWidth="1"/>
    <col min="7971" max="7971" width="8.42578125" style="59" customWidth="1"/>
    <col min="7972" max="7972" width="8.7109375" style="59" bestFit="1" customWidth="1"/>
    <col min="7973" max="7974" width="6.28515625" style="59" bestFit="1" customWidth="1"/>
    <col min="7975" max="7975" width="15.85546875" style="59" bestFit="1" customWidth="1"/>
    <col min="7976" max="7976" width="6.42578125" style="59" bestFit="1" customWidth="1"/>
    <col min="7977" max="7977" width="51" style="59" customWidth="1"/>
    <col min="7978" max="7979" width="8.7109375" style="59" bestFit="1" customWidth="1"/>
    <col min="7980" max="7981" width="6.28515625" style="59" bestFit="1" customWidth="1"/>
    <col min="7982" max="7982" width="15.85546875" style="59" bestFit="1" customWidth="1"/>
    <col min="7983" max="8203" width="8.85546875" style="59"/>
    <col min="8204" max="8204" width="6.42578125" style="59" bestFit="1" customWidth="1"/>
    <col min="8205" max="8205" width="49.7109375" style="59" bestFit="1" customWidth="1"/>
    <col min="8206" max="8206" width="11.28515625" style="59" bestFit="1" customWidth="1"/>
    <col min="8207" max="8207" width="8.7109375" style="59" bestFit="1" customWidth="1"/>
    <col min="8208" max="8208" width="6.42578125" style="59" customWidth="1"/>
    <col min="8209" max="8209" width="6.28515625" style="59" bestFit="1" customWidth="1"/>
    <col min="8210" max="8210" width="15.85546875" style="59" bestFit="1" customWidth="1"/>
    <col min="8211" max="8211" width="6.42578125" style="59" bestFit="1" customWidth="1"/>
    <col min="8212" max="8212" width="49.7109375" style="59" bestFit="1" customWidth="1"/>
    <col min="8213" max="8213" width="9.140625" style="59" customWidth="1"/>
    <col min="8214" max="8214" width="9.28515625" style="59" customWidth="1"/>
    <col min="8215" max="8216" width="6.42578125" style="59" customWidth="1"/>
    <col min="8217" max="8217" width="15.85546875" style="59" bestFit="1" customWidth="1"/>
    <col min="8218" max="8218" width="6.42578125" style="59" bestFit="1" customWidth="1"/>
    <col min="8219" max="8219" width="49.7109375" style="59" bestFit="1" customWidth="1"/>
    <col min="8220" max="8221" width="8.7109375" style="59" bestFit="1" customWidth="1"/>
    <col min="8222" max="8223" width="6.28515625" style="59" bestFit="1" customWidth="1"/>
    <col min="8224" max="8224" width="18.28515625" style="59" customWidth="1"/>
    <col min="8225" max="8225" width="6.42578125" style="59" bestFit="1" customWidth="1"/>
    <col min="8226" max="8226" width="49.7109375" style="59" bestFit="1" customWidth="1"/>
    <col min="8227" max="8227" width="8.42578125" style="59" customWidth="1"/>
    <col min="8228" max="8228" width="8.7109375" style="59" bestFit="1" customWidth="1"/>
    <col min="8229" max="8230" width="6.28515625" style="59" bestFit="1" customWidth="1"/>
    <col min="8231" max="8231" width="15.85546875" style="59" bestFit="1" customWidth="1"/>
    <col min="8232" max="8232" width="6.42578125" style="59" bestFit="1" customWidth="1"/>
    <col min="8233" max="8233" width="51" style="59" customWidth="1"/>
    <col min="8234" max="8235" width="8.7109375" style="59" bestFit="1" customWidth="1"/>
    <col min="8236" max="8237" width="6.28515625" style="59" bestFit="1" customWidth="1"/>
    <col min="8238" max="8238" width="15.85546875" style="59" bestFit="1" customWidth="1"/>
    <col min="8239" max="8459" width="8.85546875" style="59"/>
    <col min="8460" max="8460" width="6.42578125" style="59" bestFit="1" customWidth="1"/>
    <col min="8461" max="8461" width="49.7109375" style="59" bestFit="1" customWidth="1"/>
    <col min="8462" max="8462" width="11.28515625" style="59" bestFit="1" customWidth="1"/>
    <col min="8463" max="8463" width="8.7109375" style="59" bestFit="1" customWidth="1"/>
    <col min="8464" max="8464" width="6.42578125" style="59" customWidth="1"/>
    <col min="8465" max="8465" width="6.28515625" style="59" bestFit="1" customWidth="1"/>
    <col min="8466" max="8466" width="15.85546875" style="59" bestFit="1" customWidth="1"/>
    <col min="8467" max="8467" width="6.42578125" style="59" bestFit="1" customWidth="1"/>
    <col min="8468" max="8468" width="49.7109375" style="59" bestFit="1" customWidth="1"/>
    <col min="8469" max="8469" width="9.140625" style="59" customWidth="1"/>
    <col min="8470" max="8470" width="9.28515625" style="59" customWidth="1"/>
    <col min="8471" max="8472" width="6.42578125" style="59" customWidth="1"/>
    <col min="8473" max="8473" width="15.85546875" style="59" bestFit="1" customWidth="1"/>
    <col min="8474" max="8474" width="6.42578125" style="59" bestFit="1" customWidth="1"/>
    <col min="8475" max="8475" width="49.7109375" style="59" bestFit="1" customWidth="1"/>
    <col min="8476" max="8477" width="8.7109375" style="59" bestFit="1" customWidth="1"/>
    <col min="8478" max="8479" width="6.28515625" style="59" bestFit="1" customWidth="1"/>
    <col min="8480" max="8480" width="18.28515625" style="59" customWidth="1"/>
    <col min="8481" max="8481" width="6.42578125" style="59" bestFit="1" customWidth="1"/>
    <col min="8482" max="8482" width="49.7109375" style="59" bestFit="1" customWidth="1"/>
    <col min="8483" max="8483" width="8.42578125" style="59" customWidth="1"/>
    <col min="8484" max="8484" width="8.7109375" style="59" bestFit="1" customWidth="1"/>
    <col min="8485" max="8486" width="6.28515625" style="59" bestFit="1" customWidth="1"/>
    <col min="8487" max="8487" width="15.85546875" style="59" bestFit="1" customWidth="1"/>
    <col min="8488" max="8488" width="6.42578125" style="59" bestFit="1" customWidth="1"/>
    <col min="8489" max="8489" width="51" style="59" customWidth="1"/>
    <col min="8490" max="8491" width="8.7109375" style="59" bestFit="1" customWidth="1"/>
    <col min="8492" max="8493" width="6.28515625" style="59" bestFit="1" customWidth="1"/>
    <col min="8494" max="8494" width="15.85546875" style="59" bestFit="1" customWidth="1"/>
    <col min="8495" max="8715" width="8.85546875" style="59"/>
    <col min="8716" max="8716" width="6.42578125" style="59" bestFit="1" customWidth="1"/>
    <col min="8717" max="8717" width="49.7109375" style="59" bestFit="1" customWidth="1"/>
    <col min="8718" max="8718" width="11.28515625" style="59" bestFit="1" customWidth="1"/>
    <col min="8719" max="8719" width="8.7109375" style="59" bestFit="1" customWidth="1"/>
    <col min="8720" max="8720" width="6.42578125" style="59" customWidth="1"/>
    <col min="8721" max="8721" width="6.28515625" style="59" bestFit="1" customWidth="1"/>
    <col min="8722" max="8722" width="15.85546875" style="59" bestFit="1" customWidth="1"/>
    <col min="8723" max="8723" width="6.42578125" style="59" bestFit="1" customWidth="1"/>
    <col min="8724" max="8724" width="49.7109375" style="59" bestFit="1" customWidth="1"/>
    <col min="8725" max="8725" width="9.140625" style="59" customWidth="1"/>
    <col min="8726" max="8726" width="9.28515625" style="59" customWidth="1"/>
    <col min="8727" max="8728" width="6.42578125" style="59" customWidth="1"/>
    <col min="8729" max="8729" width="15.85546875" style="59" bestFit="1" customWidth="1"/>
    <col min="8730" max="8730" width="6.42578125" style="59" bestFit="1" customWidth="1"/>
    <col min="8731" max="8731" width="49.7109375" style="59" bestFit="1" customWidth="1"/>
    <col min="8732" max="8733" width="8.7109375" style="59" bestFit="1" customWidth="1"/>
    <col min="8734" max="8735" width="6.28515625" style="59" bestFit="1" customWidth="1"/>
    <col min="8736" max="8736" width="18.28515625" style="59" customWidth="1"/>
    <col min="8737" max="8737" width="6.42578125" style="59" bestFit="1" customWidth="1"/>
    <col min="8738" max="8738" width="49.7109375" style="59" bestFit="1" customWidth="1"/>
    <col min="8739" max="8739" width="8.42578125" style="59" customWidth="1"/>
    <col min="8740" max="8740" width="8.7109375" style="59" bestFit="1" customWidth="1"/>
    <col min="8741" max="8742" width="6.28515625" style="59" bestFit="1" customWidth="1"/>
    <col min="8743" max="8743" width="15.85546875" style="59" bestFit="1" customWidth="1"/>
    <col min="8744" max="8744" width="6.42578125" style="59" bestFit="1" customWidth="1"/>
    <col min="8745" max="8745" width="51" style="59" customWidth="1"/>
    <col min="8746" max="8747" width="8.7109375" style="59" bestFit="1" customWidth="1"/>
    <col min="8748" max="8749" width="6.28515625" style="59" bestFit="1" customWidth="1"/>
    <col min="8750" max="8750" width="15.85546875" style="59" bestFit="1" customWidth="1"/>
    <col min="8751" max="8971" width="8.85546875" style="59"/>
    <col min="8972" max="8972" width="6.42578125" style="59" bestFit="1" customWidth="1"/>
    <col min="8973" max="8973" width="49.7109375" style="59" bestFit="1" customWidth="1"/>
    <col min="8974" max="8974" width="11.28515625" style="59" bestFit="1" customWidth="1"/>
    <col min="8975" max="8975" width="8.7109375" style="59" bestFit="1" customWidth="1"/>
    <col min="8976" max="8976" width="6.42578125" style="59" customWidth="1"/>
    <col min="8977" max="8977" width="6.28515625" style="59" bestFit="1" customWidth="1"/>
    <col min="8978" max="8978" width="15.85546875" style="59" bestFit="1" customWidth="1"/>
    <col min="8979" max="8979" width="6.42578125" style="59" bestFit="1" customWidth="1"/>
    <col min="8980" max="8980" width="49.7109375" style="59" bestFit="1" customWidth="1"/>
    <col min="8981" max="8981" width="9.140625" style="59" customWidth="1"/>
    <col min="8982" max="8982" width="9.28515625" style="59" customWidth="1"/>
    <col min="8983" max="8984" width="6.42578125" style="59" customWidth="1"/>
    <col min="8985" max="8985" width="15.85546875" style="59" bestFit="1" customWidth="1"/>
    <col min="8986" max="8986" width="6.42578125" style="59" bestFit="1" customWidth="1"/>
    <col min="8987" max="8987" width="49.7109375" style="59" bestFit="1" customWidth="1"/>
    <col min="8988" max="8989" width="8.7109375" style="59" bestFit="1" customWidth="1"/>
    <col min="8990" max="8991" width="6.28515625" style="59" bestFit="1" customWidth="1"/>
    <col min="8992" max="8992" width="18.28515625" style="59" customWidth="1"/>
    <col min="8993" max="8993" width="6.42578125" style="59" bestFit="1" customWidth="1"/>
    <col min="8994" max="8994" width="49.7109375" style="59" bestFit="1" customWidth="1"/>
    <col min="8995" max="8995" width="8.42578125" style="59" customWidth="1"/>
    <col min="8996" max="8996" width="8.7109375" style="59" bestFit="1" customWidth="1"/>
    <col min="8997" max="8998" width="6.28515625" style="59" bestFit="1" customWidth="1"/>
    <col min="8999" max="8999" width="15.85546875" style="59" bestFit="1" customWidth="1"/>
    <col min="9000" max="9000" width="6.42578125" style="59" bestFit="1" customWidth="1"/>
    <col min="9001" max="9001" width="51" style="59" customWidth="1"/>
    <col min="9002" max="9003" width="8.7109375" style="59" bestFit="1" customWidth="1"/>
    <col min="9004" max="9005" width="6.28515625" style="59" bestFit="1" customWidth="1"/>
    <col min="9006" max="9006" width="15.85546875" style="59" bestFit="1" customWidth="1"/>
    <col min="9007" max="9227" width="8.85546875" style="59"/>
    <col min="9228" max="9228" width="6.42578125" style="59" bestFit="1" customWidth="1"/>
    <col min="9229" max="9229" width="49.7109375" style="59" bestFit="1" customWidth="1"/>
    <col min="9230" max="9230" width="11.28515625" style="59" bestFit="1" customWidth="1"/>
    <col min="9231" max="9231" width="8.7109375" style="59" bestFit="1" customWidth="1"/>
    <col min="9232" max="9232" width="6.42578125" style="59" customWidth="1"/>
    <col min="9233" max="9233" width="6.28515625" style="59" bestFit="1" customWidth="1"/>
    <col min="9234" max="9234" width="15.85546875" style="59" bestFit="1" customWidth="1"/>
    <col min="9235" max="9235" width="6.42578125" style="59" bestFit="1" customWidth="1"/>
    <col min="9236" max="9236" width="49.7109375" style="59" bestFit="1" customWidth="1"/>
    <col min="9237" max="9237" width="9.140625" style="59" customWidth="1"/>
    <col min="9238" max="9238" width="9.28515625" style="59" customWidth="1"/>
    <col min="9239" max="9240" width="6.42578125" style="59" customWidth="1"/>
    <col min="9241" max="9241" width="15.85546875" style="59" bestFit="1" customWidth="1"/>
    <col min="9242" max="9242" width="6.42578125" style="59" bestFit="1" customWidth="1"/>
    <col min="9243" max="9243" width="49.7109375" style="59" bestFit="1" customWidth="1"/>
    <col min="9244" max="9245" width="8.7109375" style="59" bestFit="1" customWidth="1"/>
    <col min="9246" max="9247" width="6.28515625" style="59" bestFit="1" customWidth="1"/>
    <col min="9248" max="9248" width="18.28515625" style="59" customWidth="1"/>
    <col min="9249" max="9249" width="6.42578125" style="59" bestFit="1" customWidth="1"/>
    <col min="9250" max="9250" width="49.7109375" style="59" bestFit="1" customWidth="1"/>
    <col min="9251" max="9251" width="8.42578125" style="59" customWidth="1"/>
    <col min="9252" max="9252" width="8.7109375" style="59" bestFit="1" customWidth="1"/>
    <col min="9253" max="9254" width="6.28515625" style="59" bestFit="1" customWidth="1"/>
    <col min="9255" max="9255" width="15.85546875" style="59" bestFit="1" customWidth="1"/>
    <col min="9256" max="9256" width="6.42578125" style="59" bestFit="1" customWidth="1"/>
    <col min="9257" max="9257" width="51" style="59" customWidth="1"/>
    <col min="9258" max="9259" width="8.7109375" style="59" bestFit="1" customWidth="1"/>
    <col min="9260" max="9261" width="6.28515625" style="59" bestFit="1" customWidth="1"/>
    <col min="9262" max="9262" width="15.85546875" style="59" bestFit="1" customWidth="1"/>
    <col min="9263" max="9483" width="8.85546875" style="59"/>
    <col min="9484" max="9484" width="6.42578125" style="59" bestFit="1" customWidth="1"/>
    <col min="9485" max="9485" width="49.7109375" style="59" bestFit="1" customWidth="1"/>
    <col min="9486" max="9486" width="11.28515625" style="59" bestFit="1" customWidth="1"/>
    <col min="9487" max="9487" width="8.7109375" style="59" bestFit="1" customWidth="1"/>
    <col min="9488" max="9488" width="6.42578125" style="59" customWidth="1"/>
    <col min="9489" max="9489" width="6.28515625" style="59" bestFit="1" customWidth="1"/>
    <col min="9490" max="9490" width="15.85546875" style="59" bestFit="1" customWidth="1"/>
    <col min="9491" max="9491" width="6.42578125" style="59" bestFit="1" customWidth="1"/>
    <col min="9492" max="9492" width="49.7109375" style="59" bestFit="1" customWidth="1"/>
    <col min="9493" max="9493" width="9.140625" style="59" customWidth="1"/>
    <col min="9494" max="9494" width="9.28515625" style="59" customWidth="1"/>
    <col min="9495" max="9496" width="6.42578125" style="59" customWidth="1"/>
    <col min="9497" max="9497" width="15.85546875" style="59" bestFit="1" customWidth="1"/>
    <col min="9498" max="9498" width="6.42578125" style="59" bestFit="1" customWidth="1"/>
    <col min="9499" max="9499" width="49.7109375" style="59" bestFit="1" customWidth="1"/>
    <col min="9500" max="9501" width="8.7109375" style="59" bestFit="1" customWidth="1"/>
    <col min="9502" max="9503" width="6.28515625" style="59" bestFit="1" customWidth="1"/>
    <col min="9504" max="9504" width="18.28515625" style="59" customWidth="1"/>
    <col min="9505" max="9505" width="6.42578125" style="59" bestFit="1" customWidth="1"/>
    <col min="9506" max="9506" width="49.7109375" style="59" bestFit="1" customWidth="1"/>
    <col min="9507" max="9507" width="8.42578125" style="59" customWidth="1"/>
    <col min="9508" max="9508" width="8.7109375" style="59" bestFit="1" customWidth="1"/>
    <col min="9509" max="9510" width="6.28515625" style="59" bestFit="1" customWidth="1"/>
    <col min="9511" max="9511" width="15.85546875" style="59" bestFit="1" customWidth="1"/>
    <col min="9512" max="9512" width="6.42578125" style="59" bestFit="1" customWidth="1"/>
    <col min="9513" max="9513" width="51" style="59" customWidth="1"/>
    <col min="9514" max="9515" width="8.7109375" style="59" bestFit="1" customWidth="1"/>
    <col min="9516" max="9517" width="6.28515625" style="59" bestFit="1" customWidth="1"/>
    <col min="9518" max="9518" width="15.85546875" style="59" bestFit="1" customWidth="1"/>
    <col min="9519" max="9739" width="8.85546875" style="59"/>
    <col min="9740" max="9740" width="6.42578125" style="59" bestFit="1" customWidth="1"/>
    <col min="9741" max="9741" width="49.7109375" style="59" bestFit="1" customWidth="1"/>
    <col min="9742" max="9742" width="11.28515625" style="59" bestFit="1" customWidth="1"/>
    <col min="9743" max="9743" width="8.7109375" style="59" bestFit="1" customWidth="1"/>
    <col min="9744" max="9744" width="6.42578125" style="59" customWidth="1"/>
    <col min="9745" max="9745" width="6.28515625" style="59" bestFit="1" customWidth="1"/>
    <col min="9746" max="9746" width="15.85546875" style="59" bestFit="1" customWidth="1"/>
    <col min="9747" max="9747" width="6.42578125" style="59" bestFit="1" customWidth="1"/>
    <col min="9748" max="9748" width="49.7109375" style="59" bestFit="1" customWidth="1"/>
    <col min="9749" max="9749" width="9.140625" style="59" customWidth="1"/>
    <col min="9750" max="9750" width="9.28515625" style="59" customWidth="1"/>
    <col min="9751" max="9752" width="6.42578125" style="59" customWidth="1"/>
    <col min="9753" max="9753" width="15.85546875" style="59" bestFit="1" customWidth="1"/>
    <col min="9754" max="9754" width="6.42578125" style="59" bestFit="1" customWidth="1"/>
    <col min="9755" max="9755" width="49.7109375" style="59" bestFit="1" customWidth="1"/>
    <col min="9756" max="9757" width="8.7109375" style="59" bestFit="1" customWidth="1"/>
    <col min="9758" max="9759" width="6.28515625" style="59" bestFit="1" customWidth="1"/>
    <col min="9760" max="9760" width="18.28515625" style="59" customWidth="1"/>
    <col min="9761" max="9761" width="6.42578125" style="59" bestFit="1" customWidth="1"/>
    <col min="9762" max="9762" width="49.7109375" style="59" bestFit="1" customWidth="1"/>
    <col min="9763" max="9763" width="8.42578125" style="59" customWidth="1"/>
    <col min="9764" max="9764" width="8.7109375" style="59" bestFit="1" customWidth="1"/>
    <col min="9765" max="9766" width="6.28515625" style="59" bestFit="1" customWidth="1"/>
    <col min="9767" max="9767" width="15.85546875" style="59" bestFit="1" customWidth="1"/>
    <col min="9768" max="9768" width="6.42578125" style="59" bestFit="1" customWidth="1"/>
    <col min="9769" max="9769" width="51" style="59" customWidth="1"/>
    <col min="9770" max="9771" width="8.7109375" style="59" bestFit="1" customWidth="1"/>
    <col min="9772" max="9773" width="6.28515625" style="59" bestFit="1" customWidth="1"/>
    <col min="9774" max="9774" width="15.85546875" style="59" bestFit="1" customWidth="1"/>
    <col min="9775" max="9995" width="8.85546875" style="59"/>
    <col min="9996" max="9996" width="6.42578125" style="59" bestFit="1" customWidth="1"/>
    <col min="9997" max="9997" width="49.7109375" style="59" bestFit="1" customWidth="1"/>
    <col min="9998" max="9998" width="11.28515625" style="59" bestFit="1" customWidth="1"/>
    <col min="9999" max="9999" width="8.7109375" style="59" bestFit="1" customWidth="1"/>
    <col min="10000" max="10000" width="6.42578125" style="59" customWidth="1"/>
    <col min="10001" max="10001" width="6.28515625" style="59" bestFit="1" customWidth="1"/>
    <col min="10002" max="10002" width="15.85546875" style="59" bestFit="1" customWidth="1"/>
    <col min="10003" max="10003" width="6.42578125" style="59" bestFit="1" customWidth="1"/>
    <col min="10004" max="10004" width="49.7109375" style="59" bestFit="1" customWidth="1"/>
    <col min="10005" max="10005" width="9.140625" style="59" customWidth="1"/>
    <col min="10006" max="10006" width="9.28515625" style="59" customWidth="1"/>
    <col min="10007" max="10008" width="6.42578125" style="59" customWidth="1"/>
    <col min="10009" max="10009" width="15.85546875" style="59" bestFit="1" customWidth="1"/>
    <col min="10010" max="10010" width="6.42578125" style="59" bestFit="1" customWidth="1"/>
    <col min="10011" max="10011" width="49.7109375" style="59" bestFit="1" customWidth="1"/>
    <col min="10012" max="10013" width="8.7109375" style="59" bestFit="1" customWidth="1"/>
    <col min="10014" max="10015" width="6.28515625" style="59" bestFit="1" customWidth="1"/>
    <col min="10016" max="10016" width="18.28515625" style="59" customWidth="1"/>
    <col min="10017" max="10017" width="6.42578125" style="59" bestFit="1" customWidth="1"/>
    <col min="10018" max="10018" width="49.7109375" style="59" bestFit="1" customWidth="1"/>
    <col min="10019" max="10019" width="8.42578125" style="59" customWidth="1"/>
    <col min="10020" max="10020" width="8.7109375" style="59" bestFit="1" customWidth="1"/>
    <col min="10021" max="10022" width="6.28515625" style="59" bestFit="1" customWidth="1"/>
    <col min="10023" max="10023" width="15.85546875" style="59" bestFit="1" customWidth="1"/>
    <col min="10024" max="10024" width="6.42578125" style="59" bestFit="1" customWidth="1"/>
    <col min="10025" max="10025" width="51" style="59" customWidth="1"/>
    <col min="10026" max="10027" width="8.7109375" style="59" bestFit="1" customWidth="1"/>
    <col min="10028" max="10029" width="6.28515625" style="59" bestFit="1" customWidth="1"/>
    <col min="10030" max="10030" width="15.85546875" style="59" bestFit="1" customWidth="1"/>
    <col min="10031" max="10251" width="8.85546875" style="59"/>
    <col min="10252" max="10252" width="6.42578125" style="59" bestFit="1" customWidth="1"/>
    <col min="10253" max="10253" width="49.7109375" style="59" bestFit="1" customWidth="1"/>
    <col min="10254" max="10254" width="11.28515625" style="59" bestFit="1" customWidth="1"/>
    <col min="10255" max="10255" width="8.7109375" style="59" bestFit="1" customWidth="1"/>
    <col min="10256" max="10256" width="6.42578125" style="59" customWidth="1"/>
    <col min="10257" max="10257" width="6.28515625" style="59" bestFit="1" customWidth="1"/>
    <col min="10258" max="10258" width="15.85546875" style="59" bestFit="1" customWidth="1"/>
    <col min="10259" max="10259" width="6.42578125" style="59" bestFit="1" customWidth="1"/>
    <col min="10260" max="10260" width="49.7109375" style="59" bestFit="1" customWidth="1"/>
    <col min="10261" max="10261" width="9.140625" style="59" customWidth="1"/>
    <col min="10262" max="10262" width="9.28515625" style="59" customWidth="1"/>
    <col min="10263" max="10264" width="6.42578125" style="59" customWidth="1"/>
    <col min="10265" max="10265" width="15.85546875" style="59" bestFit="1" customWidth="1"/>
    <col min="10266" max="10266" width="6.42578125" style="59" bestFit="1" customWidth="1"/>
    <col min="10267" max="10267" width="49.7109375" style="59" bestFit="1" customWidth="1"/>
    <col min="10268" max="10269" width="8.7109375" style="59" bestFit="1" customWidth="1"/>
    <col min="10270" max="10271" width="6.28515625" style="59" bestFit="1" customWidth="1"/>
    <col min="10272" max="10272" width="18.28515625" style="59" customWidth="1"/>
    <col min="10273" max="10273" width="6.42578125" style="59" bestFit="1" customWidth="1"/>
    <col min="10274" max="10274" width="49.7109375" style="59" bestFit="1" customWidth="1"/>
    <col min="10275" max="10275" width="8.42578125" style="59" customWidth="1"/>
    <col min="10276" max="10276" width="8.7109375" style="59" bestFit="1" customWidth="1"/>
    <col min="10277" max="10278" width="6.28515625" style="59" bestFit="1" customWidth="1"/>
    <col min="10279" max="10279" width="15.85546875" style="59" bestFit="1" customWidth="1"/>
    <col min="10280" max="10280" width="6.42578125" style="59" bestFit="1" customWidth="1"/>
    <col min="10281" max="10281" width="51" style="59" customWidth="1"/>
    <col min="10282" max="10283" width="8.7109375" style="59" bestFit="1" customWidth="1"/>
    <col min="10284" max="10285" width="6.28515625" style="59" bestFit="1" customWidth="1"/>
    <col min="10286" max="10286" width="15.85546875" style="59" bestFit="1" customWidth="1"/>
    <col min="10287" max="10507" width="8.85546875" style="59"/>
    <col min="10508" max="10508" width="6.42578125" style="59" bestFit="1" customWidth="1"/>
    <col min="10509" max="10509" width="49.7109375" style="59" bestFit="1" customWidth="1"/>
    <col min="10510" max="10510" width="11.28515625" style="59" bestFit="1" customWidth="1"/>
    <col min="10511" max="10511" width="8.7109375" style="59" bestFit="1" customWidth="1"/>
    <col min="10512" max="10512" width="6.42578125" style="59" customWidth="1"/>
    <col min="10513" max="10513" width="6.28515625" style="59" bestFit="1" customWidth="1"/>
    <col min="10514" max="10514" width="15.85546875" style="59" bestFit="1" customWidth="1"/>
    <col min="10515" max="10515" width="6.42578125" style="59" bestFit="1" customWidth="1"/>
    <col min="10516" max="10516" width="49.7109375" style="59" bestFit="1" customWidth="1"/>
    <col min="10517" max="10517" width="9.140625" style="59" customWidth="1"/>
    <col min="10518" max="10518" width="9.28515625" style="59" customWidth="1"/>
    <col min="10519" max="10520" width="6.42578125" style="59" customWidth="1"/>
    <col min="10521" max="10521" width="15.85546875" style="59" bestFit="1" customWidth="1"/>
    <col min="10522" max="10522" width="6.42578125" style="59" bestFit="1" customWidth="1"/>
    <col min="10523" max="10523" width="49.7109375" style="59" bestFit="1" customWidth="1"/>
    <col min="10524" max="10525" width="8.7109375" style="59" bestFit="1" customWidth="1"/>
    <col min="10526" max="10527" width="6.28515625" style="59" bestFit="1" customWidth="1"/>
    <col min="10528" max="10528" width="18.28515625" style="59" customWidth="1"/>
    <col min="10529" max="10529" width="6.42578125" style="59" bestFit="1" customWidth="1"/>
    <col min="10530" max="10530" width="49.7109375" style="59" bestFit="1" customWidth="1"/>
    <col min="10531" max="10531" width="8.42578125" style="59" customWidth="1"/>
    <col min="10532" max="10532" width="8.7109375" style="59" bestFit="1" customWidth="1"/>
    <col min="10533" max="10534" width="6.28515625" style="59" bestFit="1" customWidth="1"/>
    <col min="10535" max="10535" width="15.85546875" style="59" bestFit="1" customWidth="1"/>
    <col min="10536" max="10536" width="6.42578125" style="59" bestFit="1" customWidth="1"/>
    <col min="10537" max="10537" width="51" style="59" customWidth="1"/>
    <col min="10538" max="10539" width="8.7109375" style="59" bestFit="1" customWidth="1"/>
    <col min="10540" max="10541" width="6.28515625" style="59" bestFit="1" customWidth="1"/>
    <col min="10542" max="10542" width="15.85546875" style="59" bestFit="1" customWidth="1"/>
    <col min="10543" max="10763" width="8.85546875" style="59"/>
    <col min="10764" max="10764" width="6.42578125" style="59" bestFit="1" customWidth="1"/>
    <col min="10765" max="10765" width="49.7109375" style="59" bestFit="1" customWidth="1"/>
    <col min="10766" max="10766" width="11.28515625" style="59" bestFit="1" customWidth="1"/>
    <col min="10767" max="10767" width="8.7109375" style="59" bestFit="1" customWidth="1"/>
    <col min="10768" max="10768" width="6.42578125" style="59" customWidth="1"/>
    <col min="10769" max="10769" width="6.28515625" style="59" bestFit="1" customWidth="1"/>
    <col min="10770" max="10770" width="15.85546875" style="59" bestFit="1" customWidth="1"/>
    <col min="10771" max="10771" width="6.42578125" style="59" bestFit="1" customWidth="1"/>
    <col min="10772" max="10772" width="49.7109375" style="59" bestFit="1" customWidth="1"/>
    <col min="10773" max="10773" width="9.140625" style="59" customWidth="1"/>
    <col min="10774" max="10774" width="9.28515625" style="59" customWidth="1"/>
    <col min="10775" max="10776" width="6.42578125" style="59" customWidth="1"/>
    <col min="10777" max="10777" width="15.85546875" style="59" bestFit="1" customWidth="1"/>
    <col min="10778" max="10778" width="6.42578125" style="59" bestFit="1" customWidth="1"/>
    <col min="10779" max="10779" width="49.7109375" style="59" bestFit="1" customWidth="1"/>
    <col min="10780" max="10781" width="8.7109375" style="59" bestFit="1" customWidth="1"/>
    <col min="10782" max="10783" width="6.28515625" style="59" bestFit="1" customWidth="1"/>
    <col min="10784" max="10784" width="18.28515625" style="59" customWidth="1"/>
    <col min="10785" max="10785" width="6.42578125" style="59" bestFit="1" customWidth="1"/>
    <col min="10786" max="10786" width="49.7109375" style="59" bestFit="1" customWidth="1"/>
    <col min="10787" max="10787" width="8.42578125" style="59" customWidth="1"/>
    <col min="10788" max="10788" width="8.7109375" style="59" bestFit="1" customWidth="1"/>
    <col min="10789" max="10790" width="6.28515625" style="59" bestFit="1" customWidth="1"/>
    <col min="10791" max="10791" width="15.85546875" style="59" bestFit="1" customWidth="1"/>
    <col min="10792" max="10792" width="6.42578125" style="59" bestFit="1" customWidth="1"/>
    <col min="10793" max="10793" width="51" style="59" customWidth="1"/>
    <col min="10794" max="10795" width="8.7109375" style="59" bestFit="1" customWidth="1"/>
    <col min="10796" max="10797" width="6.28515625" style="59" bestFit="1" customWidth="1"/>
    <col min="10798" max="10798" width="15.85546875" style="59" bestFit="1" customWidth="1"/>
    <col min="10799" max="11019" width="8.85546875" style="59"/>
    <col min="11020" max="11020" width="6.42578125" style="59" bestFit="1" customWidth="1"/>
    <col min="11021" max="11021" width="49.7109375" style="59" bestFit="1" customWidth="1"/>
    <col min="11022" max="11022" width="11.28515625" style="59" bestFit="1" customWidth="1"/>
    <col min="11023" max="11023" width="8.7109375" style="59" bestFit="1" customWidth="1"/>
    <col min="11024" max="11024" width="6.42578125" style="59" customWidth="1"/>
    <col min="11025" max="11025" width="6.28515625" style="59" bestFit="1" customWidth="1"/>
    <col min="11026" max="11026" width="15.85546875" style="59" bestFit="1" customWidth="1"/>
    <col min="11027" max="11027" width="6.42578125" style="59" bestFit="1" customWidth="1"/>
    <col min="11028" max="11028" width="49.7109375" style="59" bestFit="1" customWidth="1"/>
    <col min="11029" max="11029" width="9.140625" style="59" customWidth="1"/>
    <col min="11030" max="11030" width="9.28515625" style="59" customWidth="1"/>
    <col min="11031" max="11032" width="6.42578125" style="59" customWidth="1"/>
    <col min="11033" max="11033" width="15.85546875" style="59" bestFit="1" customWidth="1"/>
    <col min="11034" max="11034" width="6.42578125" style="59" bestFit="1" customWidth="1"/>
    <col min="11035" max="11035" width="49.7109375" style="59" bestFit="1" customWidth="1"/>
    <col min="11036" max="11037" width="8.7109375" style="59" bestFit="1" customWidth="1"/>
    <col min="11038" max="11039" width="6.28515625" style="59" bestFit="1" customWidth="1"/>
    <col min="11040" max="11040" width="18.28515625" style="59" customWidth="1"/>
    <col min="11041" max="11041" width="6.42578125" style="59" bestFit="1" customWidth="1"/>
    <col min="11042" max="11042" width="49.7109375" style="59" bestFit="1" customWidth="1"/>
    <col min="11043" max="11043" width="8.42578125" style="59" customWidth="1"/>
    <col min="11044" max="11044" width="8.7109375" style="59" bestFit="1" customWidth="1"/>
    <col min="11045" max="11046" width="6.28515625" style="59" bestFit="1" customWidth="1"/>
    <col min="11047" max="11047" width="15.85546875" style="59" bestFit="1" customWidth="1"/>
    <col min="11048" max="11048" width="6.42578125" style="59" bestFit="1" customWidth="1"/>
    <col min="11049" max="11049" width="51" style="59" customWidth="1"/>
    <col min="11050" max="11051" width="8.7109375" style="59" bestFit="1" customWidth="1"/>
    <col min="11052" max="11053" width="6.28515625" style="59" bestFit="1" customWidth="1"/>
    <col min="11054" max="11054" width="15.85546875" style="59" bestFit="1" customWidth="1"/>
    <col min="11055" max="11275" width="8.85546875" style="59"/>
    <col min="11276" max="11276" width="6.42578125" style="59" bestFit="1" customWidth="1"/>
    <col min="11277" max="11277" width="49.7109375" style="59" bestFit="1" customWidth="1"/>
    <col min="11278" max="11278" width="11.28515625" style="59" bestFit="1" customWidth="1"/>
    <col min="11279" max="11279" width="8.7109375" style="59" bestFit="1" customWidth="1"/>
    <col min="11280" max="11280" width="6.42578125" style="59" customWidth="1"/>
    <col min="11281" max="11281" width="6.28515625" style="59" bestFit="1" customWidth="1"/>
    <col min="11282" max="11282" width="15.85546875" style="59" bestFit="1" customWidth="1"/>
    <col min="11283" max="11283" width="6.42578125" style="59" bestFit="1" customWidth="1"/>
    <col min="11284" max="11284" width="49.7109375" style="59" bestFit="1" customWidth="1"/>
    <col min="11285" max="11285" width="9.140625" style="59" customWidth="1"/>
    <col min="11286" max="11286" width="9.28515625" style="59" customWidth="1"/>
    <col min="11287" max="11288" width="6.42578125" style="59" customWidth="1"/>
    <col min="11289" max="11289" width="15.85546875" style="59" bestFit="1" customWidth="1"/>
    <col min="11290" max="11290" width="6.42578125" style="59" bestFit="1" customWidth="1"/>
    <col min="11291" max="11291" width="49.7109375" style="59" bestFit="1" customWidth="1"/>
    <col min="11292" max="11293" width="8.7109375" style="59" bestFit="1" customWidth="1"/>
    <col min="11294" max="11295" width="6.28515625" style="59" bestFit="1" customWidth="1"/>
    <col min="11296" max="11296" width="18.28515625" style="59" customWidth="1"/>
    <col min="11297" max="11297" width="6.42578125" style="59" bestFit="1" customWidth="1"/>
    <col min="11298" max="11298" width="49.7109375" style="59" bestFit="1" customWidth="1"/>
    <col min="11299" max="11299" width="8.42578125" style="59" customWidth="1"/>
    <col min="11300" max="11300" width="8.7109375" style="59" bestFit="1" customWidth="1"/>
    <col min="11301" max="11302" width="6.28515625" style="59" bestFit="1" customWidth="1"/>
    <col min="11303" max="11303" width="15.85546875" style="59" bestFit="1" customWidth="1"/>
    <col min="11304" max="11304" width="6.42578125" style="59" bestFit="1" customWidth="1"/>
    <col min="11305" max="11305" width="51" style="59" customWidth="1"/>
    <col min="11306" max="11307" width="8.7109375" style="59" bestFit="1" customWidth="1"/>
    <col min="11308" max="11309" width="6.28515625" style="59" bestFit="1" customWidth="1"/>
    <col min="11310" max="11310" width="15.85546875" style="59" bestFit="1" customWidth="1"/>
    <col min="11311" max="11531" width="8.85546875" style="59"/>
    <col min="11532" max="11532" width="6.42578125" style="59" bestFit="1" customWidth="1"/>
    <col min="11533" max="11533" width="49.7109375" style="59" bestFit="1" customWidth="1"/>
    <col min="11534" max="11534" width="11.28515625" style="59" bestFit="1" customWidth="1"/>
    <col min="11535" max="11535" width="8.7109375" style="59" bestFit="1" customWidth="1"/>
    <col min="11536" max="11536" width="6.42578125" style="59" customWidth="1"/>
    <col min="11537" max="11537" width="6.28515625" style="59" bestFit="1" customWidth="1"/>
    <col min="11538" max="11538" width="15.85546875" style="59" bestFit="1" customWidth="1"/>
    <col min="11539" max="11539" width="6.42578125" style="59" bestFit="1" customWidth="1"/>
    <col min="11540" max="11540" width="49.7109375" style="59" bestFit="1" customWidth="1"/>
    <col min="11541" max="11541" width="9.140625" style="59" customWidth="1"/>
    <col min="11542" max="11542" width="9.28515625" style="59" customWidth="1"/>
    <col min="11543" max="11544" width="6.42578125" style="59" customWidth="1"/>
    <col min="11545" max="11545" width="15.85546875" style="59" bestFit="1" customWidth="1"/>
    <col min="11546" max="11546" width="6.42578125" style="59" bestFit="1" customWidth="1"/>
    <col min="11547" max="11547" width="49.7109375" style="59" bestFit="1" customWidth="1"/>
    <col min="11548" max="11549" width="8.7109375" style="59" bestFit="1" customWidth="1"/>
    <col min="11550" max="11551" width="6.28515625" style="59" bestFit="1" customWidth="1"/>
    <col min="11552" max="11552" width="18.28515625" style="59" customWidth="1"/>
    <col min="11553" max="11553" width="6.42578125" style="59" bestFit="1" customWidth="1"/>
    <col min="11554" max="11554" width="49.7109375" style="59" bestFit="1" customWidth="1"/>
    <col min="11555" max="11555" width="8.42578125" style="59" customWidth="1"/>
    <col min="11556" max="11556" width="8.7109375" style="59" bestFit="1" customWidth="1"/>
    <col min="11557" max="11558" width="6.28515625" style="59" bestFit="1" customWidth="1"/>
    <col min="11559" max="11559" width="15.85546875" style="59" bestFit="1" customWidth="1"/>
    <col min="11560" max="11560" width="6.42578125" style="59" bestFit="1" customWidth="1"/>
    <col min="11561" max="11561" width="51" style="59" customWidth="1"/>
    <col min="11562" max="11563" width="8.7109375" style="59" bestFit="1" customWidth="1"/>
    <col min="11564" max="11565" width="6.28515625" style="59" bestFit="1" customWidth="1"/>
    <col min="11566" max="11566" width="15.85546875" style="59" bestFit="1" customWidth="1"/>
    <col min="11567" max="11787" width="8.85546875" style="59"/>
    <col min="11788" max="11788" width="6.42578125" style="59" bestFit="1" customWidth="1"/>
    <col min="11789" max="11789" width="49.7109375" style="59" bestFit="1" customWidth="1"/>
    <col min="11790" max="11790" width="11.28515625" style="59" bestFit="1" customWidth="1"/>
    <col min="11791" max="11791" width="8.7109375" style="59" bestFit="1" customWidth="1"/>
    <col min="11792" max="11792" width="6.42578125" style="59" customWidth="1"/>
    <col min="11793" max="11793" width="6.28515625" style="59" bestFit="1" customWidth="1"/>
    <col min="11794" max="11794" width="15.85546875" style="59" bestFit="1" customWidth="1"/>
    <col min="11795" max="11795" width="6.42578125" style="59" bestFit="1" customWidth="1"/>
    <col min="11796" max="11796" width="49.7109375" style="59" bestFit="1" customWidth="1"/>
    <col min="11797" max="11797" width="9.140625" style="59" customWidth="1"/>
    <col min="11798" max="11798" width="9.28515625" style="59" customWidth="1"/>
    <col min="11799" max="11800" width="6.42578125" style="59" customWidth="1"/>
    <col min="11801" max="11801" width="15.85546875" style="59" bestFit="1" customWidth="1"/>
    <col min="11802" max="11802" width="6.42578125" style="59" bestFit="1" customWidth="1"/>
    <col min="11803" max="11803" width="49.7109375" style="59" bestFit="1" customWidth="1"/>
    <col min="11804" max="11805" width="8.7109375" style="59" bestFit="1" customWidth="1"/>
    <col min="11806" max="11807" width="6.28515625" style="59" bestFit="1" customWidth="1"/>
    <col min="11808" max="11808" width="18.28515625" style="59" customWidth="1"/>
    <col min="11809" max="11809" width="6.42578125" style="59" bestFit="1" customWidth="1"/>
    <col min="11810" max="11810" width="49.7109375" style="59" bestFit="1" customWidth="1"/>
    <col min="11811" max="11811" width="8.42578125" style="59" customWidth="1"/>
    <col min="11812" max="11812" width="8.7109375" style="59" bestFit="1" customWidth="1"/>
    <col min="11813" max="11814" width="6.28515625" style="59" bestFit="1" customWidth="1"/>
    <col min="11815" max="11815" width="15.85546875" style="59" bestFit="1" customWidth="1"/>
    <col min="11816" max="11816" width="6.42578125" style="59" bestFit="1" customWidth="1"/>
    <col min="11817" max="11817" width="51" style="59" customWidth="1"/>
    <col min="11818" max="11819" width="8.7109375" style="59" bestFit="1" customWidth="1"/>
    <col min="11820" max="11821" width="6.28515625" style="59" bestFit="1" customWidth="1"/>
    <col min="11822" max="11822" width="15.85546875" style="59" bestFit="1" customWidth="1"/>
    <col min="11823" max="12043" width="8.85546875" style="59"/>
    <col min="12044" max="12044" width="6.42578125" style="59" bestFit="1" customWidth="1"/>
    <col min="12045" max="12045" width="49.7109375" style="59" bestFit="1" customWidth="1"/>
    <col min="12046" max="12046" width="11.28515625" style="59" bestFit="1" customWidth="1"/>
    <col min="12047" max="12047" width="8.7109375" style="59" bestFit="1" customWidth="1"/>
    <col min="12048" max="12048" width="6.42578125" style="59" customWidth="1"/>
    <col min="12049" max="12049" width="6.28515625" style="59" bestFit="1" customWidth="1"/>
    <col min="12050" max="12050" width="15.85546875" style="59" bestFit="1" customWidth="1"/>
    <col min="12051" max="12051" width="6.42578125" style="59" bestFit="1" customWidth="1"/>
    <col min="12052" max="12052" width="49.7109375" style="59" bestFit="1" customWidth="1"/>
    <col min="12053" max="12053" width="9.140625" style="59" customWidth="1"/>
    <col min="12054" max="12054" width="9.28515625" style="59" customWidth="1"/>
    <col min="12055" max="12056" width="6.42578125" style="59" customWidth="1"/>
    <col min="12057" max="12057" width="15.85546875" style="59" bestFit="1" customWidth="1"/>
    <col min="12058" max="12058" width="6.42578125" style="59" bestFit="1" customWidth="1"/>
    <col min="12059" max="12059" width="49.7109375" style="59" bestFit="1" customWidth="1"/>
    <col min="12060" max="12061" width="8.7109375" style="59" bestFit="1" customWidth="1"/>
    <col min="12062" max="12063" width="6.28515625" style="59" bestFit="1" customWidth="1"/>
    <col min="12064" max="12064" width="18.28515625" style="59" customWidth="1"/>
    <col min="12065" max="12065" width="6.42578125" style="59" bestFit="1" customWidth="1"/>
    <col min="12066" max="12066" width="49.7109375" style="59" bestFit="1" customWidth="1"/>
    <col min="12067" max="12067" width="8.42578125" style="59" customWidth="1"/>
    <col min="12068" max="12068" width="8.7109375" style="59" bestFit="1" customWidth="1"/>
    <col min="12069" max="12070" width="6.28515625" style="59" bestFit="1" customWidth="1"/>
    <col min="12071" max="12071" width="15.85546875" style="59" bestFit="1" customWidth="1"/>
    <col min="12072" max="12072" width="6.42578125" style="59" bestFit="1" customWidth="1"/>
    <col min="12073" max="12073" width="51" style="59" customWidth="1"/>
    <col min="12074" max="12075" width="8.7109375" style="59" bestFit="1" customWidth="1"/>
    <col min="12076" max="12077" width="6.28515625" style="59" bestFit="1" customWidth="1"/>
    <col min="12078" max="12078" width="15.85546875" style="59" bestFit="1" customWidth="1"/>
    <col min="12079" max="12299" width="8.85546875" style="59"/>
    <col min="12300" max="12300" width="6.42578125" style="59" bestFit="1" customWidth="1"/>
    <col min="12301" max="12301" width="49.7109375" style="59" bestFit="1" customWidth="1"/>
    <col min="12302" max="12302" width="11.28515625" style="59" bestFit="1" customWidth="1"/>
    <col min="12303" max="12303" width="8.7109375" style="59" bestFit="1" customWidth="1"/>
    <col min="12304" max="12304" width="6.42578125" style="59" customWidth="1"/>
    <col min="12305" max="12305" width="6.28515625" style="59" bestFit="1" customWidth="1"/>
    <col min="12306" max="12306" width="15.85546875" style="59" bestFit="1" customWidth="1"/>
    <col min="12307" max="12307" width="6.42578125" style="59" bestFit="1" customWidth="1"/>
    <col min="12308" max="12308" width="49.7109375" style="59" bestFit="1" customWidth="1"/>
    <col min="12309" max="12309" width="9.140625" style="59" customWidth="1"/>
    <col min="12310" max="12310" width="9.28515625" style="59" customWidth="1"/>
    <col min="12311" max="12312" width="6.42578125" style="59" customWidth="1"/>
    <col min="12313" max="12313" width="15.85546875" style="59" bestFit="1" customWidth="1"/>
    <col min="12314" max="12314" width="6.42578125" style="59" bestFit="1" customWidth="1"/>
    <col min="12315" max="12315" width="49.7109375" style="59" bestFit="1" customWidth="1"/>
    <col min="12316" max="12317" width="8.7109375" style="59" bestFit="1" customWidth="1"/>
    <col min="12318" max="12319" width="6.28515625" style="59" bestFit="1" customWidth="1"/>
    <col min="12320" max="12320" width="18.28515625" style="59" customWidth="1"/>
    <col min="12321" max="12321" width="6.42578125" style="59" bestFit="1" customWidth="1"/>
    <col min="12322" max="12322" width="49.7109375" style="59" bestFit="1" customWidth="1"/>
    <col min="12323" max="12323" width="8.42578125" style="59" customWidth="1"/>
    <col min="12324" max="12324" width="8.7109375" style="59" bestFit="1" customWidth="1"/>
    <col min="12325" max="12326" width="6.28515625" style="59" bestFit="1" customWidth="1"/>
    <col min="12327" max="12327" width="15.85546875" style="59" bestFit="1" customWidth="1"/>
    <col min="12328" max="12328" width="6.42578125" style="59" bestFit="1" customWidth="1"/>
    <col min="12329" max="12329" width="51" style="59" customWidth="1"/>
    <col min="12330" max="12331" width="8.7109375" style="59" bestFit="1" customWidth="1"/>
    <col min="12332" max="12333" width="6.28515625" style="59" bestFit="1" customWidth="1"/>
    <col min="12334" max="12334" width="15.85546875" style="59" bestFit="1" customWidth="1"/>
    <col min="12335" max="12555" width="8.85546875" style="59"/>
    <col min="12556" max="12556" width="6.42578125" style="59" bestFit="1" customWidth="1"/>
    <col min="12557" max="12557" width="49.7109375" style="59" bestFit="1" customWidth="1"/>
    <col min="12558" max="12558" width="11.28515625" style="59" bestFit="1" customWidth="1"/>
    <col min="12559" max="12559" width="8.7109375" style="59" bestFit="1" customWidth="1"/>
    <col min="12560" max="12560" width="6.42578125" style="59" customWidth="1"/>
    <col min="12561" max="12561" width="6.28515625" style="59" bestFit="1" customWidth="1"/>
    <col min="12562" max="12562" width="15.85546875" style="59" bestFit="1" customWidth="1"/>
    <col min="12563" max="12563" width="6.42578125" style="59" bestFit="1" customWidth="1"/>
    <col min="12564" max="12564" width="49.7109375" style="59" bestFit="1" customWidth="1"/>
    <col min="12565" max="12565" width="9.140625" style="59" customWidth="1"/>
    <col min="12566" max="12566" width="9.28515625" style="59" customWidth="1"/>
    <col min="12567" max="12568" width="6.42578125" style="59" customWidth="1"/>
    <col min="12569" max="12569" width="15.85546875" style="59" bestFit="1" customWidth="1"/>
    <col min="12570" max="12570" width="6.42578125" style="59" bestFit="1" customWidth="1"/>
    <col min="12571" max="12571" width="49.7109375" style="59" bestFit="1" customWidth="1"/>
    <col min="12572" max="12573" width="8.7109375" style="59" bestFit="1" customWidth="1"/>
    <col min="12574" max="12575" width="6.28515625" style="59" bestFit="1" customWidth="1"/>
    <col min="12576" max="12576" width="18.28515625" style="59" customWidth="1"/>
    <col min="12577" max="12577" width="6.42578125" style="59" bestFit="1" customWidth="1"/>
    <col min="12578" max="12578" width="49.7109375" style="59" bestFit="1" customWidth="1"/>
    <col min="12579" max="12579" width="8.42578125" style="59" customWidth="1"/>
    <col min="12580" max="12580" width="8.7109375" style="59" bestFit="1" customWidth="1"/>
    <col min="12581" max="12582" width="6.28515625" style="59" bestFit="1" customWidth="1"/>
    <col min="12583" max="12583" width="15.85546875" style="59" bestFit="1" customWidth="1"/>
    <col min="12584" max="12584" width="6.42578125" style="59" bestFit="1" customWidth="1"/>
    <col min="12585" max="12585" width="51" style="59" customWidth="1"/>
    <col min="12586" max="12587" width="8.7109375" style="59" bestFit="1" customWidth="1"/>
    <col min="12588" max="12589" width="6.28515625" style="59" bestFit="1" customWidth="1"/>
    <col min="12590" max="12590" width="15.85546875" style="59" bestFit="1" customWidth="1"/>
    <col min="12591" max="12811" width="8.85546875" style="59"/>
    <col min="12812" max="12812" width="6.42578125" style="59" bestFit="1" customWidth="1"/>
    <col min="12813" max="12813" width="49.7109375" style="59" bestFit="1" customWidth="1"/>
    <col min="12814" max="12814" width="11.28515625" style="59" bestFit="1" customWidth="1"/>
    <col min="12815" max="12815" width="8.7109375" style="59" bestFit="1" customWidth="1"/>
    <col min="12816" max="12816" width="6.42578125" style="59" customWidth="1"/>
    <col min="12817" max="12817" width="6.28515625" style="59" bestFit="1" customWidth="1"/>
    <col min="12818" max="12818" width="15.85546875" style="59" bestFit="1" customWidth="1"/>
    <col min="12819" max="12819" width="6.42578125" style="59" bestFit="1" customWidth="1"/>
    <col min="12820" max="12820" width="49.7109375" style="59" bestFit="1" customWidth="1"/>
    <col min="12821" max="12821" width="9.140625" style="59" customWidth="1"/>
    <col min="12822" max="12822" width="9.28515625" style="59" customWidth="1"/>
    <col min="12823" max="12824" width="6.42578125" style="59" customWidth="1"/>
    <col min="12825" max="12825" width="15.85546875" style="59" bestFit="1" customWidth="1"/>
    <col min="12826" max="12826" width="6.42578125" style="59" bestFit="1" customWidth="1"/>
    <col min="12827" max="12827" width="49.7109375" style="59" bestFit="1" customWidth="1"/>
    <col min="12828" max="12829" width="8.7109375" style="59" bestFit="1" customWidth="1"/>
    <col min="12830" max="12831" width="6.28515625" style="59" bestFit="1" customWidth="1"/>
    <col min="12832" max="12832" width="18.28515625" style="59" customWidth="1"/>
    <col min="12833" max="12833" width="6.42578125" style="59" bestFit="1" customWidth="1"/>
    <col min="12834" max="12834" width="49.7109375" style="59" bestFit="1" customWidth="1"/>
    <col min="12835" max="12835" width="8.42578125" style="59" customWidth="1"/>
    <col min="12836" max="12836" width="8.7109375" style="59" bestFit="1" customWidth="1"/>
    <col min="12837" max="12838" width="6.28515625" style="59" bestFit="1" customWidth="1"/>
    <col min="12839" max="12839" width="15.85546875" style="59" bestFit="1" customWidth="1"/>
    <col min="12840" max="12840" width="6.42578125" style="59" bestFit="1" customWidth="1"/>
    <col min="12841" max="12841" width="51" style="59" customWidth="1"/>
    <col min="12842" max="12843" width="8.7109375" style="59" bestFit="1" customWidth="1"/>
    <col min="12844" max="12845" width="6.28515625" style="59" bestFit="1" customWidth="1"/>
    <col min="12846" max="12846" width="15.85546875" style="59" bestFit="1" customWidth="1"/>
    <col min="12847" max="13067" width="8.85546875" style="59"/>
    <col min="13068" max="13068" width="6.42578125" style="59" bestFit="1" customWidth="1"/>
    <col min="13069" max="13069" width="49.7109375" style="59" bestFit="1" customWidth="1"/>
    <col min="13070" max="13070" width="11.28515625" style="59" bestFit="1" customWidth="1"/>
    <col min="13071" max="13071" width="8.7109375" style="59" bestFit="1" customWidth="1"/>
    <col min="13072" max="13072" width="6.42578125" style="59" customWidth="1"/>
    <col min="13073" max="13073" width="6.28515625" style="59" bestFit="1" customWidth="1"/>
    <col min="13074" max="13074" width="15.85546875" style="59" bestFit="1" customWidth="1"/>
    <col min="13075" max="13075" width="6.42578125" style="59" bestFit="1" customWidth="1"/>
    <col min="13076" max="13076" width="49.7109375" style="59" bestFit="1" customWidth="1"/>
    <col min="13077" max="13077" width="9.140625" style="59" customWidth="1"/>
    <col min="13078" max="13078" width="9.28515625" style="59" customWidth="1"/>
    <col min="13079" max="13080" width="6.42578125" style="59" customWidth="1"/>
    <col min="13081" max="13081" width="15.85546875" style="59" bestFit="1" customWidth="1"/>
    <col min="13082" max="13082" width="6.42578125" style="59" bestFit="1" customWidth="1"/>
    <col min="13083" max="13083" width="49.7109375" style="59" bestFit="1" customWidth="1"/>
    <col min="13084" max="13085" width="8.7109375" style="59" bestFit="1" customWidth="1"/>
    <col min="13086" max="13087" width="6.28515625" style="59" bestFit="1" customWidth="1"/>
    <col min="13088" max="13088" width="18.28515625" style="59" customWidth="1"/>
    <col min="13089" max="13089" width="6.42578125" style="59" bestFit="1" customWidth="1"/>
    <col min="13090" max="13090" width="49.7109375" style="59" bestFit="1" customWidth="1"/>
    <col min="13091" max="13091" width="8.42578125" style="59" customWidth="1"/>
    <col min="13092" max="13092" width="8.7109375" style="59" bestFit="1" customWidth="1"/>
    <col min="13093" max="13094" width="6.28515625" style="59" bestFit="1" customWidth="1"/>
    <col min="13095" max="13095" width="15.85546875" style="59" bestFit="1" customWidth="1"/>
    <col min="13096" max="13096" width="6.42578125" style="59" bestFit="1" customWidth="1"/>
    <col min="13097" max="13097" width="51" style="59" customWidth="1"/>
    <col min="13098" max="13099" width="8.7109375" style="59" bestFit="1" customWidth="1"/>
    <col min="13100" max="13101" width="6.28515625" style="59" bestFit="1" customWidth="1"/>
    <col min="13102" max="13102" width="15.85546875" style="59" bestFit="1" customWidth="1"/>
    <col min="13103" max="13323" width="8.85546875" style="59"/>
    <col min="13324" max="13324" width="6.42578125" style="59" bestFit="1" customWidth="1"/>
    <col min="13325" max="13325" width="49.7109375" style="59" bestFit="1" customWidth="1"/>
    <col min="13326" max="13326" width="11.28515625" style="59" bestFit="1" customWidth="1"/>
    <col min="13327" max="13327" width="8.7109375" style="59" bestFit="1" customWidth="1"/>
    <col min="13328" max="13328" width="6.42578125" style="59" customWidth="1"/>
    <col min="13329" max="13329" width="6.28515625" style="59" bestFit="1" customWidth="1"/>
    <col min="13330" max="13330" width="15.85546875" style="59" bestFit="1" customWidth="1"/>
    <col min="13331" max="13331" width="6.42578125" style="59" bestFit="1" customWidth="1"/>
    <col min="13332" max="13332" width="49.7109375" style="59" bestFit="1" customWidth="1"/>
    <col min="13333" max="13333" width="9.140625" style="59" customWidth="1"/>
    <col min="13334" max="13334" width="9.28515625" style="59" customWidth="1"/>
    <col min="13335" max="13336" width="6.42578125" style="59" customWidth="1"/>
    <col min="13337" max="13337" width="15.85546875" style="59" bestFit="1" customWidth="1"/>
    <col min="13338" max="13338" width="6.42578125" style="59" bestFit="1" customWidth="1"/>
    <col min="13339" max="13339" width="49.7109375" style="59" bestFit="1" customWidth="1"/>
    <col min="13340" max="13341" width="8.7109375" style="59" bestFit="1" customWidth="1"/>
    <col min="13342" max="13343" width="6.28515625" style="59" bestFit="1" customWidth="1"/>
    <col min="13344" max="13344" width="18.28515625" style="59" customWidth="1"/>
    <col min="13345" max="13345" width="6.42578125" style="59" bestFit="1" customWidth="1"/>
    <col min="13346" max="13346" width="49.7109375" style="59" bestFit="1" customWidth="1"/>
    <col min="13347" max="13347" width="8.42578125" style="59" customWidth="1"/>
    <col min="13348" max="13348" width="8.7109375" style="59" bestFit="1" customWidth="1"/>
    <col min="13349" max="13350" width="6.28515625" style="59" bestFit="1" customWidth="1"/>
    <col min="13351" max="13351" width="15.85546875" style="59" bestFit="1" customWidth="1"/>
    <col min="13352" max="13352" width="6.42578125" style="59" bestFit="1" customWidth="1"/>
    <col min="13353" max="13353" width="51" style="59" customWidth="1"/>
    <col min="13354" max="13355" width="8.7109375" style="59" bestFit="1" customWidth="1"/>
    <col min="13356" max="13357" width="6.28515625" style="59" bestFit="1" customWidth="1"/>
    <col min="13358" max="13358" width="15.85546875" style="59" bestFit="1" customWidth="1"/>
    <col min="13359" max="13579" width="8.85546875" style="59"/>
    <col min="13580" max="13580" width="6.42578125" style="59" bestFit="1" customWidth="1"/>
    <col min="13581" max="13581" width="49.7109375" style="59" bestFit="1" customWidth="1"/>
    <col min="13582" max="13582" width="11.28515625" style="59" bestFit="1" customWidth="1"/>
    <col min="13583" max="13583" width="8.7109375" style="59" bestFit="1" customWidth="1"/>
    <col min="13584" max="13584" width="6.42578125" style="59" customWidth="1"/>
    <col min="13585" max="13585" width="6.28515625" style="59" bestFit="1" customWidth="1"/>
    <col min="13586" max="13586" width="15.85546875" style="59" bestFit="1" customWidth="1"/>
    <col min="13587" max="13587" width="6.42578125" style="59" bestFit="1" customWidth="1"/>
    <col min="13588" max="13588" width="49.7109375" style="59" bestFit="1" customWidth="1"/>
    <col min="13589" max="13589" width="9.140625" style="59" customWidth="1"/>
    <col min="13590" max="13590" width="9.28515625" style="59" customWidth="1"/>
    <col min="13591" max="13592" width="6.42578125" style="59" customWidth="1"/>
    <col min="13593" max="13593" width="15.85546875" style="59" bestFit="1" customWidth="1"/>
    <col min="13594" max="13594" width="6.42578125" style="59" bestFit="1" customWidth="1"/>
    <col min="13595" max="13595" width="49.7109375" style="59" bestFit="1" customWidth="1"/>
    <col min="13596" max="13597" width="8.7109375" style="59" bestFit="1" customWidth="1"/>
    <col min="13598" max="13599" width="6.28515625" style="59" bestFit="1" customWidth="1"/>
    <col min="13600" max="13600" width="18.28515625" style="59" customWidth="1"/>
    <col min="13601" max="13601" width="6.42578125" style="59" bestFit="1" customWidth="1"/>
    <col min="13602" max="13602" width="49.7109375" style="59" bestFit="1" customWidth="1"/>
    <col min="13603" max="13603" width="8.42578125" style="59" customWidth="1"/>
    <col min="13604" max="13604" width="8.7109375" style="59" bestFit="1" customWidth="1"/>
    <col min="13605" max="13606" width="6.28515625" style="59" bestFit="1" customWidth="1"/>
    <col min="13607" max="13607" width="15.85546875" style="59" bestFit="1" customWidth="1"/>
    <col min="13608" max="13608" width="6.42578125" style="59" bestFit="1" customWidth="1"/>
    <col min="13609" max="13609" width="51" style="59" customWidth="1"/>
    <col min="13610" max="13611" width="8.7109375" style="59" bestFit="1" customWidth="1"/>
    <col min="13612" max="13613" width="6.28515625" style="59" bestFit="1" customWidth="1"/>
    <col min="13614" max="13614" width="15.85546875" style="59" bestFit="1" customWidth="1"/>
    <col min="13615" max="13835" width="8.85546875" style="59"/>
    <col min="13836" max="13836" width="6.42578125" style="59" bestFit="1" customWidth="1"/>
    <col min="13837" max="13837" width="49.7109375" style="59" bestFit="1" customWidth="1"/>
    <col min="13838" max="13838" width="11.28515625" style="59" bestFit="1" customWidth="1"/>
    <col min="13839" max="13839" width="8.7109375" style="59" bestFit="1" customWidth="1"/>
    <col min="13840" max="13840" width="6.42578125" style="59" customWidth="1"/>
    <col min="13841" max="13841" width="6.28515625" style="59" bestFit="1" customWidth="1"/>
    <col min="13842" max="13842" width="15.85546875" style="59" bestFit="1" customWidth="1"/>
    <col min="13843" max="13843" width="6.42578125" style="59" bestFit="1" customWidth="1"/>
    <col min="13844" max="13844" width="49.7109375" style="59" bestFit="1" customWidth="1"/>
    <col min="13845" max="13845" width="9.140625" style="59" customWidth="1"/>
    <col min="13846" max="13846" width="9.28515625" style="59" customWidth="1"/>
    <col min="13847" max="13848" width="6.42578125" style="59" customWidth="1"/>
    <col min="13849" max="13849" width="15.85546875" style="59" bestFit="1" customWidth="1"/>
    <col min="13850" max="13850" width="6.42578125" style="59" bestFit="1" customWidth="1"/>
    <col min="13851" max="13851" width="49.7109375" style="59" bestFit="1" customWidth="1"/>
    <col min="13852" max="13853" width="8.7109375" style="59" bestFit="1" customWidth="1"/>
    <col min="13854" max="13855" width="6.28515625" style="59" bestFit="1" customWidth="1"/>
    <col min="13856" max="13856" width="18.28515625" style="59" customWidth="1"/>
    <col min="13857" max="13857" width="6.42578125" style="59" bestFit="1" customWidth="1"/>
    <col min="13858" max="13858" width="49.7109375" style="59" bestFit="1" customWidth="1"/>
    <col min="13859" max="13859" width="8.42578125" style="59" customWidth="1"/>
    <col min="13860" max="13860" width="8.7109375" style="59" bestFit="1" customWidth="1"/>
    <col min="13861" max="13862" width="6.28515625" style="59" bestFit="1" customWidth="1"/>
    <col min="13863" max="13863" width="15.85546875" style="59" bestFit="1" customWidth="1"/>
    <col min="13864" max="13864" width="6.42578125" style="59" bestFit="1" customWidth="1"/>
    <col min="13865" max="13865" width="51" style="59" customWidth="1"/>
    <col min="13866" max="13867" width="8.7109375" style="59" bestFit="1" customWidth="1"/>
    <col min="13868" max="13869" width="6.28515625" style="59" bestFit="1" customWidth="1"/>
    <col min="13870" max="13870" width="15.85546875" style="59" bestFit="1" customWidth="1"/>
    <col min="13871" max="14091" width="8.85546875" style="59"/>
    <col min="14092" max="14092" width="6.42578125" style="59" bestFit="1" customWidth="1"/>
    <col min="14093" max="14093" width="49.7109375" style="59" bestFit="1" customWidth="1"/>
    <col min="14094" max="14094" width="11.28515625" style="59" bestFit="1" customWidth="1"/>
    <col min="14095" max="14095" width="8.7109375" style="59" bestFit="1" customWidth="1"/>
    <col min="14096" max="14096" width="6.42578125" style="59" customWidth="1"/>
    <col min="14097" max="14097" width="6.28515625" style="59" bestFit="1" customWidth="1"/>
    <col min="14098" max="14098" width="15.85546875" style="59" bestFit="1" customWidth="1"/>
    <col min="14099" max="14099" width="6.42578125" style="59" bestFit="1" customWidth="1"/>
    <col min="14100" max="14100" width="49.7109375" style="59" bestFit="1" customWidth="1"/>
    <col min="14101" max="14101" width="9.140625" style="59" customWidth="1"/>
    <col min="14102" max="14102" width="9.28515625" style="59" customWidth="1"/>
    <col min="14103" max="14104" width="6.42578125" style="59" customWidth="1"/>
    <col min="14105" max="14105" width="15.85546875" style="59" bestFit="1" customWidth="1"/>
    <col min="14106" max="14106" width="6.42578125" style="59" bestFit="1" customWidth="1"/>
    <col min="14107" max="14107" width="49.7109375" style="59" bestFit="1" customWidth="1"/>
    <col min="14108" max="14109" width="8.7109375" style="59" bestFit="1" customWidth="1"/>
    <col min="14110" max="14111" width="6.28515625" style="59" bestFit="1" customWidth="1"/>
    <col min="14112" max="14112" width="18.28515625" style="59" customWidth="1"/>
    <col min="14113" max="14113" width="6.42578125" style="59" bestFit="1" customWidth="1"/>
    <col min="14114" max="14114" width="49.7109375" style="59" bestFit="1" customWidth="1"/>
    <col min="14115" max="14115" width="8.42578125" style="59" customWidth="1"/>
    <col min="14116" max="14116" width="8.7109375" style="59" bestFit="1" customWidth="1"/>
    <col min="14117" max="14118" width="6.28515625" style="59" bestFit="1" customWidth="1"/>
    <col min="14119" max="14119" width="15.85546875" style="59" bestFit="1" customWidth="1"/>
    <col min="14120" max="14120" width="6.42578125" style="59" bestFit="1" customWidth="1"/>
    <col min="14121" max="14121" width="51" style="59" customWidth="1"/>
    <col min="14122" max="14123" width="8.7109375" style="59" bestFit="1" customWidth="1"/>
    <col min="14124" max="14125" width="6.28515625" style="59" bestFit="1" customWidth="1"/>
    <col min="14126" max="14126" width="15.85546875" style="59" bestFit="1" customWidth="1"/>
    <col min="14127" max="14347" width="8.85546875" style="59"/>
    <col min="14348" max="14348" width="6.42578125" style="59" bestFit="1" customWidth="1"/>
    <col min="14349" max="14349" width="49.7109375" style="59" bestFit="1" customWidth="1"/>
    <col min="14350" max="14350" width="11.28515625" style="59" bestFit="1" customWidth="1"/>
    <col min="14351" max="14351" width="8.7109375" style="59" bestFit="1" customWidth="1"/>
    <col min="14352" max="14352" width="6.42578125" style="59" customWidth="1"/>
    <col min="14353" max="14353" width="6.28515625" style="59" bestFit="1" customWidth="1"/>
    <col min="14354" max="14354" width="15.85546875" style="59" bestFit="1" customWidth="1"/>
    <col min="14355" max="14355" width="6.42578125" style="59" bestFit="1" customWidth="1"/>
    <col min="14356" max="14356" width="49.7109375" style="59" bestFit="1" customWidth="1"/>
    <col min="14357" max="14357" width="9.140625" style="59" customWidth="1"/>
    <col min="14358" max="14358" width="9.28515625" style="59" customWidth="1"/>
    <col min="14359" max="14360" width="6.42578125" style="59" customWidth="1"/>
    <col min="14361" max="14361" width="15.85546875" style="59" bestFit="1" customWidth="1"/>
    <col min="14362" max="14362" width="6.42578125" style="59" bestFit="1" customWidth="1"/>
    <col min="14363" max="14363" width="49.7109375" style="59" bestFit="1" customWidth="1"/>
    <col min="14364" max="14365" width="8.7109375" style="59" bestFit="1" customWidth="1"/>
    <col min="14366" max="14367" width="6.28515625" style="59" bestFit="1" customWidth="1"/>
    <col min="14368" max="14368" width="18.28515625" style="59" customWidth="1"/>
    <col min="14369" max="14369" width="6.42578125" style="59" bestFit="1" customWidth="1"/>
    <col min="14370" max="14370" width="49.7109375" style="59" bestFit="1" customWidth="1"/>
    <col min="14371" max="14371" width="8.42578125" style="59" customWidth="1"/>
    <col min="14372" max="14372" width="8.7109375" style="59" bestFit="1" customWidth="1"/>
    <col min="14373" max="14374" width="6.28515625" style="59" bestFit="1" customWidth="1"/>
    <col min="14375" max="14375" width="15.85546875" style="59" bestFit="1" customWidth="1"/>
    <col min="14376" max="14376" width="6.42578125" style="59" bestFit="1" customWidth="1"/>
    <col min="14377" max="14377" width="51" style="59" customWidth="1"/>
    <col min="14378" max="14379" width="8.7109375" style="59" bestFit="1" customWidth="1"/>
    <col min="14380" max="14381" width="6.28515625" style="59" bestFit="1" customWidth="1"/>
    <col min="14382" max="14382" width="15.85546875" style="59" bestFit="1" customWidth="1"/>
    <col min="14383" max="14603" width="8.85546875" style="59"/>
    <col min="14604" max="14604" width="6.42578125" style="59" bestFit="1" customWidth="1"/>
    <col min="14605" max="14605" width="49.7109375" style="59" bestFit="1" customWidth="1"/>
    <col min="14606" max="14606" width="11.28515625" style="59" bestFit="1" customWidth="1"/>
    <col min="14607" max="14607" width="8.7109375" style="59" bestFit="1" customWidth="1"/>
    <col min="14608" max="14608" width="6.42578125" style="59" customWidth="1"/>
    <col min="14609" max="14609" width="6.28515625" style="59" bestFit="1" customWidth="1"/>
    <col min="14610" max="14610" width="15.85546875" style="59" bestFit="1" customWidth="1"/>
    <col min="14611" max="14611" width="6.42578125" style="59" bestFit="1" customWidth="1"/>
    <col min="14612" max="14612" width="49.7109375" style="59" bestFit="1" customWidth="1"/>
    <col min="14613" max="14613" width="9.140625" style="59" customWidth="1"/>
    <col min="14614" max="14614" width="9.28515625" style="59" customWidth="1"/>
    <col min="14615" max="14616" width="6.42578125" style="59" customWidth="1"/>
    <col min="14617" max="14617" width="15.85546875" style="59" bestFit="1" customWidth="1"/>
    <col min="14618" max="14618" width="6.42578125" style="59" bestFit="1" customWidth="1"/>
    <col min="14619" max="14619" width="49.7109375" style="59" bestFit="1" customWidth="1"/>
    <col min="14620" max="14621" width="8.7109375" style="59" bestFit="1" customWidth="1"/>
    <col min="14622" max="14623" width="6.28515625" style="59" bestFit="1" customWidth="1"/>
    <col min="14624" max="14624" width="18.28515625" style="59" customWidth="1"/>
    <col min="14625" max="14625" width="6.42578125" style="59" bestFit="1" customWidth="1"/>
    <col min="14626" max="14626" width="49.7109375" style="59" bestFit="1" customWidth="1"/>
    <col min="14627" max="14627" width="8.42578125" style="59" customWidth="1"/>
    <col min="14628" max="14628" width="8.7109375" style="59" bestFit="1" customWidth="1"/>
    <col min="14629" max="14630" width="6.28515625" style="59" bestFit="1" customWidth="1"/>
    <col min="14631" max="14631" width="15.85546875" style="59" bestFit="1" customWidth="1"/>
    <col min="14632" max="14632" width="6.42578125" style="59" bestFit="1" customWidth="1"/>
    <col min="14633" max="14633" width="51" style="59" customWidth="1"/>
    <col min="14634" max="14635" width="8.7109375" style="59" bestFit="1" customWidth="1"/>
    <col min="14636" max="14637" width="6.28515625" style="59" bestFit="1" customWidth="1"/>
    <col min="14638" max="14638" width="15.85546875" style="59" bestFit="1" customWidth="1"/>
    <col min="14639" max="14859" width="8.85546875" style="59"/>
    <col min="14860" max="14860" width="6.42578125" style="59" bestFit="1" customWidth="1"/>
    <col min="14861" max="14861" width="49.7109375" style="59" bestFit="1" customWidth="1"/>
    <col min="14862" max="14862" width="11.28515625" style="59" bestFit="1" customWidth="1"/>
    <col min="14863" max="14863" width="8.7109375" style="59" bestFit="1" customWidth="1"/>
    <col min="14864" max="14864" width="6.42578125" style="59" customWidth="1"/>
    <col min="14865" max="14865" width="6.28515625" style="59" bestFit="1" customWidth="1"/>
    <col min="14866" max="14866" width="15.85546875" style="59" bestFit="1" customWidth="1"/>
    <col min="14867" max="14867" width="6.42578125" style="59" bestFit="1" customWidth="1"/>
    <col min="14868" max="14868" width="49.7109375" style="59" bestFit="1" customWidth="1"/>
    <col min="14869" max="14869" width="9.140625" style="59" customWidth="1"/>
    <col min="14870" max="14870" width="9.28515625" style="59" customWidth="1"/>
    <col min="14871" max="14872" width="6.42578125" style="59" customWidth="1"/>
    <col min="14873" max="14873" width="15.85546875" style="59" bestFit="1" customWidth="1"/>
    <col min="14874" max="14874" width="6.42578125" style="59" bestFit="1" customWidth="1"/>
    <col min="14875" max="14875" width="49.7109375" style="59" bestFit="1" customWidth="1"/>
    <col min="14876" max="14877" width="8.7109375" style="59" bestFit="1" customWidth="1"/>
    <col min="14878" max="14879" width="6.28515625" style="59" bestFit="1" customWidth="1"/>
    <col min="14880" max="14880" width="18.28515625" style="59" customWidth="1"/>
    <col min="14881" max="14881" width="6.42578125" style="59" bestFit="1" customWidth="1"/>
    <col min="14882" max="14882" width="49.7109375" style="59" bestFit="1" customWidth="1"/>
    <col min="14883" max="14883" width="8.42578125" style="59" customWidth="1"/>
    <col min="14884" max="14884" width="8.7109375" style="59" bestFit="1" customWidth="1"/>
    <col min="14885" max="14886" width="6.28515625" style="59" bestFit="1" customWidth="1"/>
    <col min="14887" max="14887" width="15.85546875" style="59" bestFit="1" customWidth="1"/>
    <col min="14888" max="14888" width="6.42578125" style="59" bestFit="1" customWidth="1"/>
    <col min="14889" max="14889" width="51" style="59" customWidth="1"/>
    <col min="14890" max="14891" width="8.7109375" style="59" bestFit="1" customWidth="1"/>
    <col min="14892" max="14893" width="6.28515625" style="59" bestFit="1" customWidth="1"/>
    <col min="14894" max="14894" width="15.85546875" style="59" bestFit="1" customWidth="1"/>
    <col min="14895" max="15115" width="8.85546875" style="59"/>
    <col min="15116" max="15116" width="6.42578125" style="59" bestFit="1" customWidth="1"/>
    <col min="15117" max="15117" width="49.7109375" style="59" bestFit="1" customWidth="1"/>
    <col min="15118" max="15118" width="11.28515625" style="59" bestFit="1" customWidth="1"/>
    <col min="15119" max="15119" width="8.7109375" style="59" bestFit="1" customWidth="1"/>
    <col min="15120" max="15120" width="6.42578125" style="59" customWidth="1"/>
    <col min="15121" max="15121" width="6.28515625" style="59" bestFit="1" customWidth="1"/>
    <col min="15122" max="15122" width="15.85546875" style="59" bestFit="1" customWidth="1"/>
    <col min="15123" max="15123" width="6.42578125" style="59" bestFit="1" customWidth="1"/>
    <col min="15124" max="15124" width="49.7109375" style="59" bestFit="1" customWidth="1"/>
    <col min="15125" max="15125" width="9.140625" style="59" customWidth="1"/>
    <col min="15126" max="15126" width="9.28515625" style="59" customWidth="1"/>
    <col min="15127" max="15128" width="6.42578125" style="59" customWidth="1"/>
    <col min="15129" max="15129" width="15.85546875" style="59" bestFit="1" customWidth="1"/>
    <col min="15130" max="15130" width="6.42578125" style="59" bestFit="1" customWidth="1"/>
    <col min="15131" max="15131" width="49.7109375" style="59" bestFit="1" customWidth="1"/>
    <col min="15132" max="15133" width="8.7109375" style="59" bestFit="1" customWidth="1"/>
    <col min="15134" max="15135" width="6.28515625" style="59" bestFit="1" customWidth="1"/>
    <col min="15136" max="15136" width="18.28515625" style="59" customWidth="1"/>
    <col min="15137" max="15137" width="6.42578125" style="59" bestFit="1" customWidth="1"/>
    <col min="15138" max="15138" width="49.7109375" style="59" bestFit="1" customWidth="1"/>
    <col min="15139" max="15139" width="8.42578125" style="59" customWidth="1"/>
    <col min="15140" max="15140" width="8.7109375" style="59" bestFit="1" customWidth="1"/>
    <col min="15141" max="15142" width="6.28515625" style="59" bestFit="1" customWidth="1"/>
    <col min="15143" max="15143" width="15.85546875" style="59" bestFit="1" customWidth="1"/>
    <col min="15144" max="15144" width="6.42578125" style="59" bestFit="1" customWidth="1"/>
    <col min="15145" max="15145" width="51" style="59" customWidth="1"/>
    <col min="15146" max="15147" width="8.7109375" style="59" bestFit="1" customWidth="1"/>
    <col min="15148" max="15149" width="6.28515625" style="59" bestFit="1" customWidth="1"/>
    <col min="15150" max="15150" width="15.85546875" style="59" bestFit="1" customWidth="1"/>
    <col min="15151" max="15371" width="8.85546875" style="59"/>
    <col min="15372" max="15372" width="6.42578125" style="59" bestFit="1" customWidth="1"/>
    <col min="15373" max="15373" width="49.7109375" style="59" bestFit="1" customWidth="1"/>
    <col min="15374" max="15374" width="11.28515625" style="59" bestFit="1" customWidth="1"/>
    <col min="15375" max="15375" width="8.7109375" style="59" bestFit="1" customWidth="1"/>
    <col min="15376" max="15376" width="6.42578125" style="59" customWidth="1"/>
    <col min="15377" max="15377" width="6.28515625" style="59" bestFit="1" customWidth="1"/>
    <col min="15378" max="15378" width="15.85546875" style="59" bestFit="1" customWidth="1"/>
    <col min="15379" max="15379" width="6.42578125" style="59" bestFit="1" customWidth="1"/>
    <col min="15380" max="15380" width="49.7109375" style="59" bestFit="1" customWidth="1"/>
    <col min="15381" max="15381" width="9.140625" style="59" customWidth="1"/>
    <col min="15382" max="15382" width="9.28515625" style="59" customWidth="1"/>
    <col min="15383" max="15384" width="6.42578125" style="59" customWidth="1"/>
    <col min="15385" max="15385" width="15.85546875" style="59" bestFit="1" customWidth="1"/>
    <col min="15386" max="15386" width="6.42578125" style="59" bestFit="1" customWidth="1"/>
    <col min="15387" max="15387" width="49.7109375" style="59" bestFit="1" customWidth="1"/>
    <col min="15388" max="15389" width="8.7109375" style="59" bestFit="1" customWidth="1"/>
    <col min="15390" max="15391" width="6.28515625" style="59" bestFit="1" customWidth="1"/>
    <col min="15392" max="15392" width="18.28515625" style="59" customWidth="1"/>
    <col min="15393" max="15393" width="6.42578125" style="59" bestFit="1" customWidth="1"/>
    <col min="15394" max="15394" width="49.7109375" style="59" bestFit="1" customWidth="1"/>
    <col min="15395" max="15395" width="8.42578125" style="59" customWidth="1"/>
    <col min="15396" max="15396" width="8.7109375" style="59" bestFit="1" customWidth="1"/>
    <col min="15397" max="15398" width="6.28515625" style="59" bestFit="1" customWidth="1"/>
    <col min="15399" max="15399" width="15.85546875" style="59" bestFit="1" customWidth="1"/>
    <col min="15400" max="15400" width="6.42578125" style="59" bestFit="1" customWidth="1"/>
    <col min="15401" max="15401" width="51" style="59" customWidth="1"/>
    <col min="15402" max="15403" width="8.7109375" style="59" bestFit="1" customWidth="1"/>
    <col min="15404" max="15405" width="6.28515625" style="59" bestFit="1" customWidth="1"/>
    <col min="15406" max="15406" width="15.85546875" style="59" bestFit="1" customWidth="1"/>
    <col min="15407" max="15627" width="8.85546875" style="59"/>
    <col min="15628" max="15628" width="6.42578125" style="59" bestFit="1" customWidth="1"/>
    <col min="15629" max="15629" width="49.7109375" style="59" bestFit="1" customWidth="1"/>
    <col min="15630" max="15630" width="11.28515625" style="59" bestFit="1" customWidth="1"/>
    <col min="15631" max="15631" width="8.7109375" style="59" bestFit="1" customWidth="1"/>
    <col min="15632" max="15632" width="6.42578125" style="59" customWidth="1"/>
    <col min="15633" max="15633" width="6.28515625" style="59" bestFit="1" customWidth="1"/>
    <col min="15634" max="15634" width="15.85546875" style="59" bestFit="1" customWidth="1"/>
    <col min="15635" max="15635" width="6.42578125" style="59" bestFit="1" customWidth="1"/>
    <col min="15636" max="15636" width="49.7109375" style="59" bestFit="1" customWidth="1"/>
    <col min="15637" max="15637" width="9.140625" style="59" customWidth="1"/>
    <col min="15638" max="15638" width="9.28515625" style="59" customWidth="1"/>
    <col min="15639" max="15640" width="6.42578125" style="59" customWidth="1"/>
    <col min="15641" max="15641" width="15.85546875" style="59" bestFit="1" customWidth="1"/>
    <col min="15642" max="15642" width="6.42578125" style="59" bestFit="1" customWidth="1"/>
    <col min="15643" max="15643" width="49.7109375" style="59" bestFit="1" customWidth="1"/>
    <col min="15644" max="15645" width="8.7109375" style="59" bestFit="1" customWidth="1"/>
    <col min="15646" max="15647" width="6.28515625" style="59" bestFit="1" customWidth="1"/>
    <col min="15648" max="15648" width="18.28515625" style="59" customWidth="1"/>
    <col min="15649" max="15649" width="6.42578125" style="59" bestFit="1" customWidth="1"/>
    <col min="15650" max="15650" width="49.7109375" style="59" bestFit="1" customWidth="1"/>
    <col min="15651" max="15651" width="8.42578125" style="59" customWidth="1"/>
    <col min="15652" max="15652" width="8.7109375" style="59" bestFit="1" customWidth="1"/>
    <col min="15653" max="15654" width="6.28515625" style="59" bestFit="1" customWidth="1"/>
    <col min="15655" max="15655" width="15.85546875" style="59" bestFit="1" customWidth="1"/>
    <col min="15656" max="15656" width="6.42578125" style="59" bestFit="1" customWidth="1"/>
    <col min="15657" max="15657" width="51" style="59" customWidth="1"/>
    <col min="15658" max="15659" width="8.7109375" style="59" bestFit="1" customWidth="1"/>
    <col min="15660" max="15661" width="6.28515625" style="59" bestFit="1" customWidth="1"/>
    <col min="15662" max="15662" width="15.85546875" style="59" bestFit="1" customWidth="1"/>
    <col min="15663" max="15883" width="8.85546875" style="59"/>
    <col min="15884" max="15884" width="6.42578125" style="59" bestFit="1" customWidth="1"/>
    <col min="15885" max="15885" width="49.7109375" style="59" bestFit="1" customWidth="1"/>
    <col min="15886" max="15886" width="11.28515625" style="59" bestFit="1" customWidth="1"/>
    <col min="15887" max="15887" width="8.7109375" style="59" bestFit="1" customWidth="1"/>
    <col min="15888" max="15888" width="6.42578125" style="59" customWidth="1"/>
    <col min="15889" max="15889" width="6.28515625" style="59" bestFit="1" customWidth="1"/>
    <col min="15890" max="15890" width="15.85546875" style="59" bestFit="1" customWidth="1"/>
    <col min="15891" max="15891" width="6.42578125" style="59" bestFit="1" customWidth="1"/>
    <col min="15892" max="15892" width="49.7109375" style="59" bestFit="1" customWidth="1"/>
    <col min="15893" max="15893" width="9.140625" style="59" customWidth="1"/>
    <col min="15894" max="15894" width="9.28515625" style="59" customWidth="1"/>
    <col min="15895" max="15896" width="6.42578125" style="59" customWidth="1"/>
    <col min="15897" max="15897" width="15.85546875" style="59" bestFit="1" customWidth="1"/>
    <col min="15898" max="15898" width="6.42578125" style="59" bestFit="1" customWidth="1"/>
    <col min="15899" max="15899" width="49.7109375" style="59" bestFit="1" customWidth="1"/>
    <col min="15900" max="15901" width="8.7109375" style="59" bestFit="1" customWidth="1"/>
    <col min="15902" max="15903" width="6.28515625" style="59" bestFit="1" customWidth="1"/>
    <col min="15904" max="15904" width="18.28515625" style="59" customWidth="1"/>
    <col min="15905" max="15905" width="6.42578125" style="59" bestFit="1" customWidth="1"/>
    <col min="15906" max="15906" width="49.7109375" style="59" bestFit="1" customWidth="1"/>
    <col min="15907" max="15907" width="8.42578125" style="59" customWidth="1"/>
    <col min="15908" max="15908" width="8.7109375" style="59" bestFit="1" customWidth="1"/>
    <col min="15909" max="15910" width="6.28515625" style="59" bestFit="1" customWidth="1"/>
    <col min="15911" max="15911" width="15.85546875" style="59" bestFit="1" customWidth="1"/>
    <col min="15912" max="15912" width="6.42578125" style="59" bestFit="1" customWidth="1"/>
    <col min="15913" max="15913" width="51" style="59" customWidth="1"/>
    <col min="15914" max="15915" width="8.7109375" style="59" bestFit="1" customWidth="1"/>
    <col min="15916" max="15917" width="6.28515625" style="59" bestFit="1" customWidth="1"/>
    <col min="15918" max="15918" width="15.85546875" style="59" bestFit="1" customWidth="1"/>
    <col min="15919" max="16139" width="8.85546875" style="59"/>
    <col min="16140" max="16140" width="6.42578125" style="59" bestFit="1" customWidth="1"/>
    <col min="16141" max="16141" width="49.7109375" style="59" bestFit="1" customWidth="1"/>
    <col min="16142" max="16142" width="11.28515625" style="59" bestFit="1" customWidth="1"/>
    <col min="16143" max="16143" width="8.7109375" style="59" bestFit="1" customWidth="1"/>
    <col min="16144" max="16144" width="6.42578125" style="59" customWidth="1"/>
    <col min="16145" max="16145" width="6.28515625" style="59" bestFit="1" customWidth="1"/>
    <col min="16146" max="16146" width="15.85546875" style="59" bestFit="1" customWidth="1"/>
    <col min="16147" max="16147" width="6.42578125" style="59" bestFit="1" customWidth="1"/>
    <col min="16148" max="16148" width="49.7109375" style="59" bestFit="1" customWidth="1"/>
    <col min="16149" max="16149" width="9.140625" style="59" customWidth="1"/>
    <col min="16150" max="16150" width="9.28515625" style="59" customWidth="1"/>
    <col min="16151" max="16152" width="6.42578125" style="59" customWidth="1"/>
    <col min="16153" max="16153" width="15.85546875" style="59" bestFit="1" customWidth="1"/>
    <col min="16154" max="16154" width="6.42578125" style="59" bestFit="1" customWidth="1"/>
    <col min="16155" max="16155" width="49.7109375" style="59" bestFit="1" customWidth="1"/>
    <col min="16156" max="16157" width="8.7109375" style="59" bestFit="1" customWidth="1"/>
    <col min="16158" max="16159" width="6.28515625" style="59" bestFit="1" customWidth="1"/>
    <col min="16160" max="16160" width="18.28515625" style="59" customWidth="1"/>
    <col min="16161" max="16161" width="6.42578125" style="59" bestFit="1" customWidth="1"/>
    <col min="16162" max="16162" width="49.7109375" style="59" bestFit="1" customWidth="1"/>
    <col min="16163" max="16163" width="8.42578125" style="59" customWidth="1"/>
    <col min="16164" max="16164" width="8.7109375" style="59" bestFit="1" customWidth="1"/>
    <col min="16165" max="16166" width="6.28515625" style="59" bestFit="1" customWidth="1"/>
    <col min="16167" max="16167" width="15.85546875" style="59" bestFit="1" customWidth="1"/>
    <col min="16168" max="16168" width="6.42578125" style="59" bestFit="1" customWidth="1"/>
    <col min="16169" max="16169" width="51" style="59" customWidth="1"/>
    <col min="16170" max="16171" width="8.7109375" style="59" bestFit="1" customWidth="1"/>
    <col min="16172" max="16173" width="6.28515625" style="59" bestFit="1" customWidth="1"/>
    <col min="16174" max="16174" width="15.85546875" style="59" bestFit="1" customWidth="1"/>
    <col min="16175" max="16384" width="8.85546875" style="59"/>
  </cols>
  <sheetData>
    <row r="1" spans="1:80" ht="45.75" customHeight="1" thickBot="1" x14ac:dyDescent="0.25">
      <c r="A1" s="1539" t="s">
        <v>558</v>
      </c>
      <c r="B1" s="1540"/>
      <c r="C1" s="1540"/>
      <c r="D1" s="1540"/>
      <c r="E1" s="1540"/>
      <c r="F1" s="1540"/>
      <c r="G1" s="1540"/>
      <c r="H1" s="1540"/>
      <c r="I1" s="1540"/>
      <c r="J1" s="1540"/>
      <c r="K1" s="1540"/>
      <c r="L1" s="1539" t="s">
        <v>625</v>
      </c>
      <c r="M1" s="1540"/>
      <c r="N1" s="1540"/>
      <c r="O1" s="1540"/>
      <c r="P1" s="1540"/>
      <c r="Q1" s="1540"/>
      <c r="R1" s="1540"/>
      <c r="S1" s="1540"/>
      <c r="T1" s="1540"/>
      <c r="U1" s="1540"/>
      <c r="V1" s="1540"/>
      <c r="W1" s="1595" t="s">
        <v>560</v>
      </c>
      <c r="X1" s="1596"/>
      <c r="Y1" s="1596"/>
      <c r="Z1" s="1596"/>
      <c r="AA1" s="1596"/>
      <c r="AB1" s="1596"/>
      <c r="AC1" s="1596"/>
      <c r="AD1" s="1596"/>
      <c r="AE1" s="1596"/>
      <c r="AF1" s="1596"/>
      <c r="AG1" s="1597"/>
      <c r="AH1" s="1595" t="s">
        <v>559</v>
      </c>
      <c r="AI1" s="1596"/>
      <c r="AJ1" s="1596"/>
      <c r="AK1" s="1596"/>
      <c r="AL1" s="1596"/>
      <c r="AM1" s="1596"/>
      <c r="AN1" s="1596"/>
      <c r="AO1" s="1596"/>
      <c r="AP1" s="1596"/>
      <c r="AQ1" s="1596"/>
      <c r="AR1" s="1597"/>
      <c r="AS1" s="1598" t="s">
        <v>561</v>
      </c>
      <c r="AT1" s="1599"/>
      <c r="AU1" s="1599"/>
      <c r="AV1" s="1599"/>
      <c r="AW1" s="1599"/>
      <c r="AX1" s="1599"/>
      <c r="AY1" s="1599"/>
      <c r="AZ1" s="1600"/>
      <c r="BA1" s="1590" t="s">
        <v>562</v>
      </c>
      <c r="BB1" s="1591"/>
      <c r="BC1" s="1591"/>
      <c r="BD1" s="1591"/>
      <c r="BE1" s="1591"/>
      <c r="BF1" s="1591"/>
      <c r="BG1" s="1591"/>
      <c r="BH1" s="1591"/>
      <c r="BI1" s="1601" t="s">
        <v>624</v>
      </c>
      <c r="BJ1" s="1602"/>
      <c r="BK1" s="1602"/>
      <c r="BL1" s="1602"/>
      <c r="BM1" s="1602"/>
      <c r="BN1" s="1602"/>
      <c r="BO1" s="1602"/>
      <c r="BP1" s="1603"/>
      <c r="BQ1" s="1539" t="s">
        <v>718</v>
      </c>
      <c r="BR1" s="1540"/>
      <c r="BS1" s="1540"/>
      <c r="BT1" s="1540"/>
      <c r="BU1" s="1540"/>
      <c r="BV1" s="1540"/>
      <c r="BW1" s="1540"/>
      <c r="BX1" s="1540"/>
      <c r="BY1" s="1540"/>
      <c r="BZ1" s="1540"/>
      <c r="CA1" s="1540"/>
      <c r="CB1" s="1540"/>
    </row>
    <row r="2" spans="1:80" ht="79.5" thickBot="1" x14ac:dyDescent="0.25">
      <c r="A2" s="158" t="s">
        <v>179</v>
      </c>
      <c r="B2" s="159" t="s">
        <v>180</v>
      </c>
      <c r="C2" s="159" t="s">
        <v>181</v>
      </c>
      <c r="D2" s="308" t="s">
        <v>563</v>
      </c>
      <c r="E2" s="308" t="s">
        <v>564</v>
      </c>
      <c r="F2" s="308" t="s">
        <v>565</v>
      </c>
      <c r="G2" s="159" t="s">
        <v>182</v>
      </c>
      <c r="H2" s="159" t="s">
        <v>177</v>
      </c>
      <c r="I2" s="159" t="s">
        <v>183</v>
      </c>
      <c r="J2" s="159" t="s">
        <v>184</v>
      </c>
      <c r="K2" s="160" t="s">
        <v>68</v>
      </c>
      <c r="L2" s="158" t="s">
        <v>179</v>
      </c>
      <c r="M2" s="159" t="s">
        <v>180</v>
      </c>
      <c r="N2" s="159" t="s">
        <v>181</v>
      </c>
      <c r="O2" s="308" t="s">
        <v>563</v>
      </c>
      <c r="P2" s="308" t="s">
        <v>564</v>
      </c>
      <c r="Q2" s="308" t="s">
        <v>565</v>
      </c>
      <c r="R2" s="159" t="s">
        <v>182</v>
      </c>
      <c r="S2" s="159" t="s">
        <v>177</v>
      </c>
      <c r="T2" s="159" t="s">
        <v>183</v>
      </c>
      <c r="U2" s="159" t="s">
        <v>184</v>
      </c>
      <c r="V2" s="160" t="s">
        <v>68</v>
      </c>
      <c r="W2" s="158" t="s">
        <v>179</v>
      </c>
      <c r="X2" s="159" t="s">
        <v>180</v>
      </c>
      <c r="Y2" s="159" t="s">
        <v>181</v>
      </c>
      <c r="Z2" s="308" t="s">
        <v>563</v>
      </c>
      <c r="AA2" s="308" t="s">
        <v>564</v>
      </c>
      <c r="AB2" s="308" t="s">
        <v>565</v>
      </c>
      <c r="AC2" s="159" t="s">
        <v>182</v>
      </c>
      <c r="AD2" s="159" t="s">
        <v>177</v>
      </c>
      <c r="AE2" s="159" t="s">
        <v>183</v>
      </c>
      <c r="AF2" s="159" t="s">
        <v>184</v>
      </c>
      <c r="AG2" s="160" t="s">
        <v>68</v>
      </c>
      <c r="AH2" s="161" t="s">
        <v>179</v>
      </c>
      <c r="AI2" s="159" t="s">
        <v>180</v>
      </c>
      <c r="AJ2" s="159" t="s">
        <v>181</v>
      </c>
      <c r="AK2" s="308" t="s">
        <v>563</v>
      </c>
      <c r="AL2" s="308" t="s">
        <v>564</v>
      </c>
      <c r="AM2" s="308" t="s">
        <v>565</v>
      </c>
      <c r="AN2" s="159" t="s">
        <v>182</v>
      </c>
      <c r="AO2" s="159" t="s">
        <v>177</v>
      </c>
      <c r="AP2" s="159" t="s">
        <v>183</v>
      </c>
      <c r="AQ2" s="159" t="s">
        <v>184</v>
      </c>
      <c r="AR2" s="162" t="s">
        <v>68</v>
      </c>
      <c r="AS2" s="158" t="s">
        <v>179</v>
      </c>
      <c r="AT2" s="159" t="s">
        <v>180</v>
      </c>
      <c r="AU2" s="159" t="s">
        <v>181</v>
      </c>
      <c r="AV2" s="159" t="s">
        <v>182</v>
      </c>
      <c r="AW2" s="159" t="s">
        <v>177</v>
      </c>
      <c r="AX2" s="159" t="s">
        <v>183</v>
      </c>
      <c r="AY2" s="159" t="s">
        <v>184</v>
      </c>
      <c r="AZ2" s="160" t="s">
        <v>68</v>
      </c>
      <c r="BA2" s="163" t="s">
        <v>179</v>
      </c>
      <c r="BB2" s="159" t="s">
        <v>180</v>
      </c>
      <c r="BC2" s="159" t="s">
        <v>181</v>
      </c>
      <c r="BD2" s="159" t="s">
        <v>182</v>
      </c>
      <c r="BE2" s="159" t="s">
        <v>177</v>
      </c>
      <c r="BF2" s="159" t="s">
        <v>183</v>
      </c>
      <c r="BG2" s="159" t="s">
        <v>184</v>
      </c>
      <c r="BH2" s="159" t="s">
        <v>68</v>
      </c>
      <c r="BI2" s="161" t="s">
        <v>179</v>
      </c>
      <c r="BJ2" s="159" t="s">
        <v>180</v>
      </c>
      <c r="BK2" s="159" t="s">
        <v>181</v>
      </c>
      <c r="BL2" s="159" t="s">
        <v>182</v>
      </c>
      <c r="BM2" s="159" t="s">
        <v>177</v>
      </c>
      <c r="BN2" s="159" t="s">
        <v>183</v>
      </c>
      <c r="BO2" s="159" t="s">
        <v>184</v>
      </c>
      <c r="BP2" s="162" t="s">
        <v>68</v>
      </c>
      <c r="BQ2" s="158" t="s">
        <v>179</v>
      </c>
      <c r="BR2" s="159" t="s">
        <v>180</v>
      </c>
      <c r="BS2" s="159"/>
      <c r="BT2" s="159" t="s">
        <v>181</v>
      </c>
      <c r="BU2" s="159" t="s">
        <v>563</v>
      </c>
      <c r="BV2" s="159" t="s">
        <v>564</v>
      </c>
      <c r="BW2" s="159" t="s">
        <v>565</v>
      </c>
      <c r="BX2" s="159" t="s">
        <v>182</v>
      </c>
      <c r="BY2" s="159" t="s">
        <v>177</v>
      </c>
      <c r="BZ2" s="159" t="s">
        <v>183</v>
      </c>
      <c r="CA2" s="159" t="s">
        <v>184</v>
      </c>
      <c r="CB2" s="160" t="s">
        <v>68</v>
      </c>
    </row>
    <row r="3" spans="1:80" ht="15.75" customHeight="1" x14ac:dyDescent="0.2">
      <c r="A3" s="1573">
        <v>1</v>
      </c>
      <c r="B3" s="164" t="s">
        <v>432</v>
      </c>
      <c r="C3" s="421">
        <v>4</v>
      </c>
      <c r="D3" s="421">
        <f>E3+F3</f>
        <v>15</v>
      </c>
      <c r="E3" s="421">
        <v>15</v>
      </c>
      <c r="F3" s="421">
        <v>0</v>
      </c>
      <c r="G3" s="421">
        <f>SUM(H3:I3)</f>
        <v>3</v>
      </c>
      <c r="H3" s="421">
        <v>3</v>
      </c>
      <c r="I3" s="421">
        <v>0</v>
      </c>
      <c r="J3" s="421" t="s">
        <v>135</v>
      </c>
      <c r="K3" s="165"/>
      <c r="L3" s="1573">
        <v>1</v>
      </c>
      <c r="M3" s="164" t="s">
        <v>432</v>
      </c>
      <c r="N3" s="421">
        <v>4</v>
      </c>
      <c r="O3" s="421">
        <f>P3+Q3</f>
        <v>15</v>
      </c>
      <c r="P3" s="421">
        <v>15</v>
      </c>
      <c r="Q3" s="421">
        <v>0</v>
      </c>
      <c r="R3" s="421">
        <f>SUM(S3:T3)</f>
        <v>3</v>
      </c>
      <c r="S3" s="421">
        <v>3</v>
      </c>
      <c r="T3" s="421">
        <v>0</v>
      </c>
      <c r="U3" s="421" t="s">
        <v>135</v>
      </c>
      <c r="V3" s="421"/>
      <c r="W3" s="1573">
        <v>1</v>
      </c>
      <c r="X3" s="164" t="s">
        <v>432</v>
      </c>
      <c r="Y3" s="421">
        <v>4</v>
      </c>
      <c r="Z3" s="421">
        <f>AA3+AB3</f>
        <v>15</v>
      </c>
      <c r="AA3" s="421">
        <v>15</v>
      </c>
      <c r="AB3" s="421">
        <v>0</v>
      </c>
      <c r="AC3" s="421">
        <v>3</v>
      </c>
      <c r="AD3" s="421">
        <v>3</v>
      </c>
      <c r="AE3" s="421">
        <v>0</v>
      </c>
      <c r="AF3" s="421" t="s">
        <v>135</v>
      </c>
      <c r="AG3" s="165"/>
      <c r="AH3" s="1573">
        <v>1</v>
      </c>
      <c r="AI3" s="164" t="s">
        <v>432</v>
      </c>
      <c r="AJ3" s="421">
        <v>4</v>
      </c>
      <c r="AK3" s="421">
        <f>AL3+AM3</f>
        <v>15</v>
      </c>
      <c r="AL3" s="421">
        <v>15</v>
      </c>
      <c r="AM3" s="421">
        <v>0</v>
      </c>
      <c r="AN3" s="421">
        <f>SUM(AO3:AP3)</f>
        <v>3</v>
      </c>
      <c r="AO3" s="421">
        <v>3</v>
      </c>
      <c r="AP3" s="421">
        <v>0</v>
      </c>
      <c r="AQ3" s="421" t="s">
        <v>135</v>
      </c>
      <c r="AR3" s="166"/>
      <c r="AS3" s="1533">
        <v>1</v>
      </c>
      <c r="AT3" s="164" t="s">
        <v>432</v>
      </c>
      <c r="AU3" s="421">
        <v>4</v>
      </c>
      <c r="AV3" s="421">
        <f>SUM(AW3:AX3)</f>
        <v>3</v>
      </c>
      <c r="AW3" s="421">
        <v>3</v>
      </c>
      <c r="AX3" s="421">
        <v>0</v>
      </c>
      <c r="AY3" s="421" t="s">
        <v>135</v>
      </c>
      <c r="AZ3" s="421"/>
      <c r="BA3" s="1544">
        <v>1</v>
      </c>
      <c r="BB3" s="164" t="s">
        <v>432</v>
      </c>
      <c r="BC3" s="421">
        <v>4</v>
      </c>
      <c r="BD3" s="421">
        <f>SUM(BE3:BF3)</f>
        <v>3</v>
      </c>
      <c r="BE3" s="421">
        <v>3</v>
      </c>
      <c r="BF3" s="166">
        <v>0</v>
      </c>
      <c r="BG3" s="421" t="s">
        <v>135</v>
      </c>
      <c r="BH3" s="421"/>
      <c r="BI3" s="1544">
        <v>1</v>
      </c>
      <c r="BJ3" s="164" t="s">
        <v>432</v>
      </c>
      <c r="BK3" s="421">
        <v>4</v>
      </c>
      <c r="BL3" s="421">
        <f>SUM(BM3:BN3)</f>
        <v>3</v>
      </c>
      <c r="BM3" s="421">
        <v>3</v>
      </c>
      <c r="BN3" s="421">
        <v>0</v>
      </c>
      <c r="BO3" s="421" t="s">
        <v>135</v>
      </c>
      <c r="BP3" s="166"/>
      <c r="BQ3" s="1533">
        <v>1</v>
      </c>
      <c r="BR3" s="164" t="s">
        <v>432</v>
      </c>
      <c r="BS3" s="498" t="s">
        <v>719</v>
      </c>
      <c r="BT3" s="421">
        <v>4</v>
      </c>
      <c r="BU3" s="421">
        <f>BV3+BW3</f>
        <v>15</v>
      </c>
      <c r="BV3" s="421">
        <v>15</v>
      </c>
      <c r="BW3" s="421">
        <v>0</v>
      </c>
      <c r="BX3" s="421">
        <f>SUM(BY3:BZ3)</f>
        <v>3</v>
      </c>
      <c r="BY3" s="421">
        <v>3</v>
      </c>
      <c r="BZ3" s="421">
        <v>0</v>
      </c>
      <c r="CA3" s="421" t="s">
        <v>135</v>
      </c>
      <c r="CB3" s="165"/>
    </row>
    <row r="4" spans="1:80" ht="15.75" customHeight="1" x14ac:dyDescent="0.2">
      <c r="A4" s="1574"/>
      <c r="B4" s="116" t="s">
        <v>433</v>
      </c>
      <c r="C4" s="116">
        <v>5</v>
      </c>
      <c r="D4" s="116">
        <f>E4+F4</f>
        <v>25</v>
      </c>
      <c r="E4" s="116">
        <v>10</v>
      </c>
      <c r="F4" s="116">
        <v>15</v>
      </c>
      <c r="G4" s="116">
        <f>SUM(H4:I4)</f>
        <v>4</v>
      </c>
      <c r="H4" s="116">
        <v>2</v>
      </c>
      <c r="I4" s="116">
        <v>2</v>
      </c>
      <c r="J4" s="116" t="s">
        <v>135</v>
      </c>
      <c r="K4" s="167"/>
      <c r="L4" s="1574"/>
      <c r="M4" s="116" t="s">
        <v>433</v>
      </c>
      <c r="N4" s="116">
        <v>5</v>
      </c>
      <c r="O4" s="116">
        <f>P4+Q4</f>
        <v>25</v>
      </c>
      <c r="P4" s="116">
        <v>10</v>
      </c>
      <c r="Q4" s="116">
        <v>15</v>
      </c>
      <c r="R4" s="116">
        <f>SUM(S4:T4)</f>
        <v>4</v>
      </c>
      <c r="S4" s="116">
        <v>2</v>
      </c>
      <c r="T4" s="116">
        <v>2</v>
      </c>
      <c r="U4" s="116" t="s">
        <v>135</v>
      </c>
      <c r="W4" s="1574"/>
      <c r="X4" s="116" t="s">
        <v>433</v>
      </c>
      <c r="Y4" s="116">
        <v>5</v>
      </c>
      <c r="Z4" s="116">
        <f>AA4+AB4</f>
        <v>25</v>
      </c>
      <c r="AA4" s="116">
        <v>10</v>
      </c>
      <c r="AB4" s="116">
        <v>15</v>
      </c>
      <c r="AC4" s="116">
        <v>4</v>
      </c>
      <c r="AD4" s="116">
        <v>2</v>
      </c>
      <c r="AE4" s="116">
        <v>2</v>
      </c>
      <c r="AF4" s="116" t="s">
        <v>135</v>
      </c>
      <c r="AG4" s="167"/>
      <c r="AH4" s="1574"/>
      <c r="AI4" s="116" t="s">
        <v>433</v>
      </c>
      <c r="AJ4" s="116">
        <v>5</v>
      </c>
      <c r="AK4" s="116">
        <f>AL4+AM4</f>
        <v>25</v>
      </c>
      <c r="AL4" s="116">
        <v>10</v>
      </c>
      <c r="AM4" s="116">
        <v>15</v>
      </c>
      <c r="AN4" s="116">
        <f>SUM(AO4:AP4)</f>
        <v>4</v>
      </c>
      <c r="AO4" s="116">
        <v>2</v>
      </c>
      <c r="AP4" s="116">
        <v>2</v>
      </c>
      <c r="AQ4" s="116" t="s">
        <v>135</v>
      </c>
      <c r="AR4" s="168"/>
      <c r="AS4" s="1534"/>
      <c r="AT4" s="116" t="s">
        <v>433</v>
      </c>
      <c r="AU4" s="116">
        <v>5</v>
      </c>
      <c r="AV4" s="116">
        <f>SUM(AW4:AX4)</f>
        <v>4</v>
      </c>
      <c r="AW4" s="116">
        <v>2</v>
      </c>
      <c r="AX4" s="116">
        <v>2</v>
      </c>
      <c r="AY4" s="116" t="s">
        <v>135</v>
      </c>
      <c r="BA4" s="1545"/>
      <c r="BB4" s="116" t="s">
        <v>433</v>
      </c>
      <c r="BC4" s="116">
        <v>5</v>
      </c>
      <c r="BD4" s="116">
        <f>SUM(BE4:BF4)</f>
        <v>4</v>
      </c>
      <c r="BE4" s="116">
        <v>2</v>
      </c>
      <c r="BF4" s="168">
        <v>2</v>
      </c>
      <c r="BG4" s="116" t="s">
        <v>135</v>
      </c>
      <c r="BI4" s="1545"/>
      <c r="BJ4" s="116" t="s">
        <v>433</v>
      </c>
      <c r="BK4" s="116">
        <v>5</v>
      </c>
      <c r="BL4" s="116">
        <f>SUM(BM4:BN4)</f>
        <v>4</v>
      </c>
      <c r="BM4" s="116">
        <v>2</v>
      </c>
      <c r="BN4" s="116">
        <v>2</v>
      </c>
      <c r="BO4" s="116" t="s">
        <v>135</v>
      </c>
      <c r="BP4" s="168"/>
      <c r="BQ4" s="1534"/>
      <c r="BR4" s="116" t="s">
        <v>433</v>
      </c>
      <c r="BS4" s="59" t="s">
        <v>720</v>
      </c>
      <c r="BT4" s="116">
        <v>5</v>
      </c>
      <c r="BU4" s="116">
        <f>BV4+BW4</f>
        <v>25</v>
      </c>
      <c r="BV4" s="116">
        <v>10</v>
      </c>
      <c r="BW4" s="116">
        <v>15</v>
      </c>
      <c r="BX4" s="116">
        <f>SUM(BY4:BZ4)</f>
        <v>4</v>
      </c>
      <c r="BY4" s="116">
        <v>2</v>
      </c>
      <c r="BZ4" s="116">
        <v>2</v>
      </c>
      <c r="CA4" s="116" t="s">
        <v>135</v>
      </c>
      <c r="CB4" s="167"/>
    </row>
    <row r="5" spans="1:80" ht="15.75" customHeight="1" x14ac:dyDescent="0.2">
      <c r="A5" s="1574"/>
      <c r="B5" s="116" t="s">
        <v>156</v>
      </c>
      <c r="C5" s="116">
        <v>4</v>
      </c>
      <c r="D5" s="116">
        <f t="shared" ref="D5:D9" si="0">E5+F5</f>
        <v>10</v>
      </c>
      <c r="E5" s="116">
        <v>5</v>
      </c>
      <c r="F5" s="116">
        <v>5</v>
      </c>
      <c r="G5" s="116">
        <f t="shared" ref="G5:G16" si="1">SUM(H5:I5)</f>
        <v>2</v>
      </c>
      <c r="H5" s="116">
        <v>1</v>
      </c>
      <c r="I5" s="116">
        <v>1</v>
      </c>
      <c r="J5" s="116" t="s">
        <v>135</v>
      </c>
      <c r="K5" s="167"/>
      <c r="L5" s="1574"/>
      <c r="M5" s="116" t="s">
        <v>156</v>
      </c>
      <c r="N5" s="116">
        <v>4</v>
      </c>
      <c r="O5" s="116">
        <f t="shared" ref="O5:O9" si="2">P5+Q5</f>
        <v>10</v>
      </c>
      <c r="P5" s="116">
        <v>5</v>
      </c>
      <c r="Q5" s="116">
        <v>5</v>
      </c>
      <c r="R5" s="116">
        <f t="shared" ref="R5:R16" si="3">SUM(S5:T5)</f>
        <v>2</v>
      </c>
      <c r="S5" s="116">
        <v>1</v>
      </c>
      <c r="T5" s="116">
        <v>1</v>
      </c>
      <c r="U5" s="116" t="s">
        <v>135</v>
      </c>
      <c r="W5" s="1574"/>
      <c r="X5" s="116" t="s">
        <v>156</v>
      </c>
      <c r="Y5" s="116">
        <v>4</v>
      </c>
      <c r="Z5" s="116">
        <f t="shared" ref="Z5:Z9" si="4">AA5+AB5</f>
        <v>10</v>
      </c>
      <c r="AA5" s="116">
        <v>5</v>
      </c>
      <c r="AB5" s="116">
        <v>5</v>
      </c>
      <c r="AC5" s="116">
        <v>2</v>
      </c>
      <c r="AD5" s="116">
        <v>1</v>
      </c>
      <c r="AE5" s="116">
        <v>1</v>
      </c>
      <c r="AF5" s="116" t="s">
        <v>135</v>
      </c>
      <c r="AG5" s="167"/>
      <c r="AH5" s="1574"/>
      <c r="AI5" s="116" t="s">
        <v>156</v>
      </c>
      <c r="AJ5" s="116">
        <v>4</v>
      </c>
      <c r="AK5" s="116">
        <f t="shared" ref="AK5:AK9" si="5">AL5+AM5</f>
        <v>10</v>
      </c>
      <c r="AL5" s="116">
        <v>5</v>
      </c>
      <c r="AM5" s="116">
        <v>5</v>
      </c>
      <c r="AN5" s="116">
        <f t="shared" ref="AN5:AN16" si="6">SUM(AO5:AP5)</f>
        <v>2</v>
      </c>
      <c r="AO5" s="116">
        <v>1</v>
      </c>
      <c r="AP5" s="116">
        <v>1</v>
      </c>
      <c r="AQ5" s="116" t="s">
        <v>135</v>
      </c>
      <c r="AR5" s="168"/>
      <c r="AS5" s="1534"/>
      <c r="AT5" s="116" t="s">
        <v>156</v>
      </c>
      <c r="AU5" s="116">
        <v>4</v>
      </c>
      <c r="AV5" s="116">
        <f t="shared" ref="AV5:AV8" si="7">SUM(AW5:AX5)</f>
        <v>2</v>
      </c>
      <c r="AW5" s="116">
        <v>1</v>
      </c>
      <c r="AX5" s="116">
        <v>1</v>
      </c>
      <c r="AY5" s="116" t="s">
        <v>135</v>
      </c>
      <c r="BA5" s="1545"/>
      <c r="BB5" s="116" t="s">
        <v>156</v>
      </c>
      <c r="BC5" s="116">
        <v>4</v>
      </c>
      <c r="BD5" s="116">
        <f t="shared" ref="BD5:BD13" si="8">SUM(BE5:BF5)</f>
        <v>2</v>
      </c>
      <c r="BE5" s="116">
        <v>1</v>
      </c>
      <c r="BF5" s="168">
        <v>1</v>
      </c>
      <c r="BG5" s="116" t="s">
        <v>135</v>
      </c>
      <c r="BI5" s="1545"/>
      <c r="BJ5" s="116" t="s">
        <v>156</v>
      </c>
      <c r="BK5" s="116">
        <v>4</v>
      </c>
      <c r="BL5" s="116">
        <f t="shared" ref="BL5:BL13" si="9">SUM(BM5:BN5)</f>
        <v>2</v>
      </c>
      <c r="BM5" s="116">
        <v>1</v>
      </c>
      <c r="BN5" s="116">
        <v>1</v>
      </c>
      <c r="BO5" s="116" t="s">
        <v>135</v>
      </c>
      <c r="BP5" s="168"/>
      <c r="BQ5" s="1534"/>
      <c r="BR5" s="116" t="s">
        <v>156</v>
      </c>
      <c r="BS5" s="59" t="s">
        <v>721</v>
      </c>
      <c r="BT5" s="116">
        <v>4</v>
      </c>
      <c r="BU5" s="116">
        <f t="shared" ref="BU5:BU9" si="10">BV5+BW5</f>
        <v>10</v>
      </c>
      <c r="BV5" s="116">
        <v>5</v>
      </c>
      <c r="BW5" s="116">
        <v>5</v>
      </c>
      <c r="BX5" s="116">
        <f t="shared" ref="BX5:BX16" si="11">SUM(BY5:BZ5)</f>
        <v>2</v>
      </c>
      <c r="BY5" s="116">
        <v>1</v>
      </c>
      <c r="BZ5" s="116">
        <v>1</v>
      </c>
      <c r="CA5" s="116" t="s">
        <v>135</v>
      </c>
      <c r="CB5" s="167"/>
    </row>
    <row r="6" spans="1:80" ht="15.75" customHeight="1" x14ac:dyDescent="0.2">
      <c r="A6" s="1574"/>
      <c r="B6" s="116" t="s">
        <v>175</v>
      </c>
      <c r="C6" s="116">
        <v>5</v>
      </c>
      <c r="D6" s="116">
        <f t="shared" si="0"/>
        <v>25</v>
      </c>
      <c r="E6" s="116">
        <v>10</v>
      </c>
      <c r="F6" s="116">
        <v>15</v>
      </c>
      <c r="G6" s="116">
        <f t="shared" si="1"/>
        <v>4</v>
      </c>
      <c r="H6" s="116">
        <v>2</v>
      </c>
      <c r="I6" s="116">
        <v>2</v>
      </c>
      <c r="J6" s="116" t="s">
        <v>135</v>
      </c>
      <c r="K6" s="167"/>
      <c r="L6" s="1574"/>
      <c r="M6" s="116" t="s">
        <v>175</v>
      </c>
      <c r="N6" s="116">
        <v>5</v>
      </c>
      <c r="O6" s="116">
        <f t="shared" si="2"/>
        <v>25</v>
      </c>
      <c r="P6" s="116">
        <v>10</v>
      </c>
      <c r="Q6" s="116">
        <v>15</v>
      </c>
      <c r="R6" s="116">
        <f t="shared" si="3"/>
        <v>4</v>
      </c>
      <c r="S6" s="116">
        <v>2</v>
      </c>
      <c r="T6" s="116">
        <v>2</v>
      </c>
      <c r="U6" s="116" t="s">
        <v>135</v>
      </c>
      <c r="W6" s="1574"/>
      <c r="X6" s="116" t="s">
        <v>175</v>
      </c>
      <c r="Y6" s="116">
        <v>5</v>
      </c>
      <c r="Z6" s="116">
        <f t="shared" si="4"/>
        <v>25</v>
      </c>
      <c r="AA6" s="116">
        <v>10</v>
      </c>
      <c r="AB6" s="116">
        <v>15</v>
      </c>
      <c r="AC6" s="116">
        <v>4</v>
      </c>
      <c r="AD6" s="116">
        <v>2</v>
      </c>
      <c r="AE6" s="116">
        <v>2</v>
      </c>
      <c r="AF6" s="116" t="s">
        <v>135</v>
      </c>
      <c r="AG6" s="167"/>
      <c r="AH6" s="1574"/>
      <c r="AI6" s="116" t="s">
        <v>175</v>
      </c>
      <c r="AJ6" s="116">
        <v>5</v>
      </c>
      <c r="AK6" s="116">
        <f t="shared" si="5"/>
        <v>25</v>
      </c>
      <c r="AL6" s="116">
        <v>10</v>
      </c>
      <c r="AM6" s="116">
        <v>15</v>
      </c>
      <c r="AN6" s="116">
        <f t="shared" si="6"/>
        <v>4</v>
      </c>
      <c r="AO6" s="116">
        <v>2</v>
      </c>
      <c r="AP6" s="116">
        <v>2</v>
      </c>
      <c r="AQ6" s="116" t="s">
        <v>135</v>
      </c>
      <c r="AR6" s="168"/>
      <c r="AS6" s="1534"/>
      <c r="AT6" s="116" t="s">
        <v>175</v>
      </c>
      <c r="AU6" s="116">
        <v>5</v>
      </c>
      <c r="AV6" s="116">
        <f t="shared" si="7"/>
        <v>4</v>
      </c>
      <c r="AW6" s="116">
        <v>2</v>
      </c>
      <c r="AX6" s="116">
        <v>2</v>
      </c>
      <c r="AY6" s="116" t="s">
        <v>135</v>
      </c>
      <c r="BA6" s="1545"/>
      <c r="BB6" s="116" t="s">
        <v>175</v>
      </c>
      <c r="BC6" s="116">
        <v>5</v>
      </c>
      <c r="BD6" s="116">
        <f t="shared" si="8"/>
        <v>4</v>
      </c>
      <c r="BE6" s="116">
        <v>2</v>
      </c>
      <c r="BF6" s="168">
        <v>2</v>
      </c>
      <c r="BG6" s="116" t="s">
        <v>135</v>
      </c>
      <c r="BI6" s="1545"/>
      <c r="BJ6" s="116" t="s">
        <v>175</v>
      </c>
      <c r="BK6" s="116">
        <v>5</v>
      </c>
      <c r="BL6" s="116">
        <f t="shared" si="9"/>
        <v>4</v>
      </c>
      <c r="BM6" s="116">
        <v>2</v>
      </c>
      <c r="BN6" s="116">
        <v>2</v>
      </c>
      <c r="BO6" s="116" t="s">
        <v>135</v>
      </c>
      <c r="BP6" s="168"/>
      <c r="BQ6" s="1534"/>
      <c r="BR6" s="116" t="s">
        <v>175</v>
      </c>
      <c r="BS6" s="59" t="s">
        <v>722</v>
      </c>
      <c r="BT6" s="116">
        <v>5</v>
      </c>
      <c r="BU6" s="116">
        <f t="shared" si="10"/>
        <v>25</v>
      </c>
      <c r="BV6" s="116">
        <v>10</v>
      </c>
      <c r="BW6" s="116">
        <v>15</v>
      </c>
      <c r="BX6" s="116">
        <f t="shared" si="11"/>
        <v>4</v>
      </c>
      <c r="BY6" s="116">
        <v>2</v>
      </c>
      <c r="BZ6" s="116">
        <v>2</v>
      </c>
      <c r="CA6" s="116" t="s">
        <v>135</v>
      </c>
      <c r="CB6" s="167"/>
    </row>
    <row r="7" spans="1:80" ht="15.75" customHeight="1" x14ac:dyDescent="0.2">
      <c r="A7" s="1574"/>
      <c r="B7" s="116" t="s">
        <v>434</v>
      </c>
      <c r="C7" s="116">
        <v>4</v>
      </c>
      <c r="D7" s="116">
        <f t="shared" si="0"/>
        <v>10</v>
      </c>
      <c r="E7" s="116">
        <v>0</v>
      </c>
      <c r="F7" s="116">
        <v>10</v>
      </c>
      <c r="G7" s="116">
        <f t="shared" si="1"/>
        <v>2</v>
      </c>
      <c r="H7" s="116">
        <v>0</v>
      </c>
      <c r="I7" s="116">
        <v>2</v>
      </c>
      <c r="J7" s="116" t="s">
        <v>139</v>
      </c>
      <c r="K7" s="167"/>
      <c r="L7" s="1574"/>
      <c r="M7" s="116" t="s">
        <v>434</v>
      </c>
      <c r="N7" s="116">
        <v>4</v>
      </c>
      <c r="O7" s="116">
        <f t="shared" si="2"/>
        <v>10</v>
      </c>
      <c r="P7" s="116">
        <v>0</v>
      </c>
      <c r="Q7" s="116">
        <v>10</v>
      </c>
      <c r="R7" s="116">
        <f t="shared" si="3"/>
        <v>2</v>
      </c>
      <c r="S7" s="116">
        <v>0</v>
      </c>
      <c r="T7" s="116">
        <v>2</v>
      </c>
      <c r="U7" s="116" t="s">
        <v>139</v>
      </c>
      <c r="W7" s="1574"/>
      <c r="X7" s="116" t="s">
        <v>434</v>
      </c>
      <c r="Y7" s="116">
        <v>4</v>
      </c>
      <c r="Z7" s="116">
        <f t="shared" si="4"/>
        <v>10</v>
      </c>
      <c r="AA7" s="116">
        <v>0</v>
      </c>
      <c r="AB7" s="116">
        <v>10</v>
      </c>
      <c r="AC7" s="116">
        <v>2</v>
      </c>
      <c r="AD7" s="116">
        <v>0</v>
      </c>
      <c r="AE7" s="116">
        <v>2</v>
      </c>
      <c r="AF7" s="116" t="s">
        <v>139</v>
      </c>
      <c r="AG7" s="167"/>
      <c r="AH7" s="1574"/>
      <c r="AI7" s="116" t="s">
        <v>434</v>
      </c>
      <c r="AJ7" s="116">
        <v>4</v>
      </c>
      <c r="AK7" s="116">
        <f t="shared" si="5"/>
        <v>10</v>
      </c>
      <c r="AL7" s="116">
        <v>0</v>
      </c>
      <c r="AM7" s="116">
        <v>10</v>
      </c>
      <c r="AN7" s="116">
        <f t="shared" si="6"/>
        <v>2</v>
      </c>
      <c r="AO7" s="116">
        <v>0</v>
      </c>
      <c r="AP7" s="116">
        <v>2</v>
      </c>
      <c r="AQ7" s="116" t="s">
        <v>139</v>
      </c>
      <c r="AR7" s="168"/>
      <c r="AS7" s="1534"/>
      <c r="AT7" s="116" t="s">
        <v>434</v>
      </c>
      <c r="AU7" s="116">
        <v>4</v>
      </c>
      <c r="AV7" s="116">
        <f t="shared" si="7"/>
        <v>2</v>
      </c>
      <c r="AW7" s="116">
        <v>0</v>
      </c>
      <c r="AX7" s="116">
        <v>2</v>
      </c>
      <c r="AY7" s="116" t="s">
        <v>139</v>
      </c>
      <c r="BA7" s="1545"/>
      <c r="BB7" s="116" t="s">
        <v>434</v>
      </c>
      <c r="BC7" s="116">
        <v>4</v>
      </c>
      <c r="BD7" s="116">
        <f t="shared" si="8"/>
        <v>2</v>
      </c>
      <c r="BE7" s="116">
        <v>0</v>
      </c>
      <c r="BF7" s="168">
        <v>2</v>
      </c>
      <c r="BG7" s="116" t="s">
        <v>139</v>
      </c>
      <c r="BI7" s="1545"/>
      <c r="BJ7" s="116" t="s">
        <v>434</v>
      </c>
      <c r="BK7" s="116">
        <v>4</v>
      </c>
      <c r="BL7" s="116">
        <f t="shared" si="9"/>
        <v>2</v>
      </c>
      <c r="BM7" s="116">
        <v>0</v>
      </c>
      <c r="BN7" s="116">
        <v>2</v>
      </c>
      <c r="BO7" s="116" t="s">
        <v>139</v>
      </c>
      <c r="BP7" s="168"/>
      <c r="BQ7" s="1534"/>
      <c r="BR7" s="116" t="s">
        <v>434</v>
      </c>
      <c r="BS7" s="59" t="s">
        <v>723</v>
      </c>
      <c r="BT7" s="116">
        <v>4</v>
      </c>
      <c r="BU7" s="116">
        <f t="shared" si="10"/>
        <v>10</v>
      </c>
      <c r="BV7" s="116">
        <v>0</v>
      </c>
      <c r="BW7" s="116">
        <v>10</v>
      </c>
      <c r="BX7" s="116">
        <f t="shared" si="11"/>
        <v>2</v>
      </c>
      <c r="BY7" s="116">
        <v>0</v>
      </c>
      <c r="BZ7" s="116">
        <v>2</v>
      </c>
      <c r="CA7" s="116" t="s">
        <v>139</v>
      </c>
      <c r="CB7" s="167"/>
    </row>
    <row r="8" spans="1:80" ht="15.75" customHeight="1" x14ac:dyDescent="0.2">
      <c r="A8" s="1574"/>
      <c r="B8" s="116" t="s">
        <v>166</v>
      </c>
      <c r="C8" s="116">
        <v>4</v>
      </c>
      <c r="D8" s="116">
        <f t="shared" si="0"/>
        <v>10</v>
      </c>
      <c r="E8" s="116">
        <v>5</v>
      </c>
      <c r="F8" s="116">
        <v>5</v>
      </c>
      <c r="G8" s="116">
        <f t="shared" si="1"/>
        <v>2</v>
      </c>
      <c r="H8" s="116">
        <v>1</v>
      </c>
      <c r="I8" s="116">
        <v>1</v>
      </c>
      <c r="J8" s="116" t="s">
        <v>135</v>
      </c>
      <c r="K8" s="167"/>
      <c r="L8" s="1574"/>
      <c r="M8" s="116" t="s">
        <v>166</v>
      </c>
      <c r="N8" s="116">
        <v>4</v>
      </c>
      <c r="O8" s="116">
        <f t="shared" si="2"/>
        <v>10</v>
      </c>
      <c r="P8" s="116">
        <v>5</v>
      </c>
      <c r="Q8" s="116">
        <v>5</v>
      </c>
      <c r="R8" s="116">
        <f t="shared" si="3"/>
        <v>2</v>
      </c>
      <c r="S8" s="116">
        <v>1</v>
      </c>
      <c r="T8" s="116">
        <v>1</v>
      </c>
      <c r="U8" s="116" t="s">
        <v>135</v>
      </c>
      <c r="W8" s="1574"/>
      <c r="X8" s="116" t="s">
        <v>166</v>
      </c>
      <c r="Y8" s="116">
        <v>4</v>
      </c>
      <c r="Z8" s="116">
        <f t="shared" si="4"/>
        <v>10</v>
      </c>
      <c r="AA8" s="116">
        <v>5</v>
      </c>
      <c r="AB8" s="116">
        <v>5</v>
      </c>
      <c r="AC8" s="116">
        <v>2</v>
      </c>
      <c r="AD8" s="116">
        <v>1</v>
      </c>
      <c r="AE8" s="116">
        <v>1</v>
      </c>
      <c r="AF8" s="116" t="s">
        <v>135</v>
      </c>
      <c r="AG8" s="167"/>
      <c r="AH8" s="1574"/>
      <c r="AI8" s="116" t="s">
        <v>166</v>
      </c>
      <c r="AJ8" s="116">
        <v>4</v>
      </c>
      <c r="AK8" s="116">
        <f t="shared" si="5"/>
        <v>10</v>
      </c>
      <c r="AL8" s="116">
        <v>5</v>
      </c>
      <c r="AM8" s="116">
        <v>5</v>
      </c>
      <c r="AN8" s="116">
        <f t="shared" si="6"/>
        <v>2</v>
      </c>
      <c r="AO8" s="116">
        <v>1</v>
      </c>
      <c r="AP8" s="116">
        <v>1</v>
      </c>
      <c r="AQ8" s="116" t="s">
        <v>135</v>
      </c>
      <c r="AR8" s="168"/>
      <c r="AS8" s="1534"/>
      <c r="AT8" s="116" t="s">
        <v>166</v>
      </c>
      <c r="AU8" s="116">
        <v>4</v>
      </c>
      <c r="AV8" s="116">
        <f t="shared" si="7"/>
        <v>2</v>
      </c>
      <c r="AW8" s="116">
        <v>1</v>
      </c>
      <c r="AX8" s="116">
        <v>1</v>
      </c>
      <c r="AY8" s="116" t="s">
        <v>135</v>
      </c>
      <c r="BA8" s="1545"/>
      <c r="BB8" s="116" t="s">
        <v>166</v>
      </c>
      <c r="BC8" s="116">
        <v>4</v>
      </c>
      <c r="BD8" s="116">
        <f t="shared" si="8"/>
        <v>2</v>
      </c>
      <c r="BE8" s="116">
        <v>1</v>
      </c>
      <c r="BF8" s="168">
        <v>1</v>
      </c>
      <c r="BG8" s="116" t="s">
        <v>135</v>
      </c>
      <c r="BI8" s="1545"/>
      <c r="BJ8" s="116" t="s">
        <v>166</v>
      </c>
      <c r="BK8" s="116">
        <v>4</v>
      </c>
      <c r="BL8" s="116">
        <f t="shared" si="9"/>
        <v>2</v>
      </c>
      <c r="BM8" s="116">
        <v>1</v>
      </c>
      <c r="BN8" s="116">
        <v>1</v>
      </c>
      <c r="BO8" s="116" t="s">
        <v>135</v>
      </c>
      <c r="BP8" s="168"/>
      <c r="BQ8" s="1534"/>
      <c r="BR8" s="116" t="s">
        <v>166</v>
      </c>
      <c r="BS8" s="59" t="s">
        <v>724</v>
      </c>
      <c r="BT8" s="116">
        <v>4</v>
      </c>
      <c r="BU8" s="116">
        <f t="shared" si="10"/>
        <v>10</v>
      </c>
      <c r="BV8" s="116">
        <v>5</v>
      </c>
      <c r="BW8" s="116">
        <v>5</v>
      </c>
      <c r="BX8" s="116">
        <f t="shared" si="11"/>
        <v>2</v>
      </c>
      <c r="BY8" s="116">
        <v>1</v>
      </c>
      <c r="BZ8" s="116">
        <v>1</v>
      </c>
      <c r="CA8" s="116" t="s">
        <v>135</v>
      </c>
      <c r="CB8" s="167"/>
    </row>
    <row r="9" spans="1:80" ht="15.75" customHeight="1" x14ac:dyDescent="0.2">
      <c r="A9" s="1574"/>
      <c r="B9" s="177" t="s">
        <v>186</v>
      </c>
      <c r="C9" s="116">
        <v>4</v>
      </c>
      <c r="D9" s="116">
        <f t="shared" si="0"/>
        <v>10</v>
      </c>
      <c r="E9" s="116">
        <v>0</v>
      </c>
      <c r="F9" s="116">
        <v>10</v>
      </c>
      <c r="G9" s="116">
        <f t="shared" si="1"/>
        <v>2</v>
      </c>
      <c r="H9" s="116">
        <v>0</v>
      </c>
      <c r="I9" s="116">
        <v>2</v>
      </c>
      <c r="J9" s="116" t="s">
        <v>139</v>
      </c>
      <c r="K9" s="167"/>
      <c r="L9" s="1574"/>
      <c r="M9" s="169" t="s">
        <v>186</v>
      </c>
      <c r="N9" s="116">
        <v>4</v>
      </c>
      <c r="O9" s="116">
        <f t="shared" si="2"/>
        <v>10</v>
      </c>
      <c r="P9" s="116">
        <v>0</v>
      </c>
      <c r="Q9" s="116">
        <v>10</v>
      </c>
      <c r="R9" s="116">
        <f t="shared" si="3"/>
        <v>2</v>
      </c>
      <c r="S9" s="116">
        <v>0</v>
      </c>
      <c r="T9" s="116">
        <v>2</v>
      </c>
      <c r="U9" s="116" t="s">
        <v>139</v>
      </c>
      <c r="W9" s="1574"/>
      <c r="X9" s="177" t="s">
        <v>607</v>
      </c>
      <c r="Y9" s="116">
        <v>4</v>
      </c>
      <c r="Z9" s="116">
        <f t="shared" si="4"/>
        <v>10</v>
      </c>
      <c r="AA9" s="116">
        <v>0</v>
      </c>
      <c r="AB9" s="116">
        <v>10</v>
      </c>
      <c r="AC9" s="116">
        <v>2</v>
      </c>
      <c r="AD9" s="116">
        <v>0</v>
      </c>
      <c r="AE9" s="116">
        <v>2</v>
      </c>
      <c r="AF9" s="116" t="s">
        <v>139</v>
      </c>
      <c r="AG9" s="167"/>
      <c r="AH9" s="1574"/>
      <c r="AI9" s="177" t="s">
        <v>607</v>
      </c>
      <c r="AJ9" s="116">
        <v>4</v>
      </c>
      <c r="AK9" s="116">
        <f t="shared" si="5"/>
        <v>10</v>
      </c>
      <c r="AL9" s="116">
        <v>0</v>
      </c>
      <c r="AM9" s="116">
        <v>10</v>
      </c>
      <c r="AN9" s="116">
        <f t="shared" si="6"/>
        <v>2</v>
      </c>
      <c r="AO9" s="116">
        <v>0</v>
      </c>
      <c r="AP9" s="116">
        <v>2</v>
      </c>
      <c r="AQ9" s="116" t="s">
        <v>139</v>
      </c>
      <c r="AR9" s="168"/>
      <c r="AS9" s="1534"/>
      <c r="AT9" s="116" t="s">
        <v>70</v>
      </c>
      <c r="AU9" s="116">
        <v>4</v>
      </c>
      <c r="AV9" s="116">
        <f>SUM(AW9:AX9)</f>
        <v>3</v>
      </c>
      <c r="AW9" s="116">
        <v>0</v>
      </c>
      <c r="AX9" s="116">
        <v>3</v>
      </c>
      <c r="AY9" s="116" t="s">
        <v>139</v>
      </c>
      <c r="BA9" s="1545"/>
      <c r="BB9" s="177" t="s">
        <v>186</v>
      </c>
      <c r="BC9" s="116">
        <v>4</v>
      </c>
      <c r="BD9" s="116">
        <f t="shared" si="8"/>
        <v>2</v>
      </c>
      <c r="BE9" s="116">
        <v>0</v>
      </c>
      <c r="BF9" s="168">
        <v>2</v>
      </c>
      <c r="BG9" s="116" t="s">
        <v>139</v>
      </c>
      <c r="BI9" s="1545"/>
      <c r="BJ9" s="177" t="s">
        <v>607</v>
      </c>
      <c r="BK9" s="116">
        <v>4</v>
      </c>
      <c r="BL9" s="116">
        <f t="shared" si="9"/>
        <v>2</v>
      </c>
      <c r="BM9" s="116">
        <v>0</v>
      </c>
      <c r="BN9" s="116">
        <v>2</v>
      </c>
      <c r="BO9" s="116" t="s">
        <v>139</v>
      </c>
      <c r="BP9" s="168"/>
      <c r="BQ9" s="1534"/>
      <c r="BR9" s="169" t="s">
        <v>186</v>
      </c>
      <c r="BS9" s="622" t="s">
        <v>725</v>
      </c>
      <c r="BT9" s="116">
        <v>4</v>
      </c>
      <c r="BU9" s="116">
        <f t="shared" si="10"/>
        <v>10</v>
      </c>
      <c r="BV9" s="116">
        <v>0</v>
      </c>
      <c r="BW9" s="116">
        <v>10</v>
      </c>
      <c r="BX9" s="116">
        <f t="shared" si="11"/>
        <v>2</v>
      </c>
      <c r="BY9" s="116">
        <v>0</v>
      </c>
      <c r="BZ9" s="116">
        <v>2</v>
      </c>
      <c r="CA9" s="116" t="s">
        <v>139</v>
      </c>
      <c r="CB9" s="167"/>
    </row>
    <row r="10" spans="1:80" ht="15.75" customHeight="1" x14ac:dyDescent="0.2">
      <c r="A10" s="1574"/>
      <c r="B10" s="170" t="s">
        <v>187</v>
      </c>
      <c r="C10" s="116">
        <v>4</v>
      </c>
      <c r="G10" s="116">
        <f t="shared" si="1"/>
        <v>2</v>
      </c>
      <c r="H10" s="116">
        <v>0</v>
      </c>
      <c r="I10" s="116">
        <v>2</v>
      </c>
      <c r="J10" s="116" t="s">
        <v>139</v>
      </c>
      <c r="K10" s="167"/>
      <c r="L10" s="1574"/>
      <c r="M10" s="170" t="s">
        <v>187</v>
      </c>
      <c r="N10" s="116">
        <v>4</v>
      </c>
      <c r="R10" s="116">
        <f t="shared" si="3"/>
        <v>2</v>
      </c>
      <c r="S10" s="116">
        <v>0</v>
      </c>
      <c r="T10" s="116">
        <v>2</v>
      </c>
      <c r="U10" s="116" t="s">
        <v>139</v>
      </c>
      <c r="W10" s="1574"/>
      <c r="X10" s="170" t="s">
        <v>187</v>
      </c>
      <c r="Y10" s="116">
        <v>4</v>
      </c>
      <c r="AC10" s="116">
        <v>2</v>
      </c>
      <c r="AD10" s="116">
        <v>0</v>
      </c>
      <c r="AE10" s="116">
        <v>2</v>
      </c>
      <c r="AF10" s="116" t="s">
        <v>139</v>
      </c>
      <c r="AG10" s="167"/>
      <c r="AH10" s="1574"/>
      <c r="AI10" s="170" t="s">
        <v>187</v>
      </c>
      <c r="AJ10" s="116">
        <v>4</v>
      </c>
      <c r="AN10" s="116">
        <f t="shared" si="6"/>
        <v>2</v>
      </c>
      <c r="AO10" s="116">
        <v>0</v>
      </c>
      <c r="AP10" s="116">
        <v>2</v>
      </c>
      <c r="AQ10" s="116" t="s">
        <v>139</v>
      </c>
      <c r="AR10" s="168"/>
      <c r="AS10" s="1534"/>
      <c r="BA10" s="1545"/>
      <c r="BB10" s="170" t="s">
        <v>187</v>
      </c>
      <c r="BC10" s="116">
        <v>4</v>
      </c>
      <c r="BD10" s="116">
        <f t="shared" si="8"/>
        <v>2</v>
      </c>
      <c r="BE10" s="116">
        <v>0</v>
      </c>
      <c r="BF10" s="168">
        <v>2</v>
      </c>
      <c r="BG10" s="116" t="s">
        <v>139</v>
      </c>
      <c r="BI10" s="1545"/>
      <c r="BJ10" s="170" t="s">
        <v>187</v>
      </c>
      <c r="BK10" s="116">
        <v>4</v>
      </c>
      <c r="BL10" s="116">
        <f t="shared" si="9"/>
        <v>2</v>
      </c>
      <c r="BM10" s="116">
        <v>0</v>
      </c>
      <c r="BN10" s="116">
        <v>2</v>
      </c>
      <c r="BO10" s="116" t="s">
        <v>139</v>
      </c>
      <c r="BP10" s="168"/>
      <c r="BQ10" s="1534"/>
      <c r="BR10" s="170" t="s">
        <v>381</v>
      </c>
      <c r="BS10" s="487" t="s">
        <v>726</v>
      </c>
      <c r="BT10" s="116">
        <v>4</v>
      </c>
      <c r="BX10" s="116">
        <f t="shared" si="11"/>
        <v>2</v>
      </c>
      <c r="BY10" s="116">
        <v>0</v>
      </c>
      <c r="BZ10" s="116">
        <v>2</v>
      </c>
      <c r="CA10" s="116" t="s">
        <v>139</v>
      </c>
      <c r="CB10" s="167"/>
    </row>
    <row r="11" spans="1:80" ht="15.75" customHeight="1" x14ac:dyDescent="0.2">
      <c r="A11" s="1574"/>
      <c r="B11" s="170" t="s">
        <v>188</v>
      </c>
      <c r="C11" s="116">
        <v>4</v>
      </c>
      <c r="G11" s="116">
        <f t="shared" si="1"/>
        <v>2</v>
      </c>
      <c r="H11" s="116">
        <v>0</v>
      </c>
      <c r="I11" s="116">
        <v>2</v>
      </c>
      <c r="J11" s="116" t="s">
        <v>139</v>
      </c>
      <c r="K11" s="167"/>
      <c r="L11" s="1574"/>
      <c r="M11" s="170" t="s">
        <v>188</v>
      </c>
      <c r="N11" s="116">
        <v>4</v>
      </c>
      <c r="R11" s="116">
        <f t="shared" si="3"/>
        <v>2</v>
      </c>
      <c r="S11" s="116">
        <v>0</v>
      </c>
      <c r="T11" s="116">
        <v>2</v>
      </c>
      <c r="U11" s="116" t="s">
        <v>139</v>
      </c>
      <c r="W11" s="1574"/>
      <c r="X11" s="170" t="s">
        <v>188</v>
      </c>
      <c r="Y11" s="116">
        <v>4</v>
      </c>
      <c r="AC11" s="116">
        <v>2</v>
      </c>
      <c r="AD11" s="116">
        <v>0</v>
      </c>
      <c r="AE11" s="116">
        <v>2</v>
      </c>
      <c r="AF11" s="116" t="s">
        <v>139</v>
      </c>
      <c r="AG11" s="167"/>
      <c r="AH11" s="1574"/>
      <c r="AI11" s="170" t="s">
        <v>188</v>
      </c>
      <c r="AJ11" s="116">
        <v>4</v>
      </c>
      <c r="AN11" s="116">
        <f t="shared" si="6"/>
        <v>2</v>
      </c>
      <c r="AO11" s="116">
        <v>0</v>
      </c>
      <c r="AP11" s="116">
        <v>2</v>
      </c>
      <c r="AQ11" s="116" t="s">
        <v>139</v>
      </c>
      <c r="AR11" s="168"/>
      <c r="AS11" s="1534"/>
      <c r="BA11" s="1545"/>
      <c r="BB11" s="170" t="s">
        <v>188</v>
      </c>
      <c r="BC11" s="116">
        <v>4</v>
      </c>
      <c r="BD11" s="116">
        <f t="shared" si="8"/>
        <v>2</v>
      </c>
      <c r="BE11" s="116">
        <v>0</v>
      </c>
      <c r="BF11" s="168">
        <v>2</v>
      </c>
      <c r="BG11" s="116" t="s">
        <v>139</v>
      </c>
      <c r="BI11" s="1545"/>
      <c r="BJ11" s="170" t="s">
        <v>188</v>
      </c>
      <c r="BK11" s="116">
        <v>4</v>
      </c>
      <c r="BL11" s="116">
        <f t="shared" si="9"/>
        <v>2</v>
      </c>
      <c r="BM11" s="116">
        <v>0</v>
      </c>
      <c r="BN11" s="116">
        <v>2</v>
      </c>
      <c r="BO11" s="116" t="s">
        <v>139</v>
      </c>
      <c r="BP11" s="168"/>
      <c r="BQ11" s="1534"/>
      <c r="BR11" s="170" t="s">
        <v>154</v>
      </c>
      <c r="BS11" s="487" t="s">
        <v>727</v>
      </c>
      <c r="BT11" s="116">
        <v>4</v>
      </c>
      <c r="BX11" s="116">
        <f t="shared" si="11"/>
        <v>2</v>
      </c>
      <c r="BY11" s="116">
        <v>0</v>
      </c>
      <c r="BZ11" s="116">
        <v>2</v>
      </c>
      <c r="CA11" s="116" t="s">
        <v>139</v>
      </c>
      <c r="CB11" s="167"/>
    </row>
    <row r="12" spans="1:80" ht="15.75" customHeight="1" x14ac:dyDescent="0.2">
      <c r="A12" s="1574"/>
      <c r="B12" s="170" t="s">
        <v>189</v>
      </c>
      <c r="C12" s="116">
        <v>4</v>
      </c>
      <c r="G12" s="116">
        <f t="shared" si="1"/>
        <v>2</v>
      </c>
      <c r="H12" s="116">
        <v>0</v>
      </c>
      <c r="I12" s="116">
        <v>2</v>
      </c>
      <c r="J12" s="116" t="s">
        <v>139</v>
      </c>
      <c r="K12" s="167"/>
      <c r="L12" s="1574"/>
      <c r="M12" s="170" t="s">
        <v>189</v>
      </c>
      <c r="N12" s="116">
        <v>4</v>
      </c>
      <c r="R12" s="116">
        <f t="shared" si="3"/>
        <v>2</v>
      </c>
      <c r="S12" s="116">
        <v>0</v>
      </c>
      <c r="T12" s="116">
        <v>2</v>
      </c>
      <c r="U12" s="116" t="s">
        <v>139</v>
      </c>
      <c r="W12" s="1574"/>
      <c r="X12" s="170" t="s">
        <v>189</v>
      </c>
      <c r="Y12" s="116">
        <v>4</v>
      </c>
      <c r="AC12" s="116">
        <v>2</v>
      </c>
      <c r="AD12" s="116">
        <v>0</v>
      </c>
      <c r="AE12" s="116">
        <v>2</v>
      </c>
      <c r="AF12" s="116" t="s">
        <v>139</v>
      </c>
      <c r="AG12" s="167"/>
      <c r="AH12" s="1574"/>
      <c r="AI12" s="170" t="s">
        <v>189</v>
      </c>
      <c r="AJ12" s="116">
        <v>4</v>
      </c>
      <c r="AN12" s="116">
        <f t="shared" si="6"/>
        <v>2</v>
      </c>
      <c r="AO12" s="116">
        <v>0</v>
      </c>
      <c r="AP12" s="116">
        <v>2</v>
      </c>
      <c r="AQ12" s="116" t="s">
        <v>139</v>
      </c>
      <c r="AR12" s="168"/>
      <c r="AS12" s="1534"/>
      <c r="BA12" s="1545"/>
      <c r="BB12" s="170" t="s">
        <v>189</v>
      </c>
      <c r="BC12" s="116">
        <v>4</v>
      </c>
      <c r="BD12" s="116">
        <f t="shared" si="8"/>
        <v>2</v>
      </c>
      <c r="BE12" s="116">
        <v>0</v>
      </c>
      <c r="BF12" s="168">
        <v>2</v>
      </c>
      <c r="BG12" s="116" t="s">
        <v>139</v>
      </c>
      <c r="BI12" s="1545"/>
      <c r="BJ12" s="170" t="s">
        <v>189</v>
      </c>
      <c r="BK12" s="116">
        <v>4</v>
      </c>
      <c r="BL12" s="116">
        <f t="shared" si="9"/>
        <v>2</v>
      </c>
      <c r="BM12" s="116">
        <v>0</v>
      </c>
      <c r="BN12" s="116">
        <v>2</v>
      </c>
      <c r="BO12" s="116" t="s">
        <v>139</v>
      </c>
      <c r="BP12" s="168"/>
      <c r="BQ12" s="1534"/>
      <c r="BR12" s="170" t="s">
        <v>689</v>
      </c>
      <c r="BS12" s="487" t="s">
        <v>728</v>
      </c>
      <c r="BT12" s="116">
        <v>4</v>
      </c>
      <c r="BX12" s="116">
        <f t="shared" si="11"/>
        <v>2</v>
      </c>
      <c r="BY12" s="116">
        <v>0</v>
      </c>
      <c r="BZ12" s="116">
        <v>2</v>
      </c>
      <c r="CA12" s="116" t="s">
        <v>139</v>
      </c>
      <c r="CB12" s="167"/>
    </row>
    <row r="13" spans="1:80" ht="15.75" customHeight="1" x14ac:dyDescent="0.2">
      <c r="A13" s="1574"/>
      <c r="B13" s="170" t="s">
        <v>190</v>
      </c>
      <c r="C13" s="116">
        <v>4</v>
      </c>
      <c r="G13" s="116">
        <f t="shared" si="1"/>
        <v>2</v>
      </c>
      <c r="H13" s="116">
        <v>0</v>
      </c>
      <c r="I13" s="116">
        <v>2</v>
      </c>
      <c r="J13" s="116" t="s">
        <v>139</v>
      </c>
      <c r="K13" s="167"/>
      <c r="L13" s="1574"/>
      <c r="M13" s="170" t="s">
        <v>190</v>
      </c>
      <c r="N13" s="116">
        <v>4</v>
      </c>
      <c r="R13" s="116">
        <f t="shared" si="3"/>
        <v>2</v>
      </c>
      <c r="S13" s="116">
        <v>0</v>
      </c>
      <c r="T13" s="116">
        <v>2</v>
      </c>
      <c r="U13" s="116" t="s">
        <v>139</v>
      </c>
      <c r="W13" s="1574"/>
      <c r="X13" s="170" t="s">
        <v>190</v>
      </c>
      <c r="Y13" s="116">
        <v>4</v>
      </c>
      <c r="AC13" s="116">
        <v>2</v>
      </c>
      <c r="AD13" s="116">
        <v>0</v>
      </c>
      <c r="AE13" s="116">
        <v>2</v>
      </c>
      <c r="AF13" s="116" t="s">
        <v>139</v>
      </c>
      <c r="AG13" s="167"/>
      <c r="AH13" s="1574"/>
      <c r="AI13" s="170" t="s">
        <v>190</v>
      </c>
      <c r="AJ13" s="116">
        <v>4</v>
      </c>
      <c r="AN13" s="116">
        <f t="shared" si="6"/>
        <v>2</v>
      </c>
      <c r="AO13" s="116">
        <v>0</v>
      </c>
      <c r="AP13" s="116">
        <v>2</v>
      </c>
      <c r="AQ13" s="116" t="s">
        <v>139</v>
      </c>
      <c r="AR13" s="168"/>
      <c r="AS13" s="1534"/>
      <c r="BA13" s="1545"/>
      <c r="BB13" s="170" t="s">
        <v>190</v>
      </c>
      <c r="BC13" s="116">
        <v>4</v>
      </c>
      <c r="BD13" s="116">
        <f t="shared" si="8"/>
        <v>2</v>
      </c>
      <c r="BE13" s="116">
        <v>0</v>
      </c>
      <c r="BF13" s="168">
        <v>2</v>
      </c>
      <c r="BG13" s="116" t="s">
        <v>139</v>
      </c>
      <c r="BI13" s="1545"/>
      <c r="BJ13" s="170" t="s">
        <v>190</v>
      </c>
      <c r="BK13" s="116">
        <v>4</v>
      </c>
      <c r="BL13" s="116">
        <f t="shared" si="9"/>
        <v>2</v>
      </c>
      <c r="BM13" s="116">
        <v>0</v>
      </c>
      <c r="BN13" s="116">
        <v>2</v>
      </c>
      <c r="BO13" s="116" t="s">
        <v>139</v>
      </c>
      <c r="BP13" s="168"/>
      <c r="BQ13" s="1534"/>
      <c r="BR13" s="170" t="s">
        <v>126</v>
      </c>
      <c r="BS13" s="487" t="s">
        <v>729</v>
      </c>
      <c r="BT13" s="116">
        <v>4</v>
      </c>
      <c r="BX13" s="116">
        <f t="shared" si="11"/>
        <v>2</v>
      </c>
      <c r="BY13" s="116">
        <v>0</v>
      </c>
      <c r="BZ13" s="116">
        <v>2</v>
      </c>
      <c r="CA13" s="116" t="s">
        <v>139</v>
      </c>
      <c r="CB13" s="167"/>
    </row>
    <row r="14" spans="1:80" ht="15.75" customHeight="1" x14ac:dyDescent="0.2">
      <c r="A14" s="1574"/>
      <c r="B14" s="337" t="s">
        <v>191</v>
      </c>
      <c r="C14" s="116">
        <v>0</v>
      </c>
      <c r="D14" s="116">
        <f t="shared" ref="D14" si="12">E14+F14</f>
        <v>5</v>
      </c>
      <c r="E14" s="116">
        <v>0</v>
      </c>
      <c r="F14" s="116">
        <v>5</v>
      </c>
      <c r="G14" s="116">
        <f t="shared" si="1"/>
        <v>1</v>
      </c>
      <c r="H14" s="116">
        <v>0</v>
      </c>
      <c r="I14" s="116">
        <v>1</v>
      </c>
      <c r="J14" s="116" t="s">
        <v>94</v>
      </c>
      <c r="K14" s="167"/>
      <c r="L14" s="1574"/>
      <c r="M14" s="445" t="s">
        <v>191</v>
      </c>
      <c r="N14" s="116">
        <v>0</v>
      </c>
      <c r="O14" s="116">
        <f t="shared" ref="O14" si="13">P14+Q14</f>
        <v>5</v>
      </c>
      <c r="P14" s="116">
        <v>0</v>
      </c>
      <c r="Q14" s="116">
        <v>5</v>
      </c>
      <c r="R14" s="116">
        <f t="shared" si="3"/>
        <v>1</v>
      </c>
      <c r="S14" s="116">
        <v>0</v>
      </c>
      <c r="T14" s="116">
        <v>1</v>
      </c>
      <c r="U14" s="116" t="s">
        <v>94</v>
      </c>
      <c r="W14" s="1574"/>
      <c r="X14" s="337" t="s">
        <v>191</v>
      </c>
      <c r="Y14" s="116">
        <v>0</v>
      </c>
      <c r="Z14" s="116">
        <f t="shared" ref="Z14" si="14">AA14+AB14</f>
        <v>5</v>
      </c>
      <c r="AA14" s="116">
        <v>0</v>
      </c>
      <c r="AB14" s="116">
        <v>5</v>
      </c>
      <c r="AC14" s="116">
        <v>1</v>
      </c>
      <c r="AD14" s="116">
        <v>0</v>
      </c>
      <c r="AE14" s="116">
        <v>1</v>
      </c>
      <c r="AF14" s="116" t="s">
        <v>94</v>
      </c>
      <c r="AG14" s="167"/>
      <c r="AH14" s="1574"/>
      <c r="AI14" s="337" t="s">
        <v>191</v>
      </c>
      <c r="AJ14" s="116">
        <v>0</v>
      </c>
      <c r="AK14" s="116">
        <f t="shared" ref="AK14" si="15">AL14+AM14</f>
        <v>5</v>
      </c>
      <c r="AL14" s="116">
        <v>0</v>
      </c>
      <c r="AM14" s="116">
        <v>5</v>
      </c>
      <c r="AN14" s="116">
        <f t="shared" si="6"/>
        <v>1</v>
      </c>
      <c r="AO14" s="116">
        <v>0</v>
      </c>
      <c r="AP14" s="116">
        <v>1</v>
      </c>
      <c r="AQ14" s="116" t="s">
        <v>94</v>
      </c>
      <c r="AR14" s="168"/>
      <c r="AS14" s="1534"/>
      <c r="BA14" s="1545"/>
      <c r="BB14" s="337"/>
      <c r="BF14" s="168"/>
      <c r="BI14" s="1545"/>
      <c r="BJ14" s="337"/>
      <c r="BK14" s="116"/>
      <c r="BL14" s="116"/>
      <c r="BM14" s="116"/>
      <c r="BN14" s="116"/>
      <c r="BO14" s="116"/>
      <c r="BP14" s="168"/>
      <c r="BQ14" s="1534"/>
      <c r="BR14" s="445" t="s">
        <v>191</v>
      </c>
      <c r="BS14" s="623" t="s">
        <v>730</v>
      </c>
      <c r="BT14" s="116">
        <v>0</v>
      </c>
      <c r="BU14" s="116">
        <f t="shared" ref="BU14" si="16">BV14+BW14</f>
        <v>5</v>
      </c>
      <c r="BV14" s="116">
        <v>0</v>
      </c>
      <c r="BW14" s="116">
        <v>5</v>
      </c>
      <c r="BX14" s="116">
        <f t="shared" si="11"/>
        <v>1</v>
      </c>
      <c r="BY14" s="116">
        <v>0</v>
      </c>
      <c r="BZ14" s="116">
        <v>1</v>
      </c>
      <c r="CA14" s="116" t="s">
        <v>94</v>
      </c>
      <c r="CB14" s="167"/>
    </row>
    <row r="15" spans="1:80" ht="15.75" customHeight="1" x14ac:dyDescent="0.2">
      <c r="A15" s="1574"/>
      <c r="B15" s="170" t="s">
        <v>192</v>
      </c>
      <c r="C15" s="116">
        <v>0</v>
      </c>
      <c r="G15" s="116">
        <f t="shared" si="1"/>
        <v>1</v>
      </c>
      <c r="H15" s="116">
        <v>0</v>
      </c>
      <c r="I15" s="116">
        <v>1</v>
      </c>
      <c r="J15" s="116" t="s">
        <v>94</v>
      </c>
      <c r="K15" s="167"/>
      <c r="L15" s="1574"/>
      <c r="M15" s="170" t="s">
        <v>192</v>
      </c>
      <c r="N15" s="116">
        <v>0</v>
      </c>
      <c r="R15" s="116">
        <f t="shared" si="3"/>
        <v>1</v>
      </c>
      <c r="S15" s="116">
        <v>0</v>
      </c>
      <c r="T15" s="116">
        <v>1</v>
      </c>
      <c r="U15" s="116" t="s">
        <v>94</v>
      </c>
      <c r="W15" s="1574"/>
      <c r="X15" s="170" t="s">
        <v>192</v>
      </c>
      <c r="Y15" s="116">
        <v>0</v>
      </c>
      <c r="AC15" s="116">
        <v>1</v>
      </c>
      <c r="AD15" s="116">
        <v>0</v>
      </c>
      <c r="AE15" s="116">
        <v>1</v>
      </c>
      <c r="AF15" s="116" t="s">
        <v>94</v>
      </c>
      <c r="AG15" s="167"/>
      <c r="AH15" s="1574"/>
      <c r="AI15" s="170" t="s">
        <v>192</v>
      </c>
      <c r="AJ15" s="116">
        <v>0</v>
      </c>
      <c r="AN15" s="116">
        <f t="shared" si="6"/>
        <v>1</v>
      </c>
      <c r="AO15" s="116">
        <v>0</v>
      </c>
      <c r="AP15" s="116">
        <v>1</v>
      </c>
      <c r="AQ15" s="116" t="s">
        <v>94</v>
      </c>
      <c r="AR15" s="168"/>
      <c r="AS15" s="1534"/>
      <c r="AT15" s="170"/>
      <c r="BA15" s="1545"/>
      <c r="BB15" s="170"/>
      <c r="BF15" s="168"/>
      <c r="BI15" s="1545"/>
      <c r="BJ15" s="170"/>
      <c r="BK15" s="116"/>
      <c r="BL15" s="116"/>
      <c r="BM15" s="116"/>
      <c r="BN15" s="116"/>
      <c r="BO15" s="116"/>
      <c r="BP15" s="168"/>
      <c r="BQ15" s="1534"/>
      <c r="BR15" s="170" t="s">
        <v>690</v>
      </c>
      <c r="BS15" s="487" t="s">
        <v>731</v>
      </c>
      <c r="BT15" s="116">
        <v>0</v>
      </c>
      <c r="BX15" s="116">
        <f t="shared" si="11"/>
        <v>1</v>
      </c>
      <c r="BY15" s="116">
        <v>0</v>
      </c>
      <c r="BZ15" s="116">
        <v>1</v>
      </c>
      <c r="CA15" s="116" t="s">
        <v>94</v>
      </c>
      <c r="CB15" s="167"/>
    </row>
    <row r="16" spans="1:80" ht="15.75" customHeight="1" x14ac:dyDescent="0.2">
      <c r="A16" s="1574"/>
      <c r="B16" s="170" t="s">
        <v>194</v>
      </c>
      <c r="C16" s="116">
        <v>0</v>
      </c>
      <c r="G16" s="116">
        <f t="shared" si="1"/>
        <v>1</v>
      </c>
      <c r="H16" s="116">
        <v>0</v>
      </c>
      <c r="I16" s="116">
        <v>1</v>
      </c>
      <c r="J16" s="116" t="s">
        <v>94</v>
      </c>
      <c r="K16" s="167"/>
      <c r="L16" s="1574"/>
      <c r="M16" s="170" t="s">
        <v>194</v>
      </c>
      <c r="N16" s="116">
        <v>0</v>
      </c>
      <c r="R16" s="116">
        <f t="shared" si="3"/>
        <v>1</v>
      </c>
      <c r="S16" s="116">
        <v>0</v>
      </c>
      <c r="T16" s="116">
        <v>1</v>
      </c>
      <c r="U16" s="116" t="s">
        <v>94</v>
      </c>
      <c r="W16" s="1574"/>
      <c r="X16" s="170" t="s">
        <v>194</v>
      </c>
      <c r="Y16" s="116">
        <v>0</v>
      </c>
      <c r="AC16" s="116">
        <v>1</v>
      </c>
      <c r="AD16" s="116">
        <v>0</v>
      </c>
      <c r="AE16" s="116">
        <v>1</v>
      </c>
      <c r="AF16" s="116" t="s">
        <v>94</v>
      </c>
      <c r="AG16" s="167"/>
      <c r="AH16" s="1574"/>
      <c r="AI16" s="170" t="s">
        <v>194</v>
      </c>
      <c r="AJ16" s="116">
        <v>0</v>
      </c>
      <c r="AN16" s="116">
        <f t="shared" si="6"/>
        <v>1</v>
      </c>
      <c r="AO16" s="116">
        <v>0</v>
      </c>
      <c r="AP16" s="116">
        <v>1</v>
      </c>
      <c r="AQ16" s="116" t="s">
        <v>94</v>
      </c>
      <c r="AR16" s="168"/>
      <c r="AS16" s="1534"/>
      <c r="AT16" s="170"/>
      <c r="BA16" s="1545"/>
      <c r="BB16" s="170"/>
      <c r="BF16" s="168"/>
      <c r="BI16" s="1545"/>
      <c r="BJ16" s="170"/>
      <c r="BK16" s="116"/>
      <c r="BL16" s="116"/>
      <c r="BM16" s="116"/>
      <c r="BN16" s="116"/>
      <c r="BO16" s="116"/>
      <c r="BP16" s="168"/>
      <c r="BQ16" s="1534"/>
      <c r="BR16" s="170" t="s">
        <v>691</v>
      </c>
      <c r="BS16" s="487" t="s">
        <v>732</v>
      </c>
      <c r="BT16" s="116">
        <v>0</v>
      </c>
      <c r="BX16" s="116">
        <f t="shared" si="11"/>
        <v>1</v>
      </c>
      <c r="BY16" s="116">
        <v>0</v>
      </c>
      <c r="BZ16" s="116">
        <v>1</v>
      </c>
      <c r="CA16" s="116" t="s">
        <v>94</v>
      </c>
      <c r="CB16" s="167"/>
    </row>
    <row r="17" spans="1:80" ht="16.5" customHeight="1" thickBot="1" x14ac:dyDescent="0.25">
      <c r="A17" s="1575"/>
      <c r="B17" s="192" t="s">
        <v>176</v>
      </c>
      <c r="C17" s="174">
        <f>SUM(C3:C9)</f>
        <v>30</v>
      </c>
      <c r="D17" s="174">
        <f>SUM(D3:D9,D14)</f>
        <v>110</v>
      </c>
      <c r="E17" s="174">
        <f t="shared" ref="E17:F17" si="17">SUM(E3:E9,E14)</f>
        <v>45</v>
      </c>
      <c r="F17" s="174">
        <f t="shared" si="17"/>
        <v>65</v>
      </c>
      <c r="G17" s="174">
        <f>SUM(G3:G9,G14)</f>
        <v>20</v>
      </c>
      <c r="H17" s="174">
        <f t="shared" ref="H17:I17" si="18">SUM(H3:H9,H14)</f>
        <v>9</v>
      </c>
      <c r="I17" s="174">
        <f t="shared" si="18"/>
        <v>11</v>
      </c>
      <c r="J17" s="420" t="s">
        <v>195</v>
      </c>
      <c r="K17" s="173"/>
      <c r="L17" s="1575"/>
      <c r="M17" s="171" t="s">
        <v>176</v>
      </c>
      <c r="N17" s="172">
        <f>SUM(N3:N9)</f>
        <v>30</v>
      </c>
      <c r="O17" s="172">
        <f>SUM(O3:O9,O14)</f>
        <v>110</v>
      </c>
      <c r="P17" s="172">
        <f t="shared" ref="P17:Q17" si="19">SUM(P3:P9,P14)</f>
        <v>45</v>
      </c>
      <c r="Q17" s="172">
        <f t="shared" si="19"/>
        <v>65</v>
      </c>
      <c r="R17" s="172">
        <f>SUM(R3:R9,R14)</f>
        <v>20</v>
      </c>
      <c r="S17" s="172">
        <f t="shared" ref="S17:T17" si="20">SUM(S3:S9,S14)</f>
        <v>9</v>
      </c>
      <c r="T17" s="172">
        <f t="shared" si="20"/>
        <v>11</v>
      </c>
      <c r="U17" s="441" t="s">
        <v>195</v>
      </c>
      <c r="V17" s="174"/>
      <c r="W17" s="1575"/>
      <c r="X17" s="192" t="s">
        <v>176</v>
      </c>
      <c r="Y17" s="174">
        <f>SUM(Y3:Y8,Y9)</f>
        <v>30</v>
      </c>
      <c r="Z17" s="174">
        <f>SUM(Z3:Z9,Z14)</f>
        <v>110</v>
      </c>
      <c r="AA17" s="174">
        <f t="shared" ref="AA17:AB17" si="21">SUM(AA3:AA9,AA14)</f>
        <v>45</v>
      </c>
      <c r="AB17" s="174">
        <f t="shared" si="21"/>
        <v>65</v>
      </c>
      <c r="AC17" s="174">
        <f>SUM(AC3:AC8,AC9,AC14)</f>
        <v>20</v>
      </c>
      <c r="AD17" s="174">
        <f>SUM(AD3:AD8,AD9,AD14)</f>
        <v>9</v>
      </c>
      <c r="AE17" s="174">
        <f>SUM(AE3:AE8,AE9,AE14)</f>
        <v>11</v>
      </c>
      <c r="AF17" s="420" t="s">
        <v>195</v>
      </c>
      <c r="AG17" s="173"/>
      <c r="AH17" s="1575"/>
      <c r="AI17" s="192" t="s">
        <v>176</v>
      </c>
      <c r="AJ17" s="174">
        <f>SUM(AJ3:AJ8,AJ9)</f>
        <v>30</v>
      </c>
      <c r="AK17" s="174">
        <f>SUM(AK3:AK9,AK14)</f>
        <v>110</v>
      </c>
      <c r="AL17" s="174">
        <f t="shared" ref="AL17:AM17" si="22">SUM(AL3:AL9,AL14)</f>
        <v>45</v>
      </c>
      <c r="AM17" s="174">
        <f t="shared" si="22"/>
        <v>65</v>
      </c>
      <c r="AN17" s="174">
        <f>SUM(AN3:AN9,AN14)</f>
        <v>20</v>
      </c>
      <c r="AO17" s="174">
        <f>SUM(AO3:AO8,AO9,AO14)</f>
        <v>9</v>
      </c>
      <c r="AP17" s="174">
        <f>SUM(AP3:AP8,AP9,AP14)</f>
        <v>11</v>
      </c>
      <c r="AQ17" s="420" t="s">
        <v>195</v>
      </c>
      <c r="AR17" s="175"/>
      <c r="AS17" s="1535"/>
      <c r="AT17" s="192" t="s">
        <v>176</v>
      </c>
      <c r="AU17" s="174">
        <f>SUM(AU3:AU9)</f>
        <v>30</v>
      </c>
      <c r="AV17" s="174">
        <f>SUM(AV3:AV9,AV9)</f>
        <v>23</v>
      </c>
      <c r="AW17" s="174">
        <f>SUM(AW3:AW9,AW9)</f>
        <v>9</v>
      </c>
      <c r="AX17" s="174">
        <f>SUM(AX3:AX9,AX9)</f>
        <v>14</v>
      </c>
      <c r="AY17" s="420" t="s">
        <v>195</v>
      </c>
      <c r="AZ17" s="174"/>
      <c r="BA17" s="1546"/>
      <c r="BB17" s="192" t="s">
        <v>176</v>
      </c>
      <c r="BC17" s="174">
        <f>SUM(BC3:BC9)</f>
        <v>30</v>
      </c>
      <c r="BD17" s="174">
        <f>SUM(BD3:BD9,BD14)</f>
        <v>19</v>
      </c>
      <c r="BE17" s="174">
        <f t="shared" ref="BE17:BF17" si="23">SUM(BE3:BE9,BE14)</f>
        <v>9</v>
      </c>
      <c r="BF17" s="175">
        <f t="shared" si="23"/>
        <v>10</v>
      </c>
      <c r="BG17" s="420" t="s">
        <v>195</v>
      </c>
      <c r="BH17" s="174"/>
      <c r="BI17" s="1546"/>
      <c r="BJ17" s="192" t="s">
        <v>176</v>
      </c>
      <c r="BK17" s="174">
        <f>SUM(BK3:BK8,BK9)</f>
        <v>30</v>
      </c>
      <c r="BL17" s="174">
        <f>SUM(BL3:BL9,BL14)</f>
        <v>19</v>
      </c>
      <c r="BM17" s="174">
        <f>SUM(BM3:BM8,BM9,BM14)</f>
        <v>9</v>
      </c>
      <c r="BN17" s="174">
        <f>SUM(BN3:BN8,BN9,BN14)</f>
        <v>10</v>
      </c>
      <c r="BO17" s="420" t="s">
        <v>195</v>
      </c>
      <c r="BP17" s="175"/>
      <c r="BQ17" s="1535"/>
      <c r="BR17" s="171" t="s">
        <v>176</v>
      </c>
      <c r="BS17" s="524" t="s">
        <v>733</v>
      </c>
      <c r="BT17" s="172">
        <f>SUM(BT3:BT9)</f>
        <v>30</v>
      </c>
      <c r="BU17" s="172">
        <f>SUM(BU3:BU9,BU14)</f>
        <v>110</v>
      </c>
      <c r="BV17" s="172">
        <f t="shared" ref="BV17:BW17" si="24">SUM(BV3:BV9,BV14)</f>
        <v>45</v>
      </c>
      <c r="BW17" s="172">
        <f t="shared" si="24"/>
        <v>65</v>
      </c>
      <c r="BX17" s="172">
        <f>SUM(BX3:BX9,BX14)</f>
        <v>20</v>
      </c>
      <c r="BY17" s="172">
        <f t="shared" ref="BY17:BZ17" si="25">SUM(BY3:BY9,BY14)</f>
        <v>9</v>
      </c>
      <c r="BZ17" s="172">
        <f t="shared" si="25"/>
        <v>11</v>
      </c>
      <c r="CA17" s="441" t="s">
        <v>195</v>
      </c>
      <c r="CB17" s="173"/>
    </row>
    <row r="18" spans="1:80" s="59" customFormat="1" ht="15.75" customHeight="1" x14ac:dyDescent="0.2">
      <c r="A18" s="1581">
        <v>2</v>
      </c>
      <c r="B18" s="116" t="s">
        <v>158</v>
      </c>
      <c r="C18" s="116">
        <v>4</v>
      </c>
      <c r="D18" s="116">
        <f>E18+F18</f>
        <v>20</v>
      </c>
      <c r="E18" s="116">
        <v>10</v>
      </c>
      <c r="F18" s="116">
        <v>10</v>
      </c>
      <c r="G18" s="116">
        <f>SUM(H18:I18)</f>
        <v>3</v>
      </c>
      <c r="H18" s="116">
        <v>2</v>
      </c>
      <c r="I18" s="116">
        <v>1</v>
      </c>
      <c r="J18" s="116" t="s">
        <v>135</v>
      </c>
      <c r="K18" s="167"/>
      <c r="L18" s="1574">
        <v>2</v>
      </c>
      <c r="M18" s="116" t="s">
        <v>158</v>
      </c>
      <c r="N18" s="116">
        <v>4</v>
      </c>
      <c r="O18" s="116">
        <f>P18+Q18</f>
        <v>20</v>
      </c>
      <c r="P18" s="116">
        <v>10</v>
      </c>
      <c r="Q18" s="116">
        <v>10</v>
      </c>
      <c r="R18" s="116">
        <f>SUM(S18:T18)</f>
        <v>3</v>
      </c>
      <c r="S18" s="116">
        <v>2</v>
      </c>
      <c r="T18" s="116">
        <v>1</v>
      </c>
      <c r="U18" s="116" t="s">
        <v>135</v>
      </c>
      <c r="V18" s="116"/>
      <c r="W18" s="1581">
        <v>2</v>
      </c>
      <c r="X18" s="349" t="s">
        <v>158</v>
      </c>
      <c r="Y18" s="349">
        <v>4</v>
      </c>
      <c r="Z18" s="59">
        <f>AA18+AB18</f>
        <v>20</v>
      </c>
      <c r="AA18" s="59">
        <v>10</v>
      </c>
      <c r="AB18" s="59">
        <v>10</v>
      </c>
      <c r="AC18" s="349">
        <f>SUM(AD18:AE18)</f>
        <v>3</v>
      </c>
      <c r="AD18" s="349">
        <v>2</v>
      </c>
      <c r="AE18" s="349">
        <v>1</v>
      </c>
      <c r="AF18" s="349" t="s">
        <v>135</v>
      </c>
      <c r="AG18" s="484"/>
      <c r="AH18" s="1581">
        <v>2</v>
      </c>
      <c r="AI18" s="421" t="s">
        <v>158</v>
      </c>
      <c r="AJ18" s="421">
        <v>4</v>
      </c>
      <c r="AK18" s="116">
        <f>AL18+AM18</f>
        <v>20</v>
      </c>
      <c r="AL18" s="116">
        <v>10</v>
      </c>
      <c r="AM18" s="116">
        <v>10</v>
      </c>
      <c r="AN18" s="421">
        <f>SUM(AO18:AP18)</f>
        <v>3</v>
      </c>
      <c r="AO18" s="421">
        <v>2</v>
      </c>
      <c r="AP18" s="421">
        <v>1</v>
      </c>
      <c r="AQ18" s="421" t="s">
        <v>135</v>
      </c>
      <c r="AR18" s="166"/>
      <c r="AS18" s="1592">
        <v>2</v>
      </c>
      <c r="AT18" s="116" t="s">
        <v>158</v>
      </c>
      <c r="AU18" s="59">
        <v>4</v>
      </c>
      <c r="AV18" s="59">
        <f>SUM(AW18:AX18)</f>
        <v>3</v>
      </c>
      <c r="AW18" s="59">
        <v>2</v>
      </c>
      <c r="AX18" s="59">
        <v>1</v>
      </c>
      <c r="AY18" s="59" t="s">
        <v>135</v>
      </c>
      <c r="AZ18" s="348"/>
      <c r="BA18" s="1581">
        <v>2</v>
      </c>
      <c r="BB18" s="421" t="s">
        <v>158</v>
      </c>
      <c r="BC18" s="349">
        <v>4</v>
      </c>
      <c r="BD18" s="349">
        <f>SUM(BE18:BF18)</f>
        <v>3</v>
      </c>
      <c r="BE18" s="349">
        <v>2</v>
      </c>
      <c r="BF18" s="349">
        <v>1</v>
      </c>
      <c r="BG18" s="349" t="s">
        <v>135</v>
      </c>
      <c r="BH18" s="349"/>
      <c r="BI18" s="1604">
        <v>2</v>
      </c>
      <c r="BJ18" s="421" t="s">
        <v>158</v>
      </c>
      <c r="BK18" s="421">
        <v>4</v>
      </c>
      <c r="BL18" s="421">
        <f>SUM(BM18:BN18)</f>
        <v>3</v>
      </c>
      <c r="BM18" s="421">
        <v>2</v>
      </c>
      <c r="BN18" s="421">
        <v>1</v>
      </c>
      <c r="BO18" s="421" t="s">
        <v>135</v>
      </c>
      <c r="BP18" s="166"/>
      <c r="BQ18" s="1534">
        <v>2</v>
      </c>
      <c r="BR18" s="116" t="s">
        <v>158</v>
      </c>
      <c r="BS18" s="59" t="s">
        <v>734</v>
      </c>
      <c r="BT18" s="116">
        <v>4</v>
      </c>
      <c r="BU18" s="116">
        <f>BV18+BW18</f>
        <v>20</v>
      </c>
      <c r="BV18" s="116">
        <v>10</v>
      </c>
      <c r="BW18" s="116">
        <v>10</v>
      </c>
      <c r="BX18" s="116">
        <f>SUM(BY18:BZ18)</f>
        <v>3</v>
      </c>
      <c r="BY18" s="116">
        <v>2</v>
      </c>
      <c r="BZ18" s="116">
        <v>1</v>
      </c>
      <c r="CA18" s="116" t="s">
        <v>135</v>
      </c>
      <c r="CB18" s="167"/>
    </row>
    <row r="19" spans="1:80" s="59" customFormat="1" ht="15.75" customHeight="1" x14ac:dyDescent="0.2">
      <c r="A19" s="1581"/>
      <c r="B19" s="116" t="s">
        <v>141</v>
      </c>
      <c r="C19" s="116">
        <v>4</v>
      </c>
      <c r="D19" s="116">
        <f t="shared" ref="D19:D27" si="26">E19+F19</f>
        <v>20</v>
      </c>
      <c r="E19" s="116">
        <v>10</v>
      </c>
      <c r="F19" s="116">
        <v>10</v>
      </c>
      <c r="G19" s="116">
        <f>SUM(H19:I19)</f>
        <v>3</v>
      </c>
      <c r="H19" s="116">
        <v>1</v>
      </c>
      <c r="I19" s="116">
        <v>2</v>
      </c>
      <c r="J19" s="116" t="s">
        <v>139</v>
      </c>
      <c r="K19" s="167"/>
      <c r="L19" s="1574"/>
      <c r="M19" s="116" t="s">
        <v>141</v>
      </c>
      <c r="N19" s="116">
        <v>4</v>
      </c>
      <c r="O19" s="116">
        <f t="shared" ref="O19:O27" si="27">P19+Q19</f>
        <v>20</v>
      </c>
      <c r="P19" s="116">
        <v>10</v>
      </c>
      <c r="Q19" s="116">
        <v>10</v>
      </c>
      <c r="R19" s="116">
        <f>SUM(S19:T19)</f>
        <v>3</v>
      </c>
      <c r="S19" s="116">
        <v>1</v>
      </c>
      <c r="T19" s="116">
        <v>2</v>
      </c>
      <c r="U19" s="116" t="s">
        <v>139</v>
      </c>
      <c r="V19" s="116"/>
      <c r="W19" s="1581"/>
      <c r="X19" s="59" t="s">
        <v>141</v>
      </c>
      <c r="Y19" s="59">
        <v>4</v>
      </c>
      <c r="Z19" s="59">
        <f t="shared" ref="Z19:Z27" si="28">AA19+AB19</f>
        <v>20</v>
      </c>
      <c r="AA19" s="59">
        <v>10</v>
      </c>
      <c r="AB19" s="59">
        <v>10</v>
      </c>
      <c r="AC19" s="59">
        <f>SUM(AD19:AE19)</f>
        <v>3</v>
      </c>
      <c r="AD19" s="59">
        <v>1</v>
      </c>
      <c r="AE19" s="59">
        <v>2</v>
      </c>
      <c r="AF19" s="59" t="s">
        <v>139</v>
      </c>
      <c r="AG19" s="485"/>
      <c r="AH19" s="1581"/>
      <c r="AI19" s="116" t="s">
        <v>141</v>
      </c>
      <c r="AJ19" s="116">
        <v>4</v>
      </c>
      <c r="AK19" s="116">
        <f t="shared" ref="AK19:AK27" si="29">AL19+AM19</f>
        <v>20</v>
      </c>
      <c r="AL19" s="116">
        <v>10</v>
      </c>
      <c r="AM19" s="116">
        <v>10</v>
      </c>
      <c r="AN19" s="116">
        <f>SUM(AO19:AP19)</f>
        <v>3</v>
      </c>
      <c r="AO19" s="116">
        <v>1</v>
      </c>
      <c r="AP19" s="116">
        <v>2</v>
      </c>
      <c r="AQ19" s="116" t="s">
        <v>139</v>
      </c>
      <c r="AR19" s="168"/>
      <c r="AS19" s="1593"/>
      <c r="AT19" s="116" t="s">
        <v>141</v>
      </c>
      <c r="AU19" s="59">
        <v>4</v>
      </c>
      <c r="AV19" s="59">
        <f>SUM(AW19:AX19)</f>
        <v>3</v>
      </c>
      <c r="AW19" s="59">
        <v>1</v>
      </c>
      <c r="AX19" s="59">
        <v>2</v>
      </c>
      <c r="AY19" s="59" t="s">
        <v>139</v>
      </c>
      <c r="AZ19" s="348"/>
      <c r="BA19" s="1581"/>
      <c r="BB19" s="116" t="s">
        <v>141</v>
      </c>
      <c r="BC19" s="59">
        <v>4</v>
      </c>
      <c r="BD19" s="59">
        <f>SUM(BE19:BF19)</f>
        <v>3</v>
      </c>
      <c r="BE19" s="59">
        <v>1</v>
      </c>
      <c r="BF19" s="59">
        <v>2</v>
      </c>
      <c r="BG19" s="59" t="s">
        <v>139</v>
      </c>
      <c r="BI19" s="1604"/>
      <c r="BJ19" s="116" t="s">
        <v>141</v>
      </c>
      <c r="BK19" s="116">
        <v>4</v>
      </c>
      <c r="BL19" s="116">
        <f>SUM(BM19:BN19)</f>
        <v>3</v>
      </c>
      <c r="BM19" s="116">
        <v>1</v>
      </c>
      <c r="BN19" s="116">
        <v>2</v>
      </c>
      <c r="BO19" s="116" t="s">
        <v>139</v>
      </c>
      <c r="BP19" s="168"/>
      <c r="BQ19" s="1534"/>
      <c r="BR19" s="116" t="s">
        <v>141</v>
      </c>
      <c r="BS19" s="59" t="s">
        <v>735</v>
      </c>
      <c r="BT19" s="116">
        <v>4</v>
      </c>
      <c r="BU19" s="116">
        <f t="shared" ref="BU19:BU27" si="30">BV19+BW19</f>
        <v>20</v>
      </c>
      <c r="BV19" s="116">
        <v>10</v>
      </c>
      <c r="BW19" s="116">
        <v>10</v>
      </c>
      <c r="BX19" s="116">
        <f>SUM(BY19:BZ19)</f>
        <v>3</v>
      </c>
      <c r="BY19" s="116">
        <v>1</v>
      </c>
      <c r="BZ19" s="116">
        <v>2</v>
      </c>
      <c r="CA19" s="116" t="s">
        <v>139</v>
      </c>
      <c r="CB19" s="167"/>
    </row>
    <row r="20" spans="1:80" s="59" customFormat="1" ht="15.75" customHeight="1" x14ac:dyDescent="0.2">
      <c r="A20" s="1581"/>
      <c r="B20" s="116" t="s">
        <v>160</v>
      </c>
      <c r="C20" s="116">
        <v>4</v>
      </c>
      <c r="D20" s="116">
        <f t="shared" si="26"/>
        <v>15</v>
      </c>
      <c r="E20" s="116">
        <v>10</v>
      </c>
      <c r="F20" s="116">
        <v>5</v>
      </c>
      <c r="G20" s="116">
        <f t="shared" ref="G20:G29" si="31">SUM(H20:I20)</f>
        <v>3</v>
      </c>
      <c r="H20" s="116">
        <v>2</v>
      </c>
      <c r="I20" s="116">
        <v>1</v>
      </c>
      <c r="J20" s="116" t="s">
        <v>135</v>
      </c>
      <c r="K20" s="167"/>
      <c r="L20" s="1574"/>
      <c r="M20" s="116" t="s">
        <v>160</v>
      </c>
      <c r="N20" s="116">
        <v>4</v>
      </c>
      <c r="O20" s="116">
        <f t="shared" si="27"/>
        <v>15</v>
      </c>
      <c r="P20" s="116">
        <v>10</v>
      </c>
      <c r="Q20" s="116">
        <v>5</v>
      </c>
      <c r="R20" s="116">
        <f t="shared" ref="R20:R29" si="32">SUM(S20:T20)</f>
        <v>3</v>
      </c>
      <c r="S20" s="116">
        <v>2</v>
      </c>
      <c r="T20" s="116">
        <v>1</v>
      </c>
      <c r="U20" s="116" t="s">
        <v>135</v>
      </c>
      <c r="V20" s="116"/>
      <c r="W20" s="1581"/>
      <c r="X20" s="59" t="s">
        <v>160</v>
      </c>
      <c r="Y20" s="59">
        <v>4</v>
      </c>
      <c r="Z20" s="59">
        <f t="shared" si="28"/>
        <v>15</v>
      </c>
      <c r="AA20" s="59">
        <v>10</v>
      </c>
      <c r="AB20" s="59">
        <v>5</v>
      </c>
      <c r="AC20" s="59">
        <f t="shared" ref="AC20:AC29" si="33">SUM(AD20:AE20)</f>
        <v>3</v>
      </c>
      <c r="AD20" s="59">
        <v>2</v>
      </c>
      <c r="AE20" s="59">
        <v>1</v>
      </c>
      <c r="AF20" s="59" t="s">
        <v>135</v>
      </c>
      <c r="AG20" s="485"/>
      <c r="AH20" s="1581"/>
      <c r="AI20" s="116" t="s">
        <v>160</v>
      </c>
      <c r="AJ20" s="116">
        <v>4</v>
      </c>
      <c r="AK20" s="116">
        <f t="shared" si="29"/>
        <v>15</v>
      </c>
      <c r="AL20" s="116">
        <v>10</v>
      </c>
      <c r="AM20" s="116">
        <v>5</v>
      </c>
      <c r="AN20" s="116">
        <f t="shared" ref="AN20:AN29" si="34">SUM(AO20:AP20)</f>
        <v>3</v>
      </c>
      <c r="AO20" s="116">
        <v>2</v>
      </c>
      <c r="AP20" s="116">
        <v>1</v>
      </c>
      <c r="AQ20" s="116" t="s">
        <v>135</v>
      </c>
      <c r="AR20" s="168"/>
      <c r="AS20" s="1593"/>
      <c r="AT20" s="116" t="s">
        <v>160</v>
      </c>
      <c r="AU20" s="59">
        <v>4</v>
      </c>
      <c r="AV20" s="59">
        <f t="shared" ref="AV20:AV23" si="35">SUM(AW20:AX20)</f>
        <v>3</v>
      </c>
      <c r="AW20" s="59">
        <v>2</v>
      </c>
      <c r="AX20" s="59">
        <v>1</v>
      </c>
      <c r="AY20" s="59" t="s">
        <v>135</v>
      </c>
      <c r="AZ20" s="348"/>
      <c r="BA20" s="1581"/>
      <c r="BB20" s="116" t="s">
        <v>160</v>
      </c>
      <c r="BC20" s="59">
        <v>4</v>
      </c>
      <c r="BD20" s="59">
        <f t="shared" ref="BD20:BD26" si="36">SUM(BE20:BF20)</f>
        <v>3</v>
      </c>
      <c r="BE20" s="59">
        <v>2</v>
      </c>
      <c r="BF20" s="59">
        <v>1</v>
      </c>
      <c r="BG20" s="59" t="s">
        <v>135</v>
      </c>
      <c r="BI20" s="1604"/>
      <c r="BJ20" s="116" t="s">
        <v>160</v>
      </c>
      <c r="BK20" s="116">
        <v>4</v>
      </c>
      <c r="BL20" s="116">
        <f t="shared" ref="BL20:BL26" si="37">SUM(BM20:BN20)</f>
        <v>3</v>
      </c>
      <c r="BM20" s="116">
        <v>2</v>
      </c>
      <c r="BN20" s="116">
        <v>1</v>
      </c>
      <c r="BO20" s="116" t="s">
        <v>135</v>
      </c>
      <c r="BP20" s="168"/>
      <c r="BQ20" s="1534"/>
      <c r="BR20" s="116" t="s">
        <v>160</v>
      </c>
      <c r="BS20" s="59" t="s">
        <v>736</v>
      </c>
      <c r="BT20" s="116">
        <v>4</v>
      </c>
      <c r="BU20" s="116">
        <f t="shared" si="30"/>
        <v>15</v>
      </c>
      <c r="BV20" s="116">
        <v>10</v>
      </c>
      <c r="BW20" s="116">
        <v>5</v>
      </c>
      <c r="BX20" s="116">
        <f t="shared" ref="BX20:BX29" si="38">SUM(BY20:BZ20)</f>
        <v>3</v>
      </c>
      <c r="BY20" s="116">
        <v>2</v>
      </c>
      <c r="BZ20" s="116">
        <v>1</v>
      </c>
      <c r="CA20" s="116" t="s">
        <v>135</v>
      </c>
      <c r="CB20" s="167"/>
    </row>
    <row r="21" spans="1:80" s="59" customFormat="1" ht="15.75" customHeight="1" x14ac:dyDescent="0.2">
      <c r="A21" s="1581"/>
      <c r="B21" s="116" t="s">
        <v>148</v>
      </c>
      <c r="C21" s="116">
        <v>4</v>
      </c>
      <c r="D21" s="116">
        <f t="shared" si="26"/>
        <v>15</v>
      </c>
      <c r="E21" s="116">
        <v>5</v>
      </c>
      <c r="F21" s="116">
        <v>10</v>
      </c>
      <c r="G21" s="116">
        <f t="shared" si="31"/>
        <v>3</v>
      </c>
      <c r="H21" s="116">
        <v>1</v>
      </c>
      <c r="I21" s="116">
        <v>2</v>
      </c>
      <c r="J21" s="116" t="s">
        <v>135</v>
      </c>
      <c r="K21" s="167"/>
      <c r="L21" s="1574"/>
      <c r="M21" s="116" t="s">
        <v>148</v>
      </c>
      <c r="N21" s="116">
        <v>4</v>
      </c>
      <c r="O21" s="116">
        <f t="shared" si="27"/>
        <v>15</v>
      </c>
      <c r="P21" s="116">
        <v>5</v>
      </c>
      <c r="Q21" s="116">
        <v>10</v>
      </c>
      <c r="R21" s="116">
        <f t="shared" si="32"/>
        <v>3</v>
      </c>
      <c r="S21" s="116">
        <v>1</v>
      </c>
      <c r="T21" s="116">
        <v>2</v>
      </c>
      <c r="U21" s="116" t="s">
        <v>135</v>
      </c>
      <c r="V21" s="116"/>
      <c r="W21" s="1581"/>
      <c r="X21" s="59" t="s">
        <v>148</v>
      </c>
      <c r="Y21" s="59">
        <v>4</v>
      </c>
      <c r="Z21" s="59">
        <f t="shared" si="28"/>
        <v>15</v>
      </c>
      <c r="AA21" s="59">
        <v>5</v>
      </c>
      <c r="AB21" s="59">
        <v>10</v>
      </c>
      <c r="AC21" s="59">
        <f t="shared" si="33"/>
        <v>3</v>
      </c>
      <c r="AD21" s="59">
        <v>1</v>
      </c>
      <c r="AE21" s="59">
        <v>2</v>
      </c>
      <c r="AF21" s="59" t="s">
        <v>135</v>
      </c>
      <c r="AG21" s="485"/>
      <c r="AH21" s="1581"/>
      <c r="AI21" s="116" t="s">
        <v>148</v>
      </c>
      <c r="AJ21" s="116">
        <v>4</v>
      </c>
      <c r="AK21" s="116">
        <f t="shared" si="29"/>
        <v>15</v>
      </c>
      <c r="AL21" s="116">
        <v>5</v>
      </c>
      <c r="AM21" s="116">
        <v>10</v>
      </c>
      <c r="AN21" s="116">
        <f t="shared" si="34"/>
        <v>3</v>
      </c>
      <c r="AO21" s="116">
        <v>1</v>
      </c>
      <c r="AP21" s="116">
        <v>2</v>
      </c>
      <c r="AQ21" s="116" t="s">
        <v>135</v>
      </c>
      <c r="AR21" s="168"/>
      <c r="AS21" s="1593"/>
      <c r="AT21" s="116" t="s">
        <v>148</v>
      </c>
      <c r="AU21" s="59">
        <v>4</v>
      </c>
      <c r="AV21" s="59">
        <f t="shared" si="35"/>
        <v>3</v>
      </c>
      <c r="AW21" s="59">
        <v>1</v>
      </c>
      <c r="AX21" s="59">
        <v>2</v>
      </c>
      <c r="AY21" s="59" t="s">
        <v>135</v>
      </c>
      <c r="AZ21" s="348"/>
      <c r="BA21" s="1581"/>
      <c r="BB21" s="116" t="s">
        <v>148</v>
      </c>
      <c r="BC21" s="59">
        <v>4</v>
      </c>
      <c r="BD21" s="59">
        <f t="shared" si="36"/>
        <v>3</v>
      </c>
      <c r="BE21" s="59">
        <v>1</v>
      </c>
      <c r="BF21" s="59">
        <v>2</v>
      </c>
      <c r="BG21" s="59" t="s">
        <v>135</v>
      </c>
      <c r="BI21" s="1604"/>
      <c r="BJ21" s="116" t="s">
        <v>148</v>
      </c>
      <c r="BK21" s="116">
        <v>4</v>
      </c>
      <c r="BL21" s="116">
        <f t="shared" si="37"/>
        <v>3</v>
      </c>
      <c r="BM21" s="116">
        <v>1</v>
      </c>
      <c r="BN21" s="116">
        <v>2</v>
      </c>
      <c r="BO21" s="116" t="s">
        <v>135</v>
      </c>
      <c r="BP21" s="168"/>
      <c r="BQ21" s="1534"/>
      <c r="BR21" s="116" t="s">
        <v>148</v>
      </c>
      <c r="BS21" s="59" t="s">
        <v>148</v>
      </c>
      <c r="BT21" s="116">
        <v>4</v>
      </c>
      <c r="BU21" s="116">
        <f t="shared" si="30"/>
        <v>15</v>
      </c>
      <c r="BV21" s="116">
        <v>5</v>
      </c>
      <c r="BW21" s="116">
        <v>10</v>
      </c>
      <c r="BX21" s="116">
        <f t="shared" si="38"/>
        <v>3</v>
      </c>
      <c r="BY21" s="116">
        <v>1</v>
      </c>
      <c r="BZ21" s="116">
        <v>2</v>
      </c>
      <c r="CA21" s="116" t="s">
        <v>135</v>
      </c>
      <c r="CB21" s="167"/>
    </row>
    <row r="22" spans="1:80" s="59" customFormat="1" ht="15.75" customHeight="1" x14ac:dyDescent="0.2">
      <c r="A22" s="1581"/>
      <c r="B22" s="116" t="s">
        <v>162</v>
      </c>
      <c r="C22" s="116">
        <v>5</v>
      </c>
      <c r="D22" s="116">
        <f t="shared" si="26"/>
        <v>20</v>
      </c>
      <c r="E22" s="116">
        <v>10</v>
      </c>
      <c r="F22" s="116">
        <v>10</v>
      </c>
      <c r="G22" s="116">
        <f t="shared" si="31"/>
        <v>4</v>
      </c>
      <c r="H22" s="116">
        <v>2</v>
      </c>
      <c r="I22" s="116">
        <v>2</v>
      </c>
      <c r="J22" s="116" t="s">
        <v>135</v>
      </c>
      <c r="K22" s="167"/>
      <c r="L22" s="1574"/>
      <c r="M22" s="116" t="s">
        <v>162</v>
      </c>
      <c r="N22" s="116">
        <v>5</v>
      </c>
      <c r="O22" s="116">
        <f t="shared" si="27"/>
        <v>20</v>
      </c>
      <c r="P22" s="116">
        <v>10</v>
      </c>
      <c r="Q22" s="116">
        <v>10</v>
      </c>
      <c r="R22" s="116">
        <f t="shared" si="32"/>
        <v>4</v>
      </c>
      <c r="S22" s="116">
        <v>2</v>
      </c>
      <c r="T22" s="116">
        <v>2</v>
      </c>
      <c r="U22" s="116" t="s">
        <v>135</v>
      </c>
      <c r="V22" s="116"/>
      <c r="W22" s="1581"/>
      <c r="X22" s="59" t="s">
        <v>162</v>
      </c>
      <c r="Y22" s="59">
        <v>5</v>
      </c>
      <c r="Z22" s="59">
        <f t="shared" si="28"/>
        <v>20</v>
      </c>
      <c r="AA22" s="59">
        <v>10</v>
      </c>
      <c r="AB22" s="59">
        <v>10</v>
      </c>
      <c r="AC22" s="59">
        <f t="shared" si="33"/>
        <v>4</v>
      </c>
      <c r="AD22" s="59">
        <v>2</v>
      </c>
      <c r="AE22" s="59">
        <v>2</v>
      </c>
      <c r="AF22" s="59" t="s">
        <v>135</v>
      </c>
      <c r="AG22" s="485"/>
      <c r="AH22" s="1581"/>
      <c r="AI22" s="116" t="s">
        <v>162</v>
      </c>
      <c r="AJ22" s="116">
        <v>5</v>
      </c>
      <c r="AK22" s="116">
        <f t="shared" si="29"/>
        <v>20</v>
      </c>
      <c r="AL22" s="116">
        <v>10</v>
      </c>
      <c r="AM22" s="116">
        <v>10</v>
      </c>
      <c r="AN22" s="116">
        <f t="shared" si="34"/>
        <v>4</v>
      </c>
      <c r="AO22" s="116">
        <v>2</v>
      </c>
      <c r="AP22" s="116">
        <v>2</v>
      </c>
      <c r="AQ22" s="116" t="s">
        <v>135</v>
      </c>
      <c r="AR22" s="168"/>
      <c r="AS22" s="1593"/>
      <c r="AT22" s="116" t="s">
        <v>162</v>
      </c>
      <c r="AU22" s="59">
        <v>5</v>
      </c>
      <c r="AV22" s="59">
        <f t="shared" si="35"/>
        <v>4</v>
      </c>
      <c r="AW22" s="59">
        <v>2</v>
      </c>
      <c r="AX22" s="59">
        <v>2</v>
      </c>
      <c r="AY22" s="59" t="s">
        <v>135</v>
      </c>
      <c r="AZ22" s="348"/>
      <c r="BA22" s="1581"/>
      <c r="BB22" s="116" t="s">
        <v>162</v>
      </c>
      <c r="BC22" s="59">
        <v>5</v>
      </c>
      <c r="BD22" s="59">
        <f t="shared" si="36"/>
        <v>4</v>
      </c>
      <c r="BE22" s="59">
        <v>2</v>
      </c>
      <c r="BF22" s="59">
        <v>2</v>
      </c>
      <c r="BG22" s="59" t="s">
        <v>135</v>
      </c>
      <c r="BI22" s="1604"/>
      <c r="BJ22" s="116" t="s">
        <v>162</v>
      </c>
      <c r="BK22" s="116">
        <v>5</v>
      </c>
      <c r="BL22" s="116">
        <f t="shared" si="37"/>
        <v>4</v>
      </c>
      <c r="BM22" s="116">
        <v>2</v>
      </c>
      <c r="BN22" s="116">
        <v>2</v>
      </c>
      <c r="BO22" s="116" t="s">
        <v>135</v>
      </c>
      <c r="BP22" s="168"/>
      <c r="BQ22" s="1534"/>
      <c r="BR22" s="116" t="s">
        <v>162</v>
      </c>
      <c r="BS22" s="59" t="s">
        <v>737</v>
      </c>
      <c r="BT22" s="116">
        <v>5</v>
      </c>
      <c r="BU22" s="116">
        <f t="shared" si="30"/>
        <v>20</v>
      </c>
      <c r="BV22" s="116">
        <v>10</v>
      </c>
      <c r="BW22" s="116">
        <v>10</v>
      </c>
      <c r="BX22" s="116">
        <f t="shared" si="38"/>
        <v>4</v>
      </c>
      <c r="BY22" s="116">
        <v>2</v>
      </c>
      <c r="BZ22" s="116">
        <v>2</v>
      </c>
      <c r="CA22" s="116" t="s">
        <v>135</v>
      </c>
      <c r="CB22" s="167"/>
    </row>
    <row r="23" spans="1:80" s="59" customFormat="1" ht="15.75" customHeight="1" x14ac:dyDescent="0.2">
      <c r="A23" s="1581"/>
      <c r="B23" s="116" t="s">
        <v>159</v>
      </c>
      <c r="C23" s="116">
        <v>3</v>
      </c>
      <c r="D23" s="116">
        <f t="shared" si="26"/>
        <v>10</v>
      </c>
      <c r="E23" s="116">
        <v>10</v>
      </c>
      <c r="F23" s="116">
        <v>0</v>
      </c>
      <c r="G23" s="116">
        <f t="shared" si="31"/>
        <v>2</v>
      </c>
      <c r="H23" s="116">
        <v>2</v>
      </c>
      <c r="I23" s="116">
        <v>0</v>
      </c>
      <c r="J23" s="116" t="s">
        <v>135</v>
      </c>
      <c r="K23" s="167"/>
      <c r="L23" s="1574"/>
      <c r="M23" s="116" t="s">
        <v>159</v>
      </c>
      <c r="N23" s="116">
        <v>3</v>
      </c>
      <c r="O23" s="116">
        <f t="shared" si="27"/>
        <v>10</v>
      </c>
      <c r="P23" s="116">
        <v>10</v>
      </c>
      <c r="Q23" s="116">
        <v>0</v>
      </c>
      <c r="R23" s="116">
        <f t="shared" si="32"/>
        <v>2</v>
      </c>
      <c r="S23" s="116">
        <v>2</v>
      </c>
      <c r="T23" s="116">
        <v>0</v>
      </c>
      <c r="U23" s="116" t="s">
        <v>135</v>
      </c>
      <c r="V23" s="116"/>
      <c r="W23" s="1581"/>
      <c r="X23" s="59" t="s">
        <v>159</v>
      </c>
      <c r="Y23" s="59">
        <v>3</v>
      </c>
      <c r="Z23" s="59">
        <f t="shared" si="28"/>
        <v>10</v>
      </c>
      <c r="AA23" s="59">
        <v>10</v>
      </c>
      <c r="AB23" s="59">
        <v>0</v>
      </c>
      <c r="AC23" s="59">
        <f t="shared" si="33"/>
        <v>2</v>
      </c>
      <c r="AD23" s="59">
        <v>2</v>
      </c>
      <c r="AE23" s="59">
        <v>0</v>
      </c>
      <c r="AF23" s="59" t="s">
        <v>135</v>
      </c>
      <c r="AG23" s="485"/>
      <c r="AH23" s="1581"/>
      <c r="AI23" s="116" t="s">
        <v>159</v>
      </c>
      <c r="AJ23" s="116">
        <v>3</v>
      </c>
      <c r="AK23" s="116">
        <f t="shared" si="29"/>
        <v>10</v>
      </c>
      <c r="AL23" s="116">
        <v>10</v>
      </c>
      <c r="AM23" s="116">
        <v>0</v>
      </c>
      <c r="AN23" s="116">
        <f t="shared" si="34"/>
        <v>2</v>
      </c>
      <c r="AO23" s="116">
        <v>2</v>
      </c>
      <c r="AP23" s="116">
        <v>0</v>
      </c>
      <c r="AQ23" s="116" t="s">
        <v>135</v>
      </c>
      <c r="AR23" s="168"/>
      <c r="AS23" s="1593"/>
      <c r="AT23" s="116" t="s">
        <v>159</v>
      </c>
      <c r="AU23" s="59">
        <v>3</v>
      </c>
      <c r="AV23" s="59">
        <f t="shared" si="35"/>
        <v>2</v>
      </c>
      <c r="AW23" s="59">
        <v>2</v>
      </c>
      <c r="AX23" s="59">
        <v>0</v>
      </c>
      <c r="AY23" s="59" t="s">
        <v>135</v>
      </c>
      <c r="AZ23" s="348"/>
      <c r="BA23" s="1581"/>
      <c r="BB23" s="116" t="s">
        <v>159</v>
      </c>
      <c r="BC23" s="59">
        <v>3</v>
      </c>
      <c r="BD23" s="59">
        <f t="shared" si="36"/>
        <v>2</v>
      </c>
      <c r="BE23" s="59">
        <v>2</v>
      </c>
      <c r="BF23" s="59">
        <v>0</v>
      </c>
      <c r="BG23" s="59" t="s">
        <v>135</v>
      </c>
      <c r="BI23" s="1604"/>
      <c r="BJ23" s="116" t="s">
        <v>159</v>
      </c>
      <c r="BK23" s="116">
        <v>3</v>
      </c>
      <c r="BL23" s="116">
        <f t="shared" si="37"/>
        <v>2</v>
      </c>
      <c r="BM23" s="116">
        <v>2</v>
      </c>
      <c r="BN23" s="116">
        <v>0</v>
      </c>
      <c r="BO23" s="116" t="s">
        <v>135</v>
      </c>
      <c r="BP23" s="168"/>
      <c r="BQ23" s="1534"/>
      <c r="BR23" s="116" t="s">
        <v>159</v>
      </c>
      <c r="BS23" s="59" t="s">
        <v>738</v>
      </c>
      <c r="BT23" s="116">
        <v>3</v>
      </c>
      <c r="BU23" s="116">
        <f t="shared" si="30"/>
        <v>10</v>
      </c>
      <c r="BV23" s="116">
        <v>10</v>
      </c>
      <c r="BW23" s="116">
        <v>0</v>
      </c>
      <c r="BX23" s="116">
        <f t="shared" si="38"/>
        <v>2</v>
      </c>
      <c r="BY23" s="116">
        <v>2</v>
      </c>
      <c r="BZ23" s="116">
        <v>0</v>
      </c>
      <c r="CA23" s="116" t="s">
        <v>135</v>
      </c>
      <c r="CB23" s="167"/>
    </row>
    <row r="24" spans="1:80" s="59" customFormat="1" ht="15.75" customHeight="1" x14ac:dyDescent="0.2">
      <c r="A24" s="1581"/>
      <c r="B24" s="630" t="s">
        <v>435</v>
      </c>
      <c r="C24" s="116">
        <v>3</v>
      </c>
      <c r="D24" s="116">
        <f t="shared" si="26"/>
        <v>10</v>
      </c>
      <c r="E24" s="116">
        <v>0</v>
      </c>
      <c r="F24" s="116">
        <v>10</v>
      </c>
      <c r="G24" s="116">
        <f t="shared" si="31"/>
        <v>2</v>
      </c>
      <c r="H24" s="116">
        <v>0</v>
      </c>
      <c r="I24" s="116">
        <v>2</v>
      </c>
      <c r="J24" s="116" t="s">
        <v>139</v>
      </c>
      <c r="K24" s="167"/>
      <c r="L24" s="1574"/>
      <c r="M24" s="632" t="s">
        <v>435</v>
      </c>
      <c r="N24" s="116">
        <v>3</v>
      </c>
      <c r="O24" s="116">
        <f t="shared" si="27"/>
        <v>10</v>
      </c>
      <c r="P24" s="116">
        <v>0</v>
      </c>
      <c r="Q24" s="116">
        <v>10</v>
      </c>
      <c r="R24" s="116">
        <f t="shared" si="32"/>
        <v>2</v>
      </c>
      <c r="S24" s="116">
        <v>0</v>
      </c>
      <c r="T24" s="116">
        <v>2</v>
      </c>
      <c r="U24" s="116" t="s">
        <v>139</v>
      </c>
      <c r="V24" s="116"/>
      <c r="W24" s="1581"/>
      <c r="X24" s="630" t="s">
        <v>435</v>
      </c>
      <c r="Y24" s="59">
        <v>3</v>
      </c>
      <c r="Z24" s="59">
        <f t="shared" si="28"/>
        <v>10</v>
      </c>
      <c r="AA24" s="59">
        <v>0</v>
      </c>
      <c r="AB24" s="59">
        <v>10</v>
      </c>
      <c r="AC24" s="59">
        <f t="shared" si="33"/>
        <v>2</v>
      </c>
      <c r="AD24" s="59">
        <v>0</v>
      </c>
      <c r="AE24" s="59">
        <v>2</v>
      </c>
      <c r="AF24" s="59" t="s">
        <v>139</v>
      </c>
      <c r="AG24" s="485"/>
      <c r="AH24" s="1581"/>
      <c r="AI24" s="630" t="s">
        <v>435</v>
      </c>
      <c r="AJ24" s="116">
        <v>3</v>
      </c>
      <c r="AK24" s="116">
        <f t="shared" si="29"/>
        <v>10</v>
      </c>
      <c r="AL24" s="116">
        <v>0</v>
      </c>
      <c r="AM24" s="116">
        <v>10</v>
      </c>
      <c r="AN24" s="116">
        <f t="shared" si="34"/>
        <v>2</v>
      </c>
      <c r="AO24" s="116">
        <v>0</v>
      </c>
      <c r="AP24" s="116">
        <v>2</v>
      </c>
      <c r="AQ24" s="116" t="s">
        <v>139</v>
      </c>
      <c r="AR24" s="168"/>
      <c r="AS24" s="1593"/>
      <c r="AT24" s="116" t="s">
        <v>71</v>
      </c>
      <c r="AU24" s="59">
        <v>3</v>
      </c>
      <c r="AV24" s="59">
        <f>SUM(AW24:AX24)</f>
        <v>2</v>
      </c>
      <c r="AW24" s="59">
        <v>0</v>
      </c>
      <c r="AX24" s="59">
        <v>2</v>
      </c>
      <c r="AY24" s="59" t="s">
        <v>139</v>
      </c>
      <c r="AZ24" s="348"/>
      <c r="BA24" s="1581"/>
      <c r="BB24" s="482" t="s">
        <v>435</v>
      </c>
      <c r="BC24" s="59">
        <v>3</v>
      </c>
      <c r="BD24" s="59">
        <f t="shared" si="36"/>
        <v>2</v>
      </c>
      <c r="BE24" s="59">
        <v>0</v>
      </c>
      <c r="BF24" s="59">
        <v>2</v>
      </c>
      <c r="BG24" s="59" t="s">
        <v>139</v>
      </c>
      <c r="BI24" s="1604"/>
      <c r="BJ24" s="482" t="s">
        <v>435</v>
      </c>
      <c r="BK24" s="116">
        <v>3</v>
      </c>
      <c r="BL24" s="116">
        <f t="shared" si="37"/>
        <v>2</v>
      </c>
      <c r="BM24" s="116">
        <v>0</v>
      </c>
      <c r="BN24" s="116">
        <v>2</v>
      </c>
      <c r="BO24" s="116" t="s">
        <v>139</v>
      </c>
      <c r="BP24" s="168"/>
      <c r="BQ24" s="1534"/>
      <c r="BR24" s="176" t="s">
        <v>435</v>
      </c>
      <c r="BS24" s="59" t="s">
        <v>739</v>
      </c>
      <c r="BT24" s="116">
        <v>3</v>
      </c>
      <c r="BU24" s="116">
        <f t="shared" si="30"/>
        <v>10</v>
      </c>
      <c r="BV24" s="116">
        <v>0</v>
      </c>
      <c r="BW24" s="116">
        <v>10</v>
      </c>
      <c r="BX24" s="116">
        <f t="shared" si="38"/>
        <v>2</v>
      </c>
      <c r="BY24" s="116">
        <v>0</v>
      </c>
      <c r="BZ24" s="116">
        <v>2</v>
      </c>
      <c r="CA24" s="116" t="s">
        <v>139</v>
      </c>
      <c r="CB24" s="167"/>
    </row>
    <row r="25" spans="1:80" s="59" customFormat="1" ht="15.75" customHeight="1" x14ac:dyDescent="0.2">
      <c r="A25" s="1581"/>
      <c r="B25" s="467" t="s">
        <v>436</v>
      </c>
      <c r="C25" s="116">
        <v>0</v>
      </c>
      <c r="D25" s="116"/>
      <c r="E25" s="116"/>
      <c r="F25" s="116"/>
      <c r="G25" s="116">
        <f t="shared" si="31"/>
        <v>2</v>
      </c>
      <c r="H25" s="116">
        <v>0</v>
      </c>
      <c r="I25" s="116">
        <v>2</v>
      </c>
      <c r="J25" s="116" t="s">
        <v>94</v>
      </c>
      <c r="K25" s="167"/>
      <c r="L25" s="1574"/>
      <c r="M25" s="177" t="s">
        <v>436</v>
      </c>
      <c r="N25" s="116">
        <v>0</v>
      </c>
      <c r="O25" s="116"/>
      <c r="P25" s="116"/>
      <c r="Q25" s="116"/>
      <c r="R25" s="116">
        <f t="shared" si="32"/>
        <v>2</v>
      </c>
      <c r="S25" s="116">
        <v>0</v>
      </c>
      <c r="T25" s="116">
        <v>2</v>
      </c>
      <c r="U25" s="116" t="s">
        <v>94</v>
      </c>
      <c r="V25" s="116"/>
      <c r="W25" s="1581"/>
      <c r="X25" s="467" t="s">
        <v>436</v>
      </c>
      <c r="Y25" s="59">
        <v>0</v>
      </c>
      <c r="AC25" s="59">
        <f t="shared" si="33"/>
        <v>2</v>
      </c>
      <c r="AD25" s="59">
        <v>0</v>
      </c>
      <c r="AE25" s="59">
        <v>2</v>
      </c>
      <c r="AF25" s="59" t="s">
        <v>94</v>
      </c>
      <c r="AG25" s="485"/>
      <c r="AH25" s="1581"/>
      <c r="AI25" s="467" t="s">
        <v>436</v>
      </c>
      <c r="AJ25" s="116">
        <v>0</v>
      </c>
      <c r="AK25" s="116"/>
      <c r="AL25" s="116"/>
      <c r="AM25" s="116"/>
      <c r="AN25" s="116">
        <f t="shared" si="34"/>
        <v>2</v>
      </c>
      <c r="AO25" s="116">
        <v>0</v>
      </c>
      <c r="AP25" s="116">
        <v>2</v>
      </c>
      <c r="AQ25" s="116" t="s">
        <v>94</v>
      </c>
      <c r="AR25" s="168"/>
      <c r="AS25" s="1593"/>
      <c r="AT25" s="442" t="s">
        <v>435</v>
      </c>
      <c r="AU25" s="59">
        <v>3</v>
      </c>
      <c r="AV25" s="59">
        <f>SUM(AW25:AX25)</f>
        <v>2</v>
      </c>
      <c r="AW25" s="59">
        <v>0</v>
      </c>
      <c r="AX25" s="59">
        <v>2</v>
      </c>
      <c r="AY25" s="59" t="s">
        <v>139</v>
      </c>
      <c r="AZ25" s="348"/>
      <c r="BA25" s="1581"/>
      <c r="BB25" s="467" t="s">
        <v>436</v>
      </c>
      <c r="BC25" s="59">
        <v>0</v>
      </c>
      <c r="BD25" s="59">
        <f t="shared" si="36"/>
        <v>2</v>
      </c>
      <c r="BE25" s="59">
        <v>0</v>
      </c>
      <c r="BF25" s="59">
        <v>2</v>
      </c>
      <c r="BG25" s="59" t="s">
        <v>94</v>
      </c>
      <c r="BI25" s="1604"/>
      <c r="BJ25" s="467" t="s">
        <v>436</v>
      </c>
      <c r="BK25" s="116">
        <v>0</v>
      </c>
      <c r="BL25" s="116">
        <f t="shared" si="37"/>
        <v>2</v>
      </c>
      <c r="BM25" s="116">
        <v>0</v>
      </c>
      <c r="BN25" s="116">
        <v>2</v>
      </c>
      <c r="BO25" s="116" t="s">
        <v>94</v>
      </c>
      <c r="BP25" s="168"/>
      <c r="BQ25" s="1534"/>
      <c r="BR25" s="624" t="s">
        <v>436</v>
      </c>
      <c r="BT25" s="116">
        <v>0</v>
      </c>
      <c r="BU25" s="116"/>
      <c r="BV25" s="116"/>
      <c r="BW25" s="116"/>
      <c r="BX25" s="116">
        <f t="shared" si="38"/>
        <v>2</v>
      </c>
      <c r="BY25" s="116">
        <v>0</v>
      </c>
      <c r="BZ25" s="116">
        <v>2</v>
      </c>
      <c r="CA25" s="116" t="s">
        <v>94</v>
      </c>
      <c r="CB25" s="167"/>
    </row>
    <row r="26" spans="1:80" s="59" customFormat="1" ht="15.75" customHeight="1" x14ac:dyDescent="0.2">
      <c r="A26" s="1581"/>
      <c r="B26" s="631" t="s">
        <v>103</v>
      </c>
      <c r="C26" s="116">
        <v>3</v>
      </c>
      <c r="D26" s="116">
        <f t="shared" si="26"/>
        <v>10</v>
      </c>
      <c r="E26" s="116">
        <v>0</v>
      </c>
      <c r="F26" s="116">
        <v>10</v>
      </c>
      <c r="G26" s="116">
        <f t="shared" si="31"/>
        <v>2</v>
      </c>
      <c r="H26" s="116">
        <v>0</v>
      </c>
      <c r="I26" s="116">
        <v>2</v>
      </c>
      <c r="J26" s="116" t="s">
        <v>139</v>
      </c>
      <c r="K26" s="167"/>
      <c r="L26" s="1574"/>
      <c r="M26" s="634" t="s">
        <v>103</v>
      </c>
      <c r="N26" s="116">
        <v>3</v>
      </c>
      <c r="O26" s="116">
        <f t="shared" si="27"/>
        <v>10</v>
      </c>
      <c r="P26" s="116">
        <v>0</v>
      </c>
      <c r="Q26" s="116">
        <v>10</v>
      </c>
      <c r="R26" s="116">
        <f t="shared" si="32"/>
        <v>2</v>
      </c>
      <c r="S26" s="116">
        <v>0</v>
      </c>
      <c r="T26" s="116">
        <v>2</v>
      </c>
      <c r="U26" s="116" t="s">
        <v>139</v>
      </c>
      <c r="V26" s="116"/>
      <c r="W26" s="1581"/>
      <c r="X26" s="631" t="s">
        <v>775</v>
      </c>
      <c r="Y26" s="59">
        <v>3</v>
      </c>
      <c r="Z26" s="59">
        <f t="shared" si="28"/>
        <v>10</v>
      </c>
      <c r="AA26" s="59">
        <v>0</v>
      </c>
      <c r="AB26" s="59">
        <v>10</v>
      </c>
      <c r="AC26" s="59">
        <f t="shared" si="33"/>
        <v>2</v>
      </c>
      <c r="AD26" s="59">
        <v>0</v>
      </c>
      <c r="AE26" s="59">
        <v>2</v>
      </c>
      <c r="AF26" s="59" t="s">
        <v>139</v>
      </c>
      <c r="AG26" s="485"/>
      <c r="AH26" s="1581"/>
      <c r="AI26" s="631" t="s">
        <v>776</v>
      </c>
      <c r="AJ26" s="116">
        <v>3</v>
      </c>
      <c r="AK26" s="116">
        <f t="shared" si="29"/>
        <v>10</v>
      </c>
      <c r="AL26" s="116">
        <v>0</v>
      </c>
      <c r="AM26" s="116">
        <v>10</v>
      </c>
      <c r="AN26" s="116">
        <f t="shared" si="34"/>
        <v>2</v>
      </c>
      <c r="AO26" s="116">
        <v>0</v>
      </c>
      <c r="AP26" s="116">
        <v>2</v>
      </c>
      <c r="AQ26" s="116" t="s">
        <v>139</v>
      </c>
      <c r="AR26" s="168"/>
      <c r="AS26" s="1593"/>
      <c r="AT26" s="177"/>
      <c r="AU26" s="59">
        <v>0</v>
      </c>
      <c r="AV26" s="59">
        <f>SUM(AW26:AX26)</f>
        <v>2</v>
      </c>
      <c r="AW26" s="59">
        <v>0</v>
      </c>
      <c r="AX26" s="59">
        <v>2</v>
      </c>
      <c r="AY26" s="59" t="s">
        <v>94</v>
      </c>
      <c r="AZ26" s="348"/>
      <c r="BA26" s="1581"/>
      <c r="BB26" s="442" t="s">
        <v>437</v>
      </c>
      <c r="BC26" s="59">
        <v>3</v>
      </c>
      <c r="BD26" s="59">
        <f t="shared" si="36"/>
        <v>2</v>
      </c>
      <c r="BE26" s="59">
        <v>0</v>
      </c>
      <c r="BF26" s="59">
        <v>2</v>
      </c>
      <c r="BG26" s="59" t="s">
        <v>139</v>
      </c>
      <c r="BI26" s="1604"/>
      <c r="BJ26" s="443" t="s">
        <v>569</v>
      </c>
      <c r="BK26" s="116">
        <v>3</v>
      </c>
      <c r="BL26" s="116">
        <f t="shared" si="37"/>
        <v>2</v>
      </c>
      <c r="BM26" s="116">
        <v>0</v>
      </c>
      <c r="BN26" s="116">
        <v>2</v>
      </c>
      <c r="BO26" s="116" t="s">
        <v>139</v>
      </c>
      <c r="BP26" s="168"/>
      <c r="BQ26" s="1534"/>
      <c r="BR26" s="169" t="s">
        <v>103</v>
      </c>
      <c r="BS26" s="59" t="s">
        <v>740</v>
      </c>
      <c r="BT26" s="116">
        <v>3</v>
      </c>
      <c r="BU26" s="116">
        <f t="shared" si="30"/>
        <v>10</v>
      </c>
      <c r="BV26" s="116">
        <v>0</v>
      </c>
      <c r="BW26" s="116">
        <v>10</v>
      </c>
      <c r="BX26" s="116">
        <f t="shared" si="38"/>
        <v>2</v>
      </c>
      <c r="BY26" s="116">
        <v>0</v>
      </c>
      <c r="BZ26" s="116">
        <v>2</v>
      </c>
      <c r="CA26" s="116" t="s">
        <v>139</v>
      </c>
      <c r="CB26" s="167"/>
    </row>
    <row r="27" spans="1:80" s="59" customFormat="1" ht="15.75" customHeight="1" x14ac:dyDescent="0.2">
      <c r="A27" s="1581"/>
      <c r="B27" s="337" t="s">
        <v>191</v>
      </c>
      <c r="C27" s="116">
        <v>0</v>
      </c>
      <c r="D27" s="116">
        <f t="shared" si="26"/>
        <v>5</v>
      </c>
      <c r="E27" s="116">
        <v>0</v>
      </c>
      <c r="F27" s="116">
        <v>5</v>
      </c>
      <c r="G27" s="116">
        <f t="shared" si="31"/>
        <v>1</v>
      </c>
      <c r="H27" s="116">
        <v>0</v>
      </c>
      <c r="I27" s="116">
        <v>1</v>
      </c>
      <c r="J27" s="116" t="s">
        <v>94</v>
      </c>
      <c r="K27" s="167"/>
      <c r="L27" s="1574"/>
      <c r="M27" s="633" t="s">
        <v>191</v>
      </c>
      <c r="N27" s="116">
        <v>0</v>
      </c>
      <c r="O27" s="116">
        <f t="shared" si="27"/>
        <v>5</v>
      </c>
      <c r="P27" s="116">
        <v>0</v>
      </c>
      <c r="Q27" s="116">
        <v>5</v>
      </c>
      <c r="R27" s="116">
        <f t="shared" si="32"/>
        <v>1</v>
      </c>
      <c r="S27" s="116">
        <v>0</v>
      </c>
      <c r="T27" s="116">
        <v>1</v>
      </c>
      <c r="U27" s="116" t="s">
        <v>94</v>
      </c>
      <c r="V27" s="116"/>
      <c r="W27" s="1581"/>
      <c r="X27" s="486" t="s">
        <v>191</v>
      </c>
      <c r="Y27" s="59">
        <v>0</v>
      </c>
      <c r="Z27" s="59">
        <f t="shared" si="28"/>
        <v>5</v>
      </c>
      <c r="AA27" s="59">
        <v>0</v>
      </c>
      <c r="AB27" s="59">
        <v>5</v>
      </c>
      <c r="AC27" s="59">
        <f t="shared" si="33"/>
        <v>1</v>
      </c>
      <c r="AD27" s="59">
        <v>0</v>
      </c>
      <c r="AE27" s="59">
        <v>1</v>
      </c>
      <c r="AF27" s="59" t="s">
        <v>94</v>
      </c>
      <c r="AG27" s="485"/>
      <c r="AH27" s="1581"/>
      <c r="AI27" s="486" t="s">
        <v>191</v>
      </c>
      <c r="AJ27" s="116">
        <v>0</v>
      </c>
      <c r="AK27" s="116">
        <f t="shared" si="29"/>
        <v>5</v>
      </c>
      <c r="AL27" s="116">
        <v>0</v>
      </c>
      <c r="AM27" s="116">
        <v>5</v>
      </c>
      <c r="AN27" s="116">
        <f t="shared" si="34"/>
        <v>1</v>
      </c>
      <c r="AO27" s="116">
        <v>0</v>
      </c>
      <c r="AP27" s="116">
        <v>1</v>
      </c>
      <c r="AQ27" s="116" t="s">
        <v>94</v>
      </c>
      <c r="AR27" s="168"/>
      <c r="AS27" s="1593"/>
      <c r="AT27" s="116"/>
      <c r="AZ27" s="348"/>
      <c r="BA27" s="1581"/>
      <c r="BB27" s="337"/>
      <c r="BI27" s="1604"/>
      <c r="BJ27" s="337"/>
      <c r="BK27" s="116"/>
      <c r="BL27" s="116"/>
      <c r="BM27" s="116"/>
      <c r="BN27" s="116"/>
      <c r="BO27" s="116"/>
      <c r="BP27" s="168"/>
      <c r="BQ27" s="1534"/>
      <c r="BR27" s="445" t="s">
        <v>191</v>
      </c>
      <c r="BS27" s="623" t="s">
        <v>730</v>
      </c>
      <c r="BT27" s="116">
        <v>0</v>
      </c>
      <c r="BU27" s="116">
        <f t="shared" si="30"/>
        <v>5</v>
      </c>
      <c r="BV27" s="116">
        <v>0</v>
      </c>
      <c r="BW27" s="116">
        <v>5</v>
      </c>
      <c r="BX27" s="116">
        <f t="shared" si="38"/>
        <v>1</v>
      </c>
      <c r="BY27" s="116">
        <v>0</v>
      </c>
      <c r="BZ27" s="116">
        <v>1</v>
      </c>
      <c r="CA27" s="116" t="s">
        <v>94</v>
      </c>
      <c r="CB27" s="167"/>
    </row>
    <row r="28" spans="1:80" s="59" customFormat="1" ht="15.75" customHeight="1" x14ac:dyDescent="0.2">
      <c r="A28" s="1581"/>
      <c r="B28" s="170" t="s">
        <v>201</v>
      </c>
      <c r="C28" s="116">
        <v>0</v>
      </c>
      <c r="D28" s="116"/>
      <c r="E28" s="116"/>
      <c r="F28" s="116"/>
      <c r="G28" s="116">
        <f t="shared" si="31"/>
        <v>1</v>
      </c>
      <c r="H28" s="116">
        <v>0</v>
      </c>
      <c r="I28" s="116">
        <v>1</v>
      </c>
      <c r="J28" s="116" t="s">
        <v>94</v>
      </c>
      <c r="K28" s="167"/>
      <c r="L28" s="1574"/>
      <c r="M28" s="170" t="s">
        <v>201</v>
      </c>
      <c r="N28" s="116">
        <v>0</v>
      </c>
      <c r="O28" s="116"/>
      <c r="P28" s="116"/>
      <c r="Q28" s="116"/>
      <c r="R28" s="116">
        <f t="shared" si="32"/>
        <v>1</v>
      </c>
      <c r="S28" s="116">
        <v>0</v>
      </c>
      <c r="T28" s="116">
        <v>1</v>
      </c>
      <c r="U28" s="116" t="s">
        <v>94</v>
      </c>
      <c r="V28" s="116"/>
      <c r="W28" s="1581"/>
      <c r="X28" s="487" t="s">
        <v>201</v>
      </c>
      <c r="Y28" s="59">
        <v>0</v>
      </c>
      <c r="AC28" s="59">
        <f t="shared" si="33"/>
        <v>1</v>
      </c>
      <c r="AD28" s="59">
        <v>0</v>
      </c>
      <c r="AE28" s="59">
        <v>1</v>
      </c>
      <c r="AF28" s="59" t="s">
        <v>94</v>
      </c>
      <c r="AG28" s="485"/>
      <c r="AH28" s="1581"/>
      <c r="AI28" s="487" t="s">
        <v>201</v>
      </c>
      <c r="AJ28" s="116">
        <v>0</v>
      </c>
      <c r="AK28" s="116"/>
      <c r="AL28" s="116"/>
      <c r="AM28" s="116"/>
      <c r="AN28" s="116">
        <f t="shared" si="34"/>
        <v>1</v>
      </c>
      <c r="AO28" s="116">
        <v>0</v>
      </c>
      <c r="AP28" s="116">
        <v>1</v>
      </c>
      <c r="AQ28" s="116" t="s">
        <v>94</v>
      </c>
      <c r="AR28" s="168"/>
      <c r="AS28" s="1593"/>
      <c r="AT28" s="170"/>
      <c r="AZ28" s="348"/>
      <c r="BA28" s="1581"/>
      <c r="BB28" s="170"/>
      <c r="BI28" s="1604"/>
      <c r="BJ28" s="170"/>
      <c r="BK28" s="116"/>
      <c r="BL28" s="116"/>
      <c r="BM28" s="116"/>
      <c r="BN28" s="116"/>
      <c r="BO28" s="116"/>
      <c r="BP28" s="168"/>
      <c r="BQ28" s="1534"/>
      <c r="BR28" s="170" t="s">
        <v>695</v>
      </c>
      <c r="BS28" s="487" t="s">
        <v>741</v>
      </c>
      <c r="BT28" s="116">
        <v>0</v>
      </c>
      <c r="BU28" s="116"/>
      <c r="BV28" s="116"/>
      <c r="BW28" s="116"/>
      <c r="BX28" s="116">
        <f t="shared" si="38"/>
        <v>1</v>
      </c>
      <c r="BY28" s="116">
        <v>0</v>
      </c>
      <c r="BZ28" s="116">
        <v>1</v>
      </c>
      <c r="CA28" s="116" t="s">
        <v>94</v>
      </c>
      <c r="CB28" s="167"/>
    </row>
    <row r="29" spans="1:80" s="59" customFormat="1" ht="15.75" customHeight="1" x14ac:dyDescent="0.2">
      <c r="A29" s="1581"/>
      <c r="B29" s="170" t="s">
        <v>193</v>
      </c>
      <c r="C29" s="116">
        <v>0</v>
      </c>
      <c r="D29" s="116"/>
      <c r="E29" s="116"/>
      <c r="F29" s="116"/>
      <c r="G29" s="116">
        <f t="shared" si="31"/>
        <v>1</v>
      </c>
      <c r="H29" s="116">
        <v>0</v>
      </c>
      <c r="I29" s="116">
        <v>1</v>
      </c>
      <c r="J29" s="116" t="s">
        <v>94</v>
      </c>
      <c r="K29" s="167"/>
      <c r="L29" s="1574"/>
      <c r="M29" s="170" t="s">
        <v>193</v>
      </c>
      <c r="N29" s="116">
        <v>0</v>
      </c>
      <c r="O29" s="116"/>
      <c r="P29" s="116"/>
      <c r="Q29" s="116"/>
      <c r="R29" s="116">
        <f t="shared" si="32"/>
        <v>1</v>
      </c>
      <c r="S29" s="116">
        <v>0</v>
      </c>
      <c r="T29" s="116">
        <v>1</v>
      </c>
      <c r="U29" s="116" t="s">
        <v>94</v>
      </c>
      <c r="V29" s="116"/>
      <c r="W29" s="1581"/>
      <c r="X29" s="487" t="s">
        <v>193</v>
      </c>
      <c r="Y29" s="59">
        <v>0</v>
      </c>
      <c r="AC29" s="59">
        <f t="shared" si="33"/>
        <v>1</v>
      </c>
      <c r="AD29" s="59">
        <v>0</v>
      </c>
      <c r="AE29" s="59">
        <v>1</v>
      </c>
      <c r="AF29" s="59" t="s">
        <v>94</v>
      </c>
      <c r="AG29" s="485"/>
      <c r="AH29" s="1581"/>
      <c r="AI29" s="487" t="s">
        <v>193</v>
      </c>
      <c r="AJ29" s="116">
        <v>0</v>
      </c>
      <c r="AK29" s="116"/>
      <c r="AL29" s="116"/>
      <c r="AM29" s="116"/>
      <c r="AN29" s="116">
        <f t="shared" si="34"/>
        <v>1</v>
      </c>
      <c r="AO29" s="116">
        <v>0</v>
      </c>
      <c r="AP29" s="116">
        <v>1</v>
      </c>
      <c r="AQ29" s="116" t="s">
        <v>94</v>
      </c>
      <c r="AR29" s="168"/>
      <c r="AS29" s="1593"/>
      <c r="AT29" s="170"/>
      <c r="AZ29" s="348"/>
      <c r="BA29" s="1581"/>
      <c r="BB29" s="170"/>
      <c r="BI29" s="1604"/>
      <c r="BJ29" s="170"/>
      <c r="BK29" s="116"/>
      <c r="BL29" s="116"/>
      <c r="BM29" s="116"/>
      <c r="BN29" s="116"/>
      <c r="BO29" s="116"/>
      <c r="BP29" s="168"/>
      <c r="BQ29" s="1534"/>
      <c r="BR29" s="170" t="s">
        <v>696</v>
      </c>
      <c r="BS29" s="487" t="s">
        <v>742</v>
      </c>
      <c r="BT29" s="116">
        <v>0</v>
      </c>
      <c r="BU29" s="116"/>
      <c r="BV29" s="116"/>
      <c r="BW29" s="116"/>
      <c r="BX29" s="116">
        <f t="shared" si="38"/>
        <v>1</v>
      </c>
      <c r="BY29" s="116">
        <v>0</v>
      </c>
      <c r="BZ29" s="116">
        <v>1</v>
      </c>
      <c r="CA29" s="116" t="s">
        <v>94</v>
      </c>
      <c r="CB29" s="167"/>
    </row>
    <row r="30" spans="1:80" s="59" customFormat="1" ht="16.5" customHeight="1" thickBot="1" x14ac:dyDescent="0.25">
      <c r="A30" s="1582"/>
      <c r="B30" s="192" t="s">
        <v>176</v>
      </c>
      <c r="C30" s="174">
        <f>SUM(C18:C25,C26)</f>
        <v>30</v>
      </c>
      <c r="D30" s="174">
        <f>SUM(D18:D27)</f>
        <v>125</v>
      </c>
      <c r="E30" s="174">
        <f t="shared" ref="E30:F30" si="39">SUM(E18:E27)</f>
        <v>55</v>
      </c>
      <c r="F30" s="174">
        <f t="shared" si="39"/>
        <v>70</v>
      </c>
      <c r="G30" s="174">
        <f>SUM(G18:G24,G26,G27)</f>
        <v>23</v>
      </c>
      <c r="H30" s="174">
        <f t="shared" ref="H30" si="40">SUM(H18:H27)</f>
        <v>10</v>
      </c>
      <c r="I30" s="174">
        <f>SUM(I18:I24,I26,I27)</f>
        <v>13</v>
      </c>
      <c r="J30" s="420" t="s">
        <v>4</v>
      </c>
      <c r="K30" s="173"/>
      <c r="L30" s="1575"/>
      <c r="M30" s="171" t="s">
        <v>176</v>
      </c>
      <c r="N30" s="172">
        <f>SUM(N18:N25,N26)</f>
        <v>30</v>
      </c>
      <c r="O30" s="172">
        <f>SUM(O18:O27)</f>
        <v>125</v>
      </c>
      <c r="P30" s="172">
        <f t="shared" ref="P30:Q30" si="41">SUM(P18:P27)</f>
        <v>55</v>
      </c>
      <c r="Q30" s="172">
        <f t="shared" si="41"/>
        <v>70</v>
      </c>
      <c r="R30" s="172">
        <f>SUM(R18:R24,R26,R27)</f>
        <v>23</v>
      </c>
      <c r="S30" s="172">
        <f t="shared" ref="S30" si="42">SUM(S18:S27)</f>
        <v>10</v>
      </c>
      <c r="T30" s="172">
        <f>SUM(T18:T24,T26,T27)</f>
        <v>13</v>
      </c>
      <c r="U30" s="441" t="s">
        <v>4</v>
      </c>
      <c r="V30" s="174"/>
      <c r="W30" s="1582"/>
      <c r="X30" s="488" t="s">
        <v>176</v>
      </c>
      <c r="Y30" s="350">
        <f>SUM(Y18:Y25,Y26)</f>
        <v>30</v>
      </c>
      <c r="Z30" s="350">
        <f>SUM(Z18:Z27)</f>
        <v>125</v>
      </c>
      <c r="AA30" s="350">
        <f t="shared" ref="AA30:AB30" si="43">SUM(AA18:AA27)</f>
        <v>55</v>
      </c>
      <c r="AB30" s="350">
        <f t="shared" si="43"/>
        <v>70</v>
      </c>
      <c r="AC30" s="350">
        <f>SUM(AC18:AC24,AC26,AC27)</f>
        <v>23</v>
      </c>
      <c r="AD30" s="350">
        <f>SUM(AD18:AD24,AD26,AD27)</f>
        <v>10</v>
      </c>
      <c r="AE30" s="350">
        <f>SUM(AE18:AE24,AE26,AE27)</f>
        <v>13</v>
      </c>
      <c r="AF30" s="425" t="s">
        <v>4</v>
      </c>
      <c r="AG30" s="489"/>
      <c r="AH30" s="1582"/>
      <c r="AI30" s="488" t="s">
        <v>176</v>
      </c>
      <c r="AJ30" s="174">
        <f>SUM(AJ18:AJ25,AJ26)</f>
        <v>30</v>
      </c>
      <c r="AK30" s="174">
        <f>SUM(AK18:AK27)</f>
        <v>125</v>
      </c>
      <c r="AL30" s="174">
        <f t="shared" ref="AL30:AM30" si="44">SUM(AL18:AL27)</f>
        <v>55</v>
      </c>
      <c r="AM30" s="174">
        <f t="shared" si="44"/>
        <v>70</v>
      </c>
      <c r="AN30" s="174">
        <f>SUM(AN18:AN24,AN26,AN27)</f>
        <v>23</v>
      </c>
      <c r="AO30" s="174">
        <f t="shared" ref="AO30" si="45">SUM(AO18:AO27)</f>
        <v>10</v>
      </c>
      <c r="AP30" s="174">
        <f>SUM(AP18:AP24,AP26,AP27)</f>
        <v>13</v>
      </c>
      <c r="AQ30" s="420" t="s">
        <v>4</v>
      </c>
      <c r="AR30" s="175"/>
      <c r="AS30" s="1594"/>
      <c r="AT30" s="192" t="s">
        <v>176</v>
      </c>
      <c r="AU30" s="350">
        <f>SUM(AU18:AU25)</f>
        <v>30</v>
      </c>
      <c r="AV30" s="350">
        <f>SUM(AV18:AV25)</f>
        <v>22</v>
      </c>
      <c r="AW30" s="350">
        <f>SUM(AW18:AW25)</f>
        <v>10</v>
      </c>
      <c r="AX30" s="350">
        <f>SUM(AX18:AX25)</f>
        <v>12</v>
      </c>
      <c r="AY30" s="425" t="s">
        <v>4</v>
      </c>
      <c r="AZ30" s="351"/>
      <c r="BA30" s="1582"/>
      <c r="BB30" s="192" t="s">
        <v>176</v>
      </c>
      <c r="BC30" s="350">
        <f>SUM(BC18:BC25,BC26)</f>
        <v>30</v>
      </c>
      <c r="BD30" s="350">
        <f>SUM(BD18:BD24,BD26,BD27)</f>
        <v>22</v>
      </c>
      <c r="BE30" s="350">
        <f t="shared" ref="BE30" si="46">SUM(BE18:BE27)</f>
        <v>10</v>
      </c>
      <c r="BF30" s="350">
        <f>SUM(BF18:BF24,BF26,BF27)</f>
        <v>12</v>
      </c>
      <c r="BG30" s="425" t="s">
        <v>4</v>
      </c>
      <c r="BH30" s="350"/>
      <c r="BI30" s="1605"/>
      <c r="BJ30" s="192" t="s">
        <v>176</v>
      </c>
      <c r="BK30" s="174">
        <f>SUM(BK18:BK25,BK26)</f>
        <v>30</v>
      </c>
      <c r="BL30" s="174">
        <f>SUM(BL18:BL24,BL26,BL27)</f>
        <v>22</v>
      </c>
      <c r="BM30" s="174">
        <f t="shared" ref="BM30" si="47">SUM(BM18:BM27)</f>
        <v>10</v>
      </c>
      <c r="BN30" s="174">
        <f>SUM(BN18:BN24,BN26,BN27)</f>
        <v>12</v>
      </c>
      <c r="BO30" s="420" t="s">
        <v>4</v>
      </c>
      <c r="BP30" s="175"/>
      <c r="BQ30" s="1535"/>
      <c r="BR30" s="171" t="s">
        <v>176</v>
      </c>
      <c r="BS30" s="524" t="s">
        <v>733</v>
      </c>
      <c r="BT30" s="172">
        <f>SUM(BT18:BT25,BT26)</f>
        <v>30</v>
      </c>
      <c r="BU30" s="172">
        <f>SUM(BU18:BU27)</f>
        <v>125</v>
      </c>
      <c r="BV30" s="172">
        <f t="shared" ref="BV30:BW30" si="48">SUM(BV18:BV27)</f>
        <v>55</v>
      </c>
      <c r="BW30" s="172">
        <f t="shared" si="48"/>
        <v>70</v>
      </c>
      <c r="BX30" s="172">
        <f>SUM(BX18:BX24,BX26,BX27)</f>
        <v>23</v>
      </c>
      <c r="BY30" s="172">
        <f t="shared" ref="BY30" si="49">SUM(BY18:BY27)</f>
        <v>10</v>
      </c>
      <c r="BZ30" s="172">
        <f>SUM(BZ18:BZ24,BZ26,BZ27)</f>
        <v>13</v>
      </c>
      <c r="CA30" s="441" t="s">
        <v>4</v>
      </c>
      <c r="CB30" s="173"/>
    </row>
    <row r="31" spans="1:80" ht="15.75" customHeight="1" x14ac:dyDescent="0.2">
      <c r="A31" s="1573">
        <v>3</v>
      </c>
      <c r="B31" s="349" t="s">
        <v>142</v>
      </c>
      <c r="C31" s="421">
        <v>4</v>
      </c>
      <c r="D31" s="116">
        <f t="shared" ref="D31:D40" si="50">E31+F31</f>
        <v>15</v>
      </c>
      <c r="E31" s="421">
        <v>5</v>
      </c>
      <c r="F31" s="421">
        <v>10</v>
      </c>
      <c r="G31" s="421">
        <f>SUM(H31:I31)</f>
        <v>3</v>
      </c>
      <c r="H31" s="421">
        <v>1</v>
      </c>
      <c r="I31" s="421">
        <v>2</v>
      </c>
      <c r="J31" s="421" t="s">
        <v>139</v>
      </c>
      <c r="K31" s="165" t="s">
        <v>141</v>
      </c>
      <c r="L31" s="1573">
        <v>3</v>
      </c>
      <c r="M31" s="349" t="s">
        <v>142</v>
      </c>
      <c r="N31" s="421">
        <v>4</v>
      </c>
      <c r="O31" s="116">
        <f t="shared" ref="O31:O40" si="51">P31+Q31</f>
        <v>15</v>
      </c>
      <c r="P31" s="421">
        <v>5</v>
      </c>
      <c r="Q31" s="421">
        <v>10</v>
      </c>
      <c r="R31" s="421">
        <f>SUM(S31:T31)</f>
        <v>3</v>
      </c>
      <c r="S31" s="421">
        <v>1</v>
      </c>
      <c r="T31" s="421">
        <v>2</v>
      </c>
      <c r="U31" s="421" t="s">
        <v>139</v>
      </c>
      <c r="V31" s="421" t="s">
        <v>141</v>
      </c>
      <c r="W31" s="1580">
        <v>3</v>
      </c>
      <c r="X31" s="349" t="s">
        <v>142</v>
      </c>
      <c r="Y31" s="349">
        <v>4</v>
      </c>
      <c r="Z31" s="59">
        <f t="shared" ref="Z31:Z40" si="52">AA31+AB31</f>
        <v>15</v>
      </c>
      <c r="AA31" s="349">
        <v>5</v>
      </c>
      <c r="AB31" s="349">
        <v>10</v>
      </c>
      <c r="AC31" s="349">
        <f>SUM(AD31:AE31)</f>
        <v>3</v>
      </c>
      <c r="AD31" s="349">
        <v>1</v>
      </c>
      <c r="AE31" s="349">
        <v>2</v>
      </c>
      <c r="AF31" s="349" t="s">
        <v>139</v>
      </c>
      <c r="AG31" s="484" t="s">
        <v>141</v>
      </c>
      <c r="AH31" s="1573">
        <v>3</v>
      </c>
      <c r="AI31" s="349" t="s">
        <v>142</v>
      </c>
      <c r="AJ31" s="421">
        <v>4</v>
      </c>
      <c r="AK31" s="116">
        <f t="shared" ref="AK31:AK40" si="53">AL31+AM31</f>
        <v>15</v>
      </c>
      <c r="AL31" s="421">
        <v>5</v>
      </c>
      <c r="AM31" s="421">
        <v>10</v>
      </c>
      <c r="AN31" s="421">
        <f>SUM(AO31:AP31)</f>
        <v>3</v>
      </c>
      <c r="AO31" s="421">
        <v>1</v>
      </c>
      <c r="AP31" s="421">
        <v>2</v>
      </c>
      <c r="AQ31" s="421" t="s">
        <v>139</v>
      </c>
      <c r="AR31" s="166" t="s">
        <v>141</v>
      </c>
      <c r="AS31" s="1533">
        <v>3</v>
      </c>
      <c r="AT31" s="349" t="s">
        <v>142</v>
      </c>
      <c r="AU31" s="421">
        <v>4</v>
      </c>
      <c r="AV31" s="421">
        <f>SUM(AW31:AX31)</f>
        <v>3</v>
      </c>
      <c r="AW31" s="421">
        <v>1</v>
      </c>
      <c r="AX31" s="421">
        <v>2</v>
      </c>
      <c r="AY31" s="421" t="s">
        <v>139</v>
      </c>
      <c r="AZ31" s="421" t="s">
        <v>141</v>
      </c>
      <c r="BA31" s="1544">
        <v>3</v>
      </c>
      <c r="BB31" s="349" t="s">
        <v>142</v>
      </c>
      <c r="BC31" s="421">
        <v>4</v>
      </c>
      <c r="BD31" s="421">
        <f>SUM(BE31:BF31)</f>
        <v>3</v>
      </c>
      <c r="BE31" s="421">
        <v>1</v>
      </c>
      <c r="BF31" s="166">
        <v>2</v>
      </c>
      <c r="BG31" s="421" t="s">
        <v>139</v>
      </c>
      <c r="BH31" s="421" t="s">
        <v>141</v>
      </c>
      <c r="BI31" s="1544">
        <v>3</v>
      </c>
      <c r="BJ31" s="349" t="s">
        <v>142</v>
      </c>
      <c r="BK31" s="421">
        <v>4</v>
      </c>
      <c r="BL31" s="421">
        <f>SUM(BM31:BN31)</f>
        <v>3</v>
      </c>
      <c r="BM31" s="421">
        <v>1</v>
      </c>
      <c r="BN31" s="421">
        <v>2</v>
      </c>
      <c r="BO31" s="421" t="s">
        <v>139</v>
      </c>
      <c r="BP31" s="166" t="s">
        <v>141</v>
      </c>
      <c r="BQ31" s="1533">
        <v>3</v>
      </c>
      <c r="BR31" s="421" t="s">
        <v>142</v>
      </c>
      <c r="BS31" s="349" t="s">
        <v>743</v>
      </c>
      <c r="BT31" s="421">
        <v>4</v>
      </c>
      <c r="BU31" s="116">
        <f t="shared" ref="BU31:BU39" si="54">BV31+BW31</f>
        <v>15</v>
      </c>
      <c r="BV31" s="421">
        <v>5</v>
      </c>
      <c r="BW31" s="421">
        <v>10</v>
      </c>
      <c r="BX31" s="421">
        <f>SUM(BY31:BZ31)</f>
        <v>3</v>
      </c>
      <c r="BY31" s="421">
        <v>1</v>
      </c>
      <c r="BZ31" s="421">
        <v>2</v>
      </c>
      <c r="CA31" s="421" t="s">
        <v>139</v>
      </c>
      <c r="CB31" s="165" t="s">
        <v>141</v>
      </c>
    </row>
    <row r="32" spans="1:80" ht="15.75" customHeight="1" x14ac:dyDescent="0.2">
      <c r="A32" s="1574"/>
      <c r="B32" s="59" t="s">
        <v>146</v>
      </c>
      <c r="C32" s="116">
        <v>5</v>
      </c>
      <c r="D32" s="116">
        <f t="shared" si="50"/>
        <v>15</v>
      </c>
      <c r="E32" s="116">
        <v>5</v>
      </c>
      <c r="F32" s="116">
        <v>10</v>
      </c>
      <c r="G32" s="116">
        <f>SUM(H32:I32)</f>
        <v>4</v>
      </c>
      <c r="H32" s="116">
        <v>2</v>
      </c>
      <c r="I32" s="116">
        <v>2</v>
      </c>
      <c r="J32" s="116" t="s">
        <v>139</v>
      </c>
      <c r="K32" s="167"/>
      <c r="L32" s="1574"/>
      <c r="M32" s="59" t="s">
        <v>146</v>
      </c>
      <c r="N32" s="116">
        <v>5</v>
      </c>
      <c r="O32" s="116">
        <f t="shared" si="51"/>
        <v>15</v>
      </c>
      <c r="P32" s="116">
        <v>5</v>
      </c>
      <c r="Q32" s="116">
        <v>10</v>
      </c>
      <c r="R32" s="116">
        <f>SUM(S32:T32)</f>
        <v>4</v>
      </c>
      <c r="S32" s="116">
        <v>2</v>
      </c>
      <c r="T32" s="116">
        <v>2</v>
      </c>
      <c r="U32" s="116" t="s">
        <v>139</v>
      </c>
      <c r="W32" s="1581"/>
      <c r="X32" s="59" t="s">
        <v>146</v>
      </c>
      <c r="Y32" s="59">
        <v>5</v>
      </c>
      <c r="Z32" s="59">
        <f t="shared" si="52"/>
        <v>15</v>
      </c>
      <c r="AA32" s="59">
        <v>5</v>
      </c>
      <c r="AB32" s="59">
        <v>10</v>
      </c>
      <c r="AC32" s="59">
        <f>SUM(AD32:AE32)</f>
        <v>4</v>
      </c>
      <c r="AD32" s="59">
        <v>2</v>
      </c>
      <c r="AE32" s="59">
        <v>2</v>
      </c>
      <c r="AF32" s="59" t="s">
        <v>139</v>
      </c>
      <c r="AG32" s="485"/>
      <c r="AH32" s="1574"/>
      <c r="AI32" s="59" t="s">
        <v>146</v>
      </c>
      <c r="AJ32" s="116">
        <v>5</v>
      </c>
      <c r="AK32" s="116">
        <f t="shared" si="53"/>
        <v>15</v>
      </c>
      <c r="AL32" s="116">
        <v>5</v>
      </c>
      <c r="AM32" s="116">
        <v>10</v>
      </c>
      <c r="AN32" s="116">
        <f>SUM(AO32:AP32)</f>
        <v>4</v>
      </c>
      <c r="AO32" s="116">
        <v>2</v>
      </c>
      <c r="AP32" s="116">
        <v>2</v>
      </c>
      <c r="AQ32" s="116" t="s">
        <v>139</v>
      </c>
      <c r="AR32" s="168"/>
      <c r="AS32" s="1534"/>
      <c r="AT32" s="59" t="s">
        <v>146</v>
      </c>
      <c r="AU32" s="116">
        <v>5</v>
      </c>
      <c r="AV32" s="116">
        <f>SUM(AW32:AX32)</f>
        <v>4</v>
      </c>
      <c r="AW32" s="116">
        <v>2</v>
      </c>
      <c r="AX32" s="116">
        <v>2</v>
      </c>
      <c r="AY32" s="116" t="s">
        <v>139</v>
      </c>
      <c r="BA32" s="1545"/>
      <c r="BB32" s="59" t="s">
        <v>146</v>
      </c>
      <c r="BC32" s="116">
        <v>5</v>
      </c>
      <c r="BD32" s="116">
        <f>SUM(BE32:BF32)</f>
        <v>4</v>
      </c>
      <c r="BE32" s="116">
        <v>2</v>
      </c>
      <c r="BF32" s="168">
        <v>2</v>
      </c>
      <c r="BG32" s="116" t="s">
        <v>139</v>
      </c>
      <c r="BI32" s="1545"/>
      <c r="BJ32" s="59" t="s">
        <v>146</v>
      </c>
      <c r="BK32" s="116">
        <v>5</v>
      </c>
      <c r="BL32" s="116">
        <f>SUM(BM32:BN32)</f>
        <v>4</v>
      </c>
      <c r="BM32" s="116">
        <v>2</v>
      </c>
      <c r="BN32" s="116">
        <v>2</v>
      </c>
      <c r="BO32" s="116" t="s">
        <v>139</v>
      </c>
      <c r="BP32" s="168"/>
      <c r="BQ32" s="1534"/>
      <c r="BR32" s="116" t="s">
        <v>146</v>
      </c>
      <c r="BS32" s="59" t="s">
        <v>586</v>
      </c>
      <c r="BT32" s="116">
        <v>5</v>
      </c>
      <c r="BU32" s="116">
        <f t="shared" si="54"/>
        <v>15</v>
      </c>
      <c r="BV32" s="116">
        <v>5</v>
      </c>
      <c r="BW32" s="116">
        <v>10</v>
      </c>
      <c r="BX32" s="116">
        <f>SUM(BY32:BZ32)</f>
        <v>4</v>
      </c>
      <c r="BY32" s="116">
        <v>2</v>
      </c>
      <c r="BZ32" s="116">
        <v>2</v>
      </c>
      <c r="CA32" s="116" t="s">
        <v>139</v>
      </c>
      <c r="CB32" s="167"/>
    </row>
    <row r="33" spans="1:80" ht="15.75" customHeight="1" x14ac:dyDescent="0.2">
      <c r="A33" s="1574"/>
      <c r="B33" s="59" t="s">
        <v>204</v>
      </c>
      <c r="C33" s="116">
        <v>5</v>
      </c>
      <c r="D33" s="116">
        <f t="shared" si="50"/>
        <v>20</v>
      </c>
      <c r="E33" s="116">
        <v>10</v>
      </c>
      <c r="F33" s="116">
        <v>10</v>
      </c>
      <c r="G33" s="116">
        <f t="shared" ref="G33:G35" si="55">SUM(H33:I33)</f>
        <v>3</v>
      </c>
      <c r="H33" s="116">
        <v>2</v>
      </c>
      <c r="I33" s="116">
        <v>1</v>
      </c>
      <c r="J33" s="116" t="s">
        <v>135</v>
      </c>
      <c r="K33" s="167" t="s">
        <v>175</v>
      </c>
      <c r="L33" s="1574"/>
      <c r="M33" s="59" t="s">
        <v>204</v>
      </c>
      <c r="N33" s="116">
        <v>5</v>
      </c>
      <c r="O33" s="116">
        <f t="shared" si="51"/>
        <v>20</v>
      </c>
      <c r="P33" s="116">
        <v>10</v>
      </c>
      <c r="Q33" s="116">
        <v>10</v>
      </c>
      <c r="R33" s="116">
        <f t="shared" ref="R33:R41" si="56">SUM(S33:T33)</f>
        <v>3</v>
      </c>
      <c r="S33" s="116">
        <v>2</v>
      </c>
      <c r="T33" s="116">
        <v>1</v>
      </c>
      <c r="U33" s="116" t="s">
        <v>135</v>
      </c>
      <c r="V33" s="116" t="s">
        <v>175</v>
      </c>
      <c r="W33" s="1581"/>
      <c r="X33" s="59" t="s">
        <v>204</v>
      </c>
      <c r="Y33" s="59">
        <v>5</v>
      </c>
      <c r="Z33" s="59">
        <f t="shared" si="52"/>
        <v>20</v>
      </c>
      <c r="AA33" s="59">
        <v>10</v>
      </c>
      <c r="AB33" s="59">
        <v>10</v>
      </c>
      <c r="AC33" s="59">
        <f t="shared" ref="AC33:AC35" si="57">SUM(AD33:AE33)</f>
        <v>3</v>
      </c>
      <c r="AD33" s="59">
        <v>2</v>
      </c>
      <c r="AE33" s="59">
        <v>1</v>
      </c>
      <c r="AF33" s="59" t="s">
        <v>135</v>
      </c>
      <c r="AG33" s="485" t="s">
        <v>175</v>
      </c>
      <c r="AH33" s="1574"/>
      <c r="AI33" s="59" t="s">
        <v>204</v>
      </c>
      <c r="AJ33" s="116">
        <v>5</v>
      </c>
      <c r="AK33" s="116">
        <f t="shared" si="53"/>
        <v>20</v>
      </c>
      <c r="AL33" s="116">
        <v>10</v>
      </c>
      <c r="AM33" s="116">
        <v>10</v>
      </c>
      <c r="AN33" s="116">
        <f t="shared" ref="AN33:AN41" si="58">SUM(AO33:AP33)</f>
        <v>3</v>
      </c>
      <c r="AO33" s="116">
        <v>2</v>
      </c>
      <c r="AP33" s="116">
        <v>1</v>
      </c>
      <c r="AQ33" s="116" t="s">
        <v>135</v>
      </c>
      <c r="AR33" s="168" t="s">
        <v>175</v>
      </c>
      <c r="AS33" s="1534"/>
      <c r="AT33" s="59" t="s">
        <v>204</v>
      </c>
      <c r="AU33" s="116">
        <v>5</v>
      </c>
      <c r="AV33" s="116">
        <f t="shared" ref="AV33:AV38" si="59">SUM(AW33:AX33)</f>
        <v>3</v>
      </c>
      <c r="AW33" s="116">
        <v>2</v>
      </c>
      <c r="AX33" s="116">
        <v>1</v>
      </c>
      <c r="AY33" s="116" t="s">
        <v>135</v>
      </c>
      <c r="AZ33" s="116" t="s">
        <v>175</v>
      </c>
      <c r="BA33" s="1545"/>
      <c r="BB33" s="59" t="s">
        <v>204</v>
      </c>
      <c r="BC33" s="116">
        <v>5</v>
      </c>
      <c r="BD33" s="116">
        <f t="shared" ref="BD33:BD35" si="60">SUM(BE33:BF33)</f>
        <v>3</v>
      </c>
      <c r="BE33" s="116">
        <v>2</v>
      </c>
      <c r="BF33" s="168">
        <v>1</v>
      </c>
      <c r="BG33" s="116" t="s">
        <v>135</v>
      </c>
      <c r="BH33" s="116" t="s">
        <v>175</v>
      </c>
      <c r="BI33" s="1545"/>
      <c r="BJ33" s="59" t="s">
        <v>204</v>
      </c>
      <c r="BK33" s="116">
        <v>5</v>
      </c>
      <c r="BL33" s="116">
        <f t="shared" ref="BL33:BL39" si="61">SUM(BM33:BN33)</f>
        <v>3</v>
      </c>
      <c r="BM33" s="116">
        <v>2</v>
      </c>
      <c r="BN33" s="116">
        <v>1</v>
      </c>
      <c r="BO33" s="116" t="s">
        <v>135</v>
      </c>
      <c r="BP33" s="168" t="s">
        <v>175</v>
      </c>
      <c r="BQ33" s="1534"/>
      <c r="BR33" s="116" t="s">
        <v>204</v>
      </c>
      <c r="BS33" s="59" t="s">
        <v>744</v>
      </c>
      <c r="BT33" s="116">
        <v>5</v>
      </c>
      <c r="BU33" s="116">
        <f t="shared" si="54"/>
        <v>20</v>
      </c>
      <c r="BV33" s="116">
        <v>10</v>
      </c>
      <c r="BW33" s="116">
        <v>10</v>
      </c>
      <c r="BX33" s="116">
        <f t="shared" ref="BX33:BX40" si="62">SUM(BY33:BZ33)</f>
        <v>3</v>
      </c>
      <c r="BY33" s="116">
        <v>2</v>
      </c>
      <c r="BZ33" s="116">
        <v>1</v>
      </c>
      <c r="CA33" s="116" t="s">
        <v>135</v>
      </c>
      <c r="CB33" s="167" t="s">
        <v>175</v>
      </c>
    </row>
    <row r="34" spans="1:80" ht="15.75" customHeight="1" x14ac:dyDescent="0.2">
      <c r="A34" s="1574"/>
      <c r="B34" s="59" t="s">
        <v>91</v>
      </c>
      <c r="C34" s="116">
        <v>5</v>
      </c>
      <c r="D34" s="116">
        <f t="shared" si="50"/>
        <v>15</v>
      </c>
      <c r="E34" s="116">
        <v>5</v>
      </c>
      <c r="F34" s="116">
        <v>10</v>
      </c>
      <c r="G34" s="116">
        <f t="shared" si="55"/>
        <v>3</v>
      </c>
      <c r="H34" s="116">
        <v>1</v>
      </c>
      <c r="I34" s="116">
        <v>2</v>
      </c>
      <c r="J34" s="116" t="s">
        <v>135</v>
      </c>
      <c r="K34" s="167" t="s">
        <v>148</v>
      </c>
      <c r="L34" s="1574"/>
      <c r="M34" s="59" t="s">
        <v>91</v>
      </c>
      <c r="N34" s="116">
        <v>5</v>
      </c>
      <c r="O34" s="116">
        <f t="shared" si="51"/>
        <v>15</v>
      </c>
      <c r="P34" s="116">
        <v>5</v>
      </c>
      <c r="Q34" s="116">
        <v>10</v>
      </c>
      <c r="R34" s="116">
        <f t="shared" si="56"/>
        <v>3</v>
      </c>
      <c r="S34" s="116">
        <v>1</v>
      </c>
      <c r="T34" s="116">
        <v>2</v>
      </c>
      <c r="U34" s="116" t="s">
        <v>135</v>
      </c>
      <c r="V34" s="116" t="s">
        <v>148</v>
      </c>
      <c r="W34" s="1581"/>
      <c r="X34" s="59" t="s">
        <v>3</v>
      </c>
      <c r="Y34" s="59">
        <v>5</v>
      </c>
      <c r="Z34" s="59">
        <f t="shared" si="52"/>
        <v>15</v>
      </c>
      <c r="AA34" s="59">
        <v>10</v>
      </c>
      <c r="AB34" s="59">
        <v>5</v>
      </c>
      <c r="AC34" s="59">
        <f t="shared" si="57"/>
        <v>3</v>
      </c>
      <c r="AD34" s="59">
        <v>2</v>
      </c>
      <c r="AE34" s="59">
        <v>1</v>
      </c>
      <c r="AF34" s="59" t="s">
        <v>135</v>
      </c>
      <c r="AG34" s="485"/>
      <c r="AH34" s="1574"/>
      <c r="AI34" s="59" t="s">
        <v>389</v>
      </c>
      <c r="AJ34" s="116">
        <v>3</v>
      </c>
      <c r="AK34" s="116">
        <f t="shared" si="53"/>
        <v>10</v>
      </c>
      <c r="AL34" s="116">
        <v>10</v>
      </c>
      <c r="AM34" s="116">
        <v>0</v>
      </c>
      <c r="AN34" s="116">
        <f t="shared" si="58"/>
        <v>2</v>
      </c>
      <c r="AO34" s="116">
        <v>2</v>
      </c>
      <c r="AP34" s="116">
        <v>0</v>
      </c>
      <c r="AQ34" s="116" t="s">
        <v>135</v>
      </c>
      <c r="AR34" s="168"/>
      <c r="AS34" s="1534"/>
      <c r="AT34" s="59" t="s">
        <v>91</v>
      </c>
      <c r="AU34" s="116">
        <v>5</v>
      </c>
      <c r="AV34" s="116">
        <f t="shared" si="59"/>
        <v>3</v>
      </c>
      <c r="AW34" s="116">
        <v>1</v>
      </c>
      <c r="AX34" s="116">
        <v>2</v>
      </c>
      <c r="AY34" s="116" t="s">
        <v>135</v>
      </c>
      <c r="AZ34" s="116" t="s">
        <v>148</v>
      </c>
      <c r="BA34" s="1545"/>
      <c r="BB34" s="59" t="s">
        <v>3</v>
      </c>
      <c r="BC34" s="116">
        <v>5</v>
      </c>
      <c r="BD34" s="116">
        <f t="shared" si="60"/>
        <v>3</v>
      </c>
      <c r="BE34" s="116">
        <v>2</v>
      </c>
      <c r="BF34" s="168">
        <v>1</v>
      </c>
      <c r="BG34" s="116" t="s">
        <v>135</v>
      </c>
      <c r="BI34" s="1545"/>
      <c r="BJ34" s="59" t="s">
        <v>389</v>
      </c>
      <c r="BK34" s="116">
        <v>3</v>
      </c>
      <c r="BL34" s="116">
        <f t="shared" si="61"/>
        <v>2</v>
      </c>
      <c r="BM34" s="116">
        <v>2</v>
      </c>
      <c r="BN34" s="116">
        <v>0</v>
      </c>
      <c r="BO34" s="116" t="s">
        <v>135</v>
      </c>
      <c r="BP34" s="168"/>
      <c r="BQ34" s="1534"/>
      <c r="BR34" s="116" t="s">
        <v>91</v>
      </c>
      <c r="BS34" s="59" t="s">
        <v>745</v>
      </c>
      <c r="BT34" s="116">
        <v>5</v>
      </c>
      <c r="BU34" s="116">
        <f t="shared" si="54"/>
        <v>15</v>
      </c>
      <c r="BV34" s="116">
        <v>5</v>
      </c>
      <c r="BW34" s="116">
        <v>10</v>
      </c>
      <c r="BX34" s="116">
        <f t="shared" si="62"/>
        <v>3</v>
      </c>
      <c r="BY34" s="116">
        <v>1</v>
      </c>
      <c r="BZ34" s="116">
        <v>2</v>
      </c>
      <c r="CA34" s="116" t="s">
        <v>135</v>
      </c>
      <c r="CB34" s="167" t="s">
        <v>148</v>
      </c>
    </row>
    <row r="35" spans="1:80" ht="15.75" customHeight="1" x14ac:dyDescent="0.2">
      <c r="A35" s="1574"/>
      <c r="B35" s="59" t="s">
        <v>149</v>
      </c>
      <c r="C35" s="116">
        <v>5</v>
      </c>
      <c r="D35" s="116">
        <f t="shared" si="50"/>
        <v>20</v>
      </c>
      <c r="E35" s="116">
        <v>10</v>
      </c>
      <c r="F35" s="116">
        <v>10</v>
      </c>
      <c r="G35" s="116">
        <f t="shared" si="55"/>
        <v>4</v>
      </c>
      <c r="H35" s="116">
        <v>2</v>
      </c>
      <c r="I35" s="116">
        <v>2</v>
      </c>
      <c r="J35" s="116" t="s">
        <v>135</v>
      </c>
      <c r="L35" s="1574"/>
      <c r="M35" s="59" t="s">
        <v>149</v>
      </c>
      <c r="N35" s="116">
        <v>5</v>
      </c>
      <c r="O35" s="116">
        <f t="shared" si="51"/>
        <v>20</v>
      </c>
      <c r="P35" s="116">
        <v>10</v>
      </c>
      <c r="Q35" s="116">
        <v>10</v>
      </c>
      <c r="R35" s="116">
        <f t="shared" si="56"/>
        <v>4</v>
      </c>
      <c r="S35" s="116">
        <v>2</v>
      </c>
      <c r="T35" s="116">
        <v>2</v>
      </c>
      <c r="U35" s="116" t="s">
        <v>135</v>
      </c>
      <c r="W35" s="1581"/>
      <c r="X35" s="59" t="s">
        <v>149</v>
      </c>
      <c r="Y35" s="59">
        <v>5</v>
      </c>
      <c r="Z35" s="59">
        <f t="shared" si="52"/>
        <v>20</v>
      </c>
      <c r="AA35" s="59">
        <v>10</v>
      </c>
      <c r="AB35" s="59">
        <v>10</v>
      </c>
      <c r="AC35" s="59">
        <f t="shared" si="57"/>
        <v>4</v>
      </c>
      <c r="AD35" s="59">
        <v>2</v>
      </c>
      <c r="AE35" s="59">
        <v>2</v>
      </c>
      <c r="AF35" s="59" t="s">
        <v>135</v>
      </c>
      <c r="AG35" s="485"/>
      <c r="AH35" s="1574"/>
      <c r="AI35" s="59" t="s">
        <v>392</v>
      </c>
      <c r="AJ35" s="116">
        <v>4</v>
      </c>
      <c r="AK35" s="116">
        <f t="shared" si="53"/>
        <v>15</v>
      </c>
      <c r="AL35" s="116">
        <v>10</v>
      </c>
      <c r="AM35" s="116">
        <v>5</v>
      </c>
      <c r="AN35" s="116">
        <f t="shared" si="58"/>
        <v>3</v>
      </c>
      <c r="AO35" s="116">
        <v>2</v>
      </c>
      <c r="AP35" s="116">
        <v>1</v>
      </c>
      <c r="AQ35" s="116" t="s">
        <v>135</v>
      </c>
      <c r="AR35" s="168"/>
      <c r="AS35" s="1534"/>
      <c r="AT35" s="59" t="s">
        <v>149</v>
      </c>
      <c r="AU35" s="116">
        <v>5</v>
      </c>
      <c r="AV35" s="116">
        <f t="shared" si="59"/>
        <v>4</v>
      </c>
      <c r="AW35" s="116">
        <v>2</v>
      </c>
      <c r="AX35" s="116">
        <v>2</v>
      </c>
      <c r="AY35" s="116" t="s">
        <v>135</v>
      </c>
      <c r="BA35" s="1545"/>
      <c r="BB35" s="59" t="s">
        <v>149</v>
      </c>
      <c r="BC35" s="116">
        <v>5</v>
      </c>
      <c r="BD35" s="116">
        <f t="shared" si="60"/>
        <v>4</v>
      </c>
      <c r="BE35" s="116">
        <v>2</v>
      </c>
      <c r="BF35" s="168">
        <v>2</v>
      </c>
      <c r="BG35" s="116" t="s">
        <v>135</v>
      </c>
      <c r="BI35" s="1545"/>
      <c r="BJ35" s="59" t="s">
        <v>392</v>
      </c>
      <c r="BK35" s="116">
        <v>4</v>
      </c>
      <c r="BL35" s="116">
        <f t="shared" si="61"/>
        <v>3</v>
      </c>
      <c r="BM35" s="116">
        <v>2</v>
      </c>
      <c r="BN35" s="116">
        <v>1</v>
      </c>
      <c r="BO35" s="116" t="s">
        <v>135</v>
      </c>
      <c r="BP35" s="168"/>
      <c r="BQ35" s="1534"/>
      <c r="BR35" s="116" t="s">
        <v>149</v>
      </c>
      <c r="BS35" s="59" t="s">
        <v>746</v>
      </c>
      <c r="BT35" s="116">
        <v>5</v>
      </c>
      <c r="BU35" s="116">
        <f t="shared" si="54"/>
        <v>20</v>
      </c>
      <c r="BV35" s="116">
        <v>10</v>
      </c>
      <c r="BW35" s="116">
        <v>10</v>
      </c>
      <c r="BX35" s="116">
        <f t="shared" si="62"/>
        <v>4</v>
      </c>
      <c r="BY35" s="116">
        <v>2</v>
      </c>
      <c r="BZ35" s="116">
        <v>2</v>
      </c>
      <c r="CA35" s="116" t="s">
        <v>135</v>
      </c>
      <c r="CB35" s="167"/>
    </row>
    <row r="36" spans="1:80" ht="15.75" customHeight="1" x14ac:dyDescent="0.2">
      <c r="A36" s="1574"/>
      <c r="B36" s="59"/>
      <c r="K36" s="167"/>
      <c r="L36" s="1574"/>
      <c r="M36" s="59"/>
      <c r="W36" s="1581"/>
      <c r="X36" s="59"/>
      <c r="Y36" s="59"/>
      <c r="Z36" s="59"/>
      <c r="AA36" s="59"/>
      <c r="AB36" s="59"/>
      <c r="AC36" s="59"/>
      <c r="AD36" s="59"/>
      <c r="AE36" s="59"/>
      <c r="AF36" s="59"/>
      <c r="AG36" s="485"/>
      <c r="AH36" s="1574"/>
      <c r="AI36" s="59" t="s">
        <v>390</v>
      </c>
      <c r="AJ36" s="116">
        <v>3</v>
      </c>
      <c r="AK36" s="116">
        <f t="shared" si="53"/>
        <v>10</v>
      </c>
      <c r="AL36" s="116">
        <v>5</v>
      </c>
      <c r="AM36" s="116">
        <v>5</v>
      </c>
      <c r="AN36" s="116">
        <f t="shared" si="58"/>
        <v>2</v>
      </c>
      <c r="AO36" s="116">
        <v>1</v>
      </c>
      <c r="AP36" s="116">
        <v>1</v>
      </c>
      <c r="AQ36" s="116" t="s">
        <v>139</v>
      </c>
      <c r="AR36" s="168"/>
      <c r="AS36" s="1534"/>
      <c r="AT36" s="442" t="s">
        <v>437</v>
      </c>
      <c r="AU36" s="116">
        <v>3</v>
      </c>
      <c r="AV36" s="116">
        <f t="shared" si="59"/>
        <v>2</v>
      </c>
      <c r="AW36" s="116">
        <v>0</v>
      </c>
      <c r="AX36" s="116">
        <v>2</v>
      </c>
      <c r="AY36" s="116" t="s">
        <v>139</v>
      </c>
      <c r="BA36" s="1545"/>
      <c r="BB36" s="59"/>
      <c r="BF36" s="168"/>
      <c r="BI36" s="1545"/>
      <c r="BJ36" s="59" t="s">
        <v>390</v>
      </c>
      <c r="BK36" s="116">
        <v>3</v>
      </c>
      <c r="BL36" s="116">
        <f t="shared" si="61"/>
        <v>2</v>
      </c>
      <c r="BM36" s="116">
        <v>1</v>
      </c>
      <c r="BN36" s="116">
        <v>1</v>
      </c>
      <c r="BO36" s="116" t="s">
        <v>139</v>
      </c>
      <c r="BP36" s="168"/>
      <c r="BQ36" s="1534"/>
      <c r="BR36" s="176" t="s">
        <v>437</v>
      </c>
      <c r="BS36" s="59" t="s">
        <v>747</v>
      </c>
      <c r="BT36" s="116">
        <v>3</v>
      </c>
      <c r="BU36" s="116">
        <f t="shared" si="54"/>
        <v>10</v>
      </c>
      <c r="BV36" s="116">
        <v>0</v>
      </c>
      <c r="BW36" s="116">
        <v>10</v>
      </c>
      <c r="BX36" s="116">
        <f t="shared" si="62"/>
        <v>2</v>
      </c>
      <c r="BY36" s="116">
        <v>0</v>
      </c>
      <c r="BZ36" s="116">
        <v>2</v>
      </c>
      <c r="CA36" s="116" t="s">
        <v>139</v>
      </c>
      <c r="CB36" s="167"/>
    </row>
    <row r="37" spans="1:80" ht="15.75" customHeight="1" x14ac:dyDescent="0.2">
      <c r="A37" s="1574"/>
      <c r="B37" s="183" t="s">
        <v>437</v>
      </c>
      <c r="C37" s="116">
        <v>3</v>
      </c>
      <c r="D37" s="116">
        <f t="shared" si="50"/>
        <v>10</v>
      </c>
      <c r="E37" s="116">
        <v>0</v>
      </c>
      <c r="F37" s="116">
        <v>10</v>
      </c>
      <c r="G37" s="116">
        <f t="shared" ref="G37:G41" si="63">SUM(H37:I37)</f>
        <v>2</v>
      </c>
      <c r="H37" s="116">
        <v>0</v>
      </c>
      <c r="I37" s="116">
        <v>2</v>
      </c>
      <c r="J37" s="116" t="s">
        <v>139</v>
      </c>
      <c r="K37" s="167"/>
      <c r="L37" s="1574"/>
      <c r="M37" s="183" t="s">
        <v>437</v>
      </c>
      <c r="N37" s="116">
        <v>3</v>
      </c>
      <c r="O37" s="116">
        <f t="shared" si="51"/>
        <v>10</v>
      </c>
      <c r="P37" s="116">
        <v>0</v>
      </c>
      <c r="Q37" s="116">
        <v>10</v>
      </c>
      <c r="R37" s="116">
        <f t="shared" si="56"/>
        <v>2</v>
      </c>
      <c r="S37" s="116">
        <v>0</v>
      </c>
      <c r="T37" s="116">
        <v>2</v>
      </c>
      <c r="U37" s="116" t="s">
        <v>139</v>
      </c>
      <c r="W37" s="1581"/>
      <c r="X37" s="183" t="s">
        <v>437</v>
      </c>
      <c r="Y37" s="59">
        <v>3</v>
      </c>
      <c r="Z37" s="59">
        <f t="shared" si="52"/>
        <v>10</v>
      </c>
      <c r="AA37" s="59">
        <v>0</v>
      </c>
      <c r="AB37" s="59">
        <v>10</v>
      </c>
      <c r="AC37" s="59">
        <f t="shared" ref="AC37:AC41" si="64">SUM(AD37:AE37)</f>
        <v>2</v>
      </c>
      <c r="AD37" s="59">
        <v>0</v>
      </c>
      <c r="AE37" s="59">
        <v>2</v>
      </c>
      <c r="AF37" s="59" t="s">
        <v>139</v>
      </c>
      <c r="AG37" s="485"/>
      <c r="AH37" s="1574"/>
      <c r="AI37" s="442" t="s">
        <v>437</v>
      </c>
      <c r="AJ37" s="116">
        <v>3</v>
      </c>
      <c r="AK37" s="116">
        <f t="shared" si="53"/>
        <v>10</v>
      </c>
      <c r="AL37" s="116">
        <v>0</v>
      </c>
      <c r="AM37" s="116">
        <v>10</v>
      </c>
      <c r="AN37" s="116">
        <f t="shared" si="58"/>
        <v>2</v>
      </c>
      <c r="AO37" s="116">
        <v>0</v>
      </c>
      <c r="AP37" s="116">
        <v>2</v>
      </c>
      <c r="AQ37" s="116" t="s">
        <v>139</v>
      </c>
      <c r="AR37" s="168"/>
      <c r="AS37" s="1534"/>
      <c r="AT37" s="442" t="s">
        <v>438</v>
      </c>
      <c r="AU37" s="116">
        <v>3</v>
      </c>
      <c r="AV37" s="116">
        <f t="shared" si="59"/>
        <v>2</v>
      </c>
      <c r="AW37" s="116">
        <v>0</v>
      </c>
      <c r="AX37" s="116">
        <v>2</v>
      </c>
      <c r="AY37" s="116" t="s">
        <v>139</v>
      </c>
      <c r="BA37" s="1545"/>
      <c r="BB37" s="442" t="s">
        <v>438</v>
      </c>
      <c r="BC37" s="116">
        <v>3</v>
      </c>
      <c r="BD37" s="116">
        <f t="shared" ref="BD37:BD39" si="65">SUM(BE37:BF37)</f>
        <v>2</v>
      </c>
      <c r="BE37" s="116">
        <v>0</v>
      </c>
      <c r="BF37" s="168">
        <v>2</v>
      </c>
      <c r="BG37" s="116" t="s">
        <v>139</v>
      </c>
      <c r="BI37" s="1545"/>
      <c r="BJ37" s="183" t="s">
        <v>437</v>
      </c>
      <c r="BK37" s="116">
        <v>3</v>
      </c>
      <c r="BL37" s="116">
        <f t="shared" si="61"/>
        <v>2</v>
      </c>
      <c r="BM37" s="116">
        <v>0</v>
      </c>
      <c r="BN37" s="116">
        <v>2</v>
      </c>
      <c r="BO37" s="116" t="s">
        <v>139</v>
      </c>
      <c r="BP37" s="168"/>
      <c r="BQ37" s="1534"/>
      <c r="BR37" s="624" t="s">
        <v>439</v>
      </c>
      <c r="BS37" s="467"/>
      <c r="BT37" s="116">
        <v>0</v>
      </c>
      <c r="BX37" s="116">
        <f t="shared" si="62"/>
        <v>2</v>
      </c>
      <c r="BY37" s="116">
        <v>0</v>
      </c>
      <c r="BZ37" s="116">
        <v>2</v>
      </c>
      <c r="CA37" s="116" t="s">
        <v>94</v>
      </c>
      <c r="CB37" s="167"/>
    </row>
    <row r="38" spans="1:80" ht="15.75" customHeight="1" x14ac:dyDescent="0.2">
      <c r="A38" s="1574"/>
      <c r="B38" s="467" t="s">
        <v>439</v>
      </c>
      <c r="C38" s="116">
        <v>0</v>
      </c>
      <c r="G38" s="116">
        <f t="shared" si="63"/>
        <v>2</v>
      </c>
      <c r="H38" s="116">
        <v>0</v>
      </c>
      <c r="I38" s="116">
        <v>2</v>
      </c>
      <c r="J38" s="116" t="s">
        <v>94</v>
      </c>
      <c r="K38" s="167"/>
      <c r="L38" s="1574"/>
      <c r="M38" s="467" t="s">
        <v>439</v>
      </c>
      <c r="N38" s="116">
        <v>0</v>
      </c>
      <c r="R38" s="116">
        <f t="shared" si="56"/>
        <v>2</v>
      </c>
      <c r="S38" s="116">
        <v>0</v>
      </c>
      <c r="T38" s="116">
        <v>2</v>
      </c>
      <c r="U38" s="116" t="s">
        <v>94</v>
      </c>
      <c r="W38" s="1581"/>
      <c r="X38" s="467" t="s">
        <v>439</v>
      </c>
      <c r="Y38" s="59">
        <v>0</v>
      </c>
      <c r="Z38" s="59"/>
      <c r="AA38" s="59"/>
      <c r="AB38" s="59"/>
      <c r="AC38" s="59">
        <f t="shared" si="64"/>
        <v>2</v>
      </c>
      <c r="AD38" s="59">
        <v>0</v>
      </c>
      <c r="AE38" s="59">
        <v>2</v>
      </c>
      <c r="AF38" s="59" t="s">
        <v>94</v>
      </c>
      <c r="AG38" s="485"/>
      <c r="AH38" s="1574"/>
      <c r="AI38" s="467" t="s">
        <v>439</v>
      </c>
      <c r="AJ38" s="116">
        <v>0</v>
      </c>
      <c r="AN38" s="116">
        <f t="shared" si="58"/>
        <v>2</v>
      </c>
      <c r="AO38" s="116">
        <v>0</v>
      </c>
      <c r="AP38" s="116">
        <v>2</v>
      </c>
      <c r="AQ38" s="116" t="s">
        <v>94</v>
      </c>
      <c r="AR38" s="168"/>
      <c r="AS38" s="1534"/>
      <c r="AT38" s="177"/>
      <c r="AU38" s="116">
        <v>0</v>
      </c>
      <c r="AV38" s="116">
        <f t="shared" si="59"/>
        <v>2</v>
      </c>
      <c r="AW38" s="116">
        <v>0</v>
      </c>
      <c r="AX38" s="116">
        <v>2</v>
      </c>
      <c r="AY38" s="116" t="s">
        <v>94</v>
      </c>
      <c r="BA38" s="1545"/>
      <c r="BB38" s="467" t="s">
        <v>439</v>
      </c>
      <c r="BC38" s="116">
        <v>0</v>
      </c>
      <c r="BD38" s="116">
        <f t="shared" si="65"/>
        <v>2</v>
      </c>
      <c r="BE38" s="116">
        <v>0</v>
      </c>
      <c r="BF38" s="168">
        <v>2</v>
      </c>
      <c r="BG38" s="116" t="s">
        <v>94</v>
      </c>
      <c r="BI38" s="1545"/>
      <c r="BJ38" s="467" t="s">
        <v>439</v>
      </c>
      <c r="BK38" s="116">
        <v>0</v>
      </c>
      <c r="BL38" s="116">
        <f t="shared" si="61"/>
        <v>2</v>
      </c>
      <c r="BM38" s="116">
        <v>0</v>
      </c>
      <c r="BN38" s="116">
        <v>2</v>
      </c>
      <c r="BO38" s="116" t="s">
        <v>94</v>
      </c>
      <c r="BP38" s="168"/>
      <c r="BQ38" s="1534"/>
      <c r="BR38" s="169" t="s">
        <v>103</v>
      </c>
      <c r="BS38" s="59" t="s">
        <v>748</v>
      </c>
      <c r="BT38" s="116">
        <v>3</v>
      </c>
      <c r="BU38" s="116">
        <f t="shared" si="54"/>
        <v>10</v>
      </c>
      <c r="BV38" s="116">
        <v>0</v>
      </c>
      <c r="BW38" s="116">
        <v>10</v>
      </c>
      <c r="BX38" s="116">
        <f t="shared" si="62"/>
        <v>2</v>
      </c>
      <c r="BY38" s="116">
        <v>0</v>
      </c>
      <c r="BZ38" s="116">
        <v>2</v>
      </c>
      <c r="CA38" s="116" t="s">
        <v>139</v>
      </c>
      <c r="CB38" s="167"/>
    </row>
    <row r="39" spans="1:80" ht="15.75" customHeight="1" x14ac:dyDescent="0.2">
      <c r="A39" s="1574"/>
      <c r="B39" s="482" t="s">
        <v>103</v>
      </c>
      <c r="C39" s="116">
        <v>3</v>
      </c>
      <c r="D39" s="116">
        <f t="shared" si="50"/>
        <v>10</v>
      </c>
      <c r="E39" s="116">
        <v>0</v>
      </c>
      <c r="F39" s="116">
        <v>10</v>
      </c>
      <c r="G39" s="116">
        <f t="shared" si="63"/>
        <v>2</v>
      </c>
      <c r="H39" s="116">
        <v>0</v>
      </c>
      <c r="I39" s="116">
        <v>2</v>
      </c>
      <c r="J39" s="116" t="s">
        <v>139</v>
      </c>
      <c r="K39" s="167"/>
      <c r="L39" s="1574"/>
      <c r="M39" s="467" t="s">
        <v>103</v>
      </c>
      <c r="N39" s="116">
        <v>3</v>
      </c>
      <c r="O39" s="116">
        <f t="shared" si="51"/>
        <v>10</v>
      </c>
      <c r="P39" s="116">
        <v>0</v>
      </c>
      <c r="Q39" s="116">
        <v>10</v>
      </c>
      <c r="R39" s="116">
        <f t="shared" si="56"/>
        <v>2</v>
      </c>
      <c r="S39" s="116">
        <v>0</v>
      </c>
      <c r="T39" s="116">
        <v>2</v>
      </c>
      <c r="U39" s="116" t="s">
        <v>139</v>
      </c>
      <c r="W39" s="1581"/>
      <c r="X39" s="482" t="s">
        <v>1617</v>
      </c>
      <c r="Y39" s="59">
        <v>3</v>
      </c>
      <c r="Z39" s="59">
        <f t="shared" si="52"/>
        <v>10</v>
      </c>
      <c r="AA39" s="59">
        <v>0</v>
      </c>
      <c r="AB39" s="59">
        <v>10</v>
      </c>
      <c r="AC39" s="59">
        <f t="shared" si="64"/>
        <v>2</v>
      </c>
      <c r="AD39" s="59">
        <v>0</v>
      </c>
      <c r="AE39" s="59">
        <v>2</v>
      </c>
      <c r="AF39" s="59" t="s">
        <v>139</v>
      </c>
      <c r="AG39" s="485"/>
      <c r="AH39" s="1574"/>
      <c r="AI39" s="619" t="s">
        <v>717</v>
      </c>
      <c r="AJ39" s="116">
        <v>3</v>
      </c>
      <c r="AK39" s="116">
        <f t="shared" si="53"/>
        <v>10</v>
      </c>
      <c r="AL39" s="116">
        <v>0</v>
      </c>
      <c r="AM39" s="116">
        <v>10</v>
      </c>
      <c r="AN39" s="116">
        <f t="shared" si="58"/>
        <v>2</v>
      </c>
      <c r="AO39" s="116">
        <v>0</v>
      </c>
      <c r="AP39" s="116">
        <v>2</v>
      </c>
      <c r="AQ39" s="116" t="s">
        <v>139</v>
      </c>
      <c r="AR39" s="168"/>
      <c r="AS39" s="1534"/>
      <c r="AT39" s="176"/>
      <c r="BA39" s="1545"/>
      <c r="BB39" s="442" t="s">
        <v>448</v>
      </c>
      <c r="BC39" s="116">
        <v>3</v>
      </c>
      <c r="BD39" s="116">
        <f t="shared" si="65"/>
        <v>2</v>
      </c>
      <c r="BE39" s="116">
        <v>0</v>
      </c>
      <c r="BF39" s="168">
        <v>2</v>
      </c>
      <c r="BG39" s="116" t="s">
        <v>139</v>
      </c>
      <c r="BI39" s="1545"/>
      <c r="BJ39" s="443" t="s">
        <v>569</v>
      </c>
      <c r="BK39" s="116">
        <v>3</v>
      </c>
      <c r="BL39" s="116">
        <f t="shared" si="61"/>
        <v>2</v>
      </c>
      <c r="BM39" s="116">
        <v>0</v>
      </c>
      <c r="BN39" s="116">
        <v>2</v>
      </c>
      <c r="BO39" s="116" t="s">
        <v>139</v>
      </c>
      <c r="BP39" s="168"/>
      <c r="BQ39" s="1534"/>
      <c r="BR39" s="445" t="s">
        <v>191</v>
      </c>
      <c r="BS39" s="623" t="s">
        <v>730</v>
      </c>
      <c r="BT39" s="116">
        <v>0</v>
      </c>
      <c r="BU39" s="116">
        <f t="shared" si="54"/>
        <v>5</v>
      </c>
      <c r="BV39" s="116">
        <v>0</v>
      </c>
      <c r="BW39" s="116">
        <v>5</v>
      </c>
      <c r="BX39" s="116">
        <f t="shared" si="62"/>
        <v>1</v>
      </c>
      <c r="BY39" s="116">
        <v>0</v>
      </c>
      <c r="BZ39" s="116">
        <v>1</v>
      </c>
      <c r="CA39" s="116" t="s">
        <v>94</v>
      </c>
      <c r="CB39" s="167"/>
    </row>
    <row r="40" spans="1:80" ht="15.75" customHeight="1" x14ac:dyDescent="0.2">
      <c r="A40" s="1574"/>
      <c r="B40" s="337" t="s">
        <v>191</v>
      </c>
      <c r="C40" s="116">
        <v>0</v>
      </c>
      <c r="D40" s="116">
        <f t="shared" si="50"/>
        <v>5</v>
      </c>
      <c r="E40" s="116">
        <v>0</v>
      </c>
      <c r="F40" s="116">
        <v>5</v>
      </c>
      <c r="G40" s="116">
        <f t="shared" si="63"/>
        <v>1</v>
      </c>
      <c r="H40" s="116">
        <v>0</v>
      </c>
      <c r="I40" s="116">
        <v>1</v>
      </c>
      <c r="J40" s="116" t="s">
        <v>94</v>
      </c>
      <c r="L40" s="1574"/>
      <c r="M40" s="445" t="s">
        <v>191</v>
      </c>
      <c r="N40" s="116">
        <v>0</v>
      </c>
      <c r="O40" s="116">
        <f t="shared" si="51"/>
        <v>5</v>
      </c>
      <c r="P40" s="116">
        <v>0</v>
      </c>
      <c r="Q40" s="116">
        <v>5</v>
      </c>
      <c r="R40" s="116">
        <f t="shared" si="56"/>
        <v>1</v>
      </c>
      <c r="S40" s="116">
        <v>0</v>
      </c>
      <c r="T40" s="116">
        <v>1</v>
      </c>
      <c r="U40" s="116" t="s">
        <v>94</v>
      </c>
      <c r="W40" s="1581"/>
      <c r="X40" s="486" t="s">
        <v>191</v>
      </c>
      <c r="Y40" s="59">
        <v>0</v>
      </c>
      <c r="Z40" s="59">
        <f t="shared" si="52"/>
        <v>5</v>
      </c>
      <c r="AA40" s="59">
        <v>0</v>
      </c>
      <c r="AB40" s="59">
        <v>5</v>
      </c>
      <c r="AC40" s="59">
        <f t="shared" si="64"/>
        <v>1</v>
      </c>
      <c r="AD40" s="59">
        <v>0</v>
      </c>
      <c r="AE40" s="59">
        <v>1</v>
      </c>
      <c r="AF40" s="59" t="s">
        <v>94</v>
      </c>
      <c r="AG40" s="485"/>
      <c r="AH40" s="1574"/>
      <c r="AI40" s="486" t="s">
        <v>191</v>
      </c>
      <c r="AJ40" s="116">
        <v>0</v>
      </c>
      <c r="AK40" s="116">
        <f t="shared" si="53"/>
        <v>5</v>
      </c>
      <c r="AL40" s="116">
        <v>0</v>
      </c>
      <c r="AM40" s="116">
        <v>5</v>
      </c>
      <c r="AN40" s="116">
        <f t="shared" si="58"/>
        <v>1</v>
      </c>
      <c r="AO40" s="116">
        <v>0</v>
      </c>
      <c r="AP40" s="116">
        <v>1</v>
      </c>
      <c r="AQ40" s="116" t="s">
        <v>94</v>
      </c>
      <c r="AR40" s="168"/>
      <c r="AS40" s="1534"/>
      <c r="AT40" s="337"/>
      <c r="BA40" s="1545"/>
      <c r="BB40" s="337"/>
      <c r="BF40" s="168"/>
      <c r="BI40" s="1545"/>
      <c r="BJ40" s="337"/>
      <c r="BK40" s="116"/>
      <c r="BL40" s="116"/>
      <c r="BM40" s="116"/>
      <c r="BN40" s="116"/>
      <c r="BO40" s="116"/>
      <c r="BP40" s="168"/>
      <c r="BQ40" s="1534"/>
      <c r="BR40" s="170" t="s">
        <v>697</v>
      </c>
      <c r="BS40" s="487" t="s">
        <v>749</v>
      </c>
      <c r="BT40" s="116">
        <v>0</v>
      </c>
      <c r="BX40" s="116">
        <f t="shared" si="62"/>
        <v>1</v>
      </c>
      <c r="BY40" s="116">
        <v>0</v>
      </c>
      <c r="BZ40" s="116">
        <v>1</v>
      </c>
      <c r="CA40" s="116" t="s">
        <v>94</v>
      </c>
      <c r="CB40" s="167"/>
    </row>
    <row r="41" spans="1:80" ht="15.75" customHeight="1" thickBot="1" x14ac:dyDescent="0.25">
      <c r="A41" s="1574"/>
      <c r="B41" s="170" t="s">
        <v>209</v>
      </c>
      <c r="C41" s="116">
        <v>0</v>
      </c>
      <c r="G41" s="116">
        <f t="shared" si="63"/>
        <v>1</v>
      </c>
      <c r="H41" s="116">
        <v>0</v>
      </c>
      <c r="I41" s="116">
        <v>1</v>
      </c>
      <c r="J41" s="116" t="s">
        <v>94</v>
      </c>
      <c r="K41" s="167"/>
      <c r="L41" s="1574"/>
      <c r="M41" s="170" t="s">
        <v>209</v>
      </c>
      <c r="N41" s="116">
        <v>0</v>
      </c>
      <c r="R41" s="116">
        <f t="shared" si="56"/>
        <v>1</v>
      </c>
      <c r="S41" s="116">
        <v>0</v>
      </c>
      <c r="T41" s="116">
        <v>1</v>
      </c>
      <c r="U41" s="116" t="s">
        <v>94</v>
      </c>
      <c r="W41" s="1581"/>
      <c r="X41" s="487" t="s">
        <v>209</v>
      </c>
      <c r="Y41" s="59">
        <v>0</v>
      </c>
      <c r="Z41" s="59"/>
      <c r="AA41" s="59"/>
      <c r="AB41" s="59"/>
      <c r="AC41" s="59">
        <f t="shared" si="64"/>
        <v>1</v>
      </c>
      <c r="AD41" s="59">
        <v>0</v>
      </c>
      <c r="AE41" s="59">
        <v>1</v>
      </c>
      <c r="AF41" s="59" t="s">
        <v>94</v>
      </c>
      <c r="AG41" s="485"/>
      <c r="AH41" s="1574"/>
      <c r="AI41" s="487" t="s">
        <v>209</v>
      </c>
      <c r="AJ41" s="116">
        <v>0</v>
      </c>
      <c r="AN41" s="116">
        <f t="shared" si="58"/>
        <v>1</v>
      </c>
      <c r="AO41" s="116">
        <v>0</v>
      </c>
      <c r="AP41" s="116">
        <v>1</v>
      </c>
      <c r="AQ41" s="116" t="s">
        <v>94</v>
      </c>
      <c r="AR41" s="168"/>
      <c r="AS41" s="1534"/>
      <c r="AT41" s="170"/>
      <c r="BA41" s="1545"/>
      <c r="BB41" s="170"/>
      <c r="BF41" s="168"/>
      <c r="BI41" s="1545"/>
      <c r="BJ41" s="170"/>
      <c r="BK41" s="116"/>
      <c r="BL41" s="116"/>
      <c r="BM41" s="116"/>
      <c r="BN41" s="116"/>
      <c r="BO41" s="116"/>
      <c r="BP41" s="168"/>
      <c r="BQ41" s="1535"/>
      <c r="BR41" s="171" t="s">
        <v>176</v>
      </c>
      <c r="BS41" s="524" t="s">
        <v>733</v>
      </c>
      <c r="BT41" s="172">
        <f>SUM(BT31:BT36,BT38)</f>
        <v>30</v>
      </c>
      <c r="BU41" s="172">
        <f t="shared" ref="BU41:BZ41" si="66">SUM(BU31:BU36,BU38,BU39)</f>
        <v>110</v>
      </c>
      <c r="BV41" s="172">
        <f t="shared" si="66"/>
        <v>35</v>
      </c>
      <c r="BW41" s="172">
        <f t="shared" si="66"/>
        <v>75</v>
      </c>
      <c r="BX41" s="172">
        <f t="shared" si="66"/>
        <v>22</v>
      </c>
      <c r="BY41" s="172">
        <f t="shared" si="66"/>
        <v>8</v>
      </c>
      <c r="BZ41" s="172">
        <f t="shared" si="66"/>
        <v>14</v>
      </c>
      <c r="CA41" s="441" t="s">
        <v>440</v>
      </c>
      <c r="CB41" s="173"/>
    </row>
    <row r="42" spans="1:80" ht="16.5" customHeight="1" thickBot="1" x14ac:dyDescent="0.25">
      <c r="A42" s="1575"/>
      <c r="B42" s="192" t="s">
        <v>176</v>
      </c>
      <c r="C42" s="174">
        <f>SUM(C31:C37,C39)</f>
        <v>30</v>
      </c>
      <c r="D42" s="174">
        <f>SUM(D31:D37,D39,D40)</f>
        <v>110</v>
      </c>
      <c r="E42" s="174">
        <f t="shared" ref="E42:F42" si="67">SUM(E31:E37,E39,E40)</f>
        <v>35</v>
      </c>
      <c r="F42" s="174">
        <f t="shared" si="67"/>
        <v>75</v>
      </c>
      <c r="G42" s="174">
        <f>SUM(G31:G37,G39,G40)</f>
        <v>22</v>
      </c>
      <c r="H42" s="174">
        <f t="shared" ref="H42:I42" si="68">SUM(H31:H37,H39,H40)</f>
        <v>8</v>
      </c>
      <c r="I42" s="174">
        <f t="shared" si="68"/>
        <v>14</v>
      </c>
      <c r="J42" s="420" t="s">
        <v>440</v>
      </c>
      <c r="K42" s="173"/>
      <c r="L42" s="1575"/>
      <c r="M42" s="171" t="s">
        <v>176</v>
      </c>
      <c r="N42" s="172">
        <f>SUM(N31:N37,N39)</f>
        <v>30</v>
      </c>
      <c r="O42" s="172">
        <f>SUM(O31:O37,O39,O40)</f>
        <v>110</v>
      </c>
      <c r="P42" s="172">
        <f t="shared" ref="P42:Q42" si="69">SUM(P31:P37,P39,P40)</f>
        <v>35</v>
      </c>
      <c r="Q42" s="172">
        <f t="shared" si="69"/>
        <v>75</v>
      </c>
      <c r="R42" s="172">
        <f>SUM(R31:R37,R39,R40)</f>
        <v>22</v>
      </c>
      <c r="S42" s="172">
        <f t="shared" ref="S42:T42" si="70">SUM(S31:S37,S39,S40)</f>
        <v>8</v>
      </c>
      <c r="T42" s="172">
        <f t="shared" si="70"/>
        <v>14</v>
      </c>
      <c r="U42" s="441" t="s">
        <v>440</v>
      </c>
      <c r="V42" s="174"/>
      <c r="W42" s="1582"/>
      <c r="X42" s="488" t="s">
        <v>176</v>
      </c>
      <c r="Y42" s="350">
        <f>SUM(Y31:Y41)</f>
        <v>30</v>
      </c>
      <c r="Z42" s="350">
        <f>SUM(Z31:Z37,Z39,Z40)</f>
        <v>110</v>
      </c>
      <c r="AA42" s="350">
        <f t="shared" ref="AA42:AB42" si="71">SUM(AA31:AA37,AA39,AA40)</f>
        <v>40</v>
      </c>
      <c r="AB42" s="350">
        <f t="shared" si="71"/>
        <v>70</v>
      </c>
      <c r="AC42" s="350">
        <f>SUM(AC31:AC35,AC37,AC39,AC40)</f>
        <v>22</v>
      </c>
      <c r="AD42" s="350">
        <f t="shared" ref="AD42:AE42" si="72">SUM(AD31:AD35,AD37,AD39,AD40)</f>
        <v>9</v>
      </c>
      <c r="AE42" s="350">
        <f t="shared" si="72"/>
        <v>13</v>
      </c>
      <c r="AF42" s="425" t="s">
        <v>440</v>
      </c>
      <c r="AG42" s="489"/>
      <c r="AH42" s="1575"/>
      <c r="AI42" s="488" t="s">
        <v>176</v>
      </c>
      <c r="AJ42" s="174">
        <f>SUM(AJ31:AJ41)</f>
        <v>30</v>
      </c>
      <c r="AK42" s="174">
        <f>SUM(AK31:AK37,AK39,AK40)</f>
        <v>110</v>
      </c>
      <c r="AL42" s="174">
        <f t="shared" ref="AL42:AM42" si="73">SUM(AL31:AL37,AL39,AL40)</f>
        <v>45</v>
      </c>
      <c r="AM42" s="174">
        <f t="shared" si="73"/>
        <v>65</v>
      </c>
      <c r="AN42" s="174">
        <f>SUM(AN31:AN37,AN39,AN40)</f>
        <v>22</v>
      </c>
      <c r="AO42" s="174">
        <f t="shared" ref="AO42:AP42" si="74">SUM(AO31:AO37,AO39,AO40)</f>
        <v>10</v>
      </c>
      <c r="AP42" s="174">
        <f t="shared" si="74"/>
        <v>12</v>
      </c>
      <c r="AQ42" s="420" t="s">
        <v>106</v>
      </c>
      <c r="AR42" s="175"/>
      <c r="AS42" s="1535"/>
      <c r="AT42" s="192" t="s">
        <v>176</v>
      </c>
      <c r="AU42" s="174">
        <f>SUM(AU31:AU37)</f>
        <v>30</v>
      </c>
      <c r="AV42" s="174">
        <f>SUM(AV31:AV37)</f>
        <v>21</v>
      </c>
      <c r="AW42" s="174">
        <f>SUM(AW31:AW37)</f>
        <v>8</v>
      </c>
      <c r="AX42" s="174">
        <f>SUM(AX31:AX37)</f>
        <v>13</v>
      </c>
      <c r="AY42" s="420" t="s">
        <v>440</v>
      </c>
      <c r="AZ42" s="174"/>
      <c r="BA42" s="1546"/>
      <c r="BB42" s="192" t="s">
        <v>176</v>
      </c>
      <c r="BC42" s="174">
        <f>SUM(BC31:BC41)</f>
        <v>30</v>
      </c>
      <c r="BD42" s="174">
        <f>SUM(BD31:BD35,BD37,BD39,BD40)</f>
        <v>21</v>
      </c>
      <c r="BE42" s="174">
        <f t="shared" ref="BE42:BF42" si="75">SUM(BE31:BE35,BE37,BE39,BE40)</f>
        <v>9</v>
      </c>
      <c r="BF42" s="175">
        <f t="shared" si="75"/>
        <v>12</v>
      </c>
      <c r="BG42" s="420" t="s">
        <v>440</v>
      </c>
      <c r="BH42" s="174"/>
      <c r="BI42" s="1546"/>
      <c r="BJ42" s="192" t="s">
        <v>176</v>
      </c>
      <c r="BK42" s="174">
        <f>SUM(BK31:BK41)</f>
        <v>30</v>
      </c>
      <c r="BL42" s="174">
        <f>SUM(BL31:BL37,BL39,BL40)</f>
        <v>21</v>
      </c>
      <c r="BM42" s="174">
        <f t="shared" ref="BM42:BN42" si="76">SUM(BM31:BM37,BM39,BM40)</f>
        <v>10</v>
      </c>
      <c r="BN42" s="174">
        <f t="shared" si="76"/>
        <v>11</v>
      </c>
      <c r="BO42" s="420" t="s">
        <v>106</v>
      </c>
      <c r="BP42" s="175"/>
      <c r="BQ42" s="1534">
        <v>4</v>
      </c>
      <c r="BR42" s="116" t="s">
        <v>211</v>
      </c>
      <c r="BS42" s="59" t="s">
        <v>750</v>
      </c>
      <c r="BT42" s="116">
        <v>4</v>
      </c>
      <c r="BU42" s="116">
        <f t="shared" ref="BU42:BU50" si="77">BV42+BW42</f>
        <v>20</v>
      </c>
      <c r="BV42" s="116">
        <v>5</v>
      </c>
      <c r="BW42" s="116">
        <v>15</v>
      </c>
      <c r="BX42" s="116">
        <f>SUM(BY42:BZ42)</f>
        <v>3</v>
      </c>
      <c r="BY42" s="116">
        <v>1</v>
      </c>
      <c r="BZ42" s="116">
        <v>2</v>
      </c>
      <c r="CA42" s="116" t="s">
        <v>139</v>
      </c>
      <c r="CB42" s="167" t="s">
        <v>146</v>
      </c>
    </row>
    <row r="43" spans="1:80" ht="15.75" customHeight="1" x14ac:dyDescent="0.2">
      <c r="A43" s="1574">
        <v>4</v>
      </c>
      <c r="B43" s="59" t="s">
        <v>211</v>
      </c>
      <c r="C43" s="116">
        <v>4</v>
      </c>
      <c r="D43" s="116">
        <f t="shared" ref="D43:D51" si="78">E43+F43</f>
        <v>20</v>
      </c>
      <c r="E43" s="116">
        <v>5</v>
      </c>
      <c r="F43" s="116">
        <v>15</v>
      </c>
      <c r="G43" s="116">
        <f>SUM(H43:I43)</f>
        <v>3</v>
      </c>
      <c r="H43" s="116">
        <v>1</v>
      </c>
      <c r="I43" s="116">
        <v>2</v>
      </c>
      <c r="J43" s="116" t="s">
        <v>139</v>
      </c>
      <c r="K43" s="167" t="s">
        <v>146</v>
      </c>
      <c r="L43" s="1574">
        <v>4</v>
      </c>
      <c r="M43" s="59" t="s">
        <v>211</v>
      </c>
      <c r="N43" s="116">
        <v>4</v>
      </c>
      <c r="O43" s="116">
        <f t="shared" ref="O43:O51" si="79">P43+Q43</f>
        <v>20</v>
      </c>
      <c r="P43" s="116">
        <v>5</v>
      </c>
      <c r="Q43" s="116">
        <v>15</v>
      </c>
      <c r="R43" s="116">
        <f>SUM(S43:T43)</f>
        <v>3</v>
      </c>
      <c r="S43" s="116">
        <v>1</v>
      </c>
      <c r="T43" s="116">
        <v>2</v>
      </c>
      <c r="U43" s="116" t="s">
        <v>139</v>
      </c>
      <c r="V43" s="116" t="s">
        <v>146</v>
      </c>
      <c r="W43" s="1581">
        <v>4</v>
      </c>
      <c r="X43" s="59" t="s">
        <v>211</v>
      </c>
      <c r="Y43" s="59">
        <v>4</v>
      </c>
      <c r="Z43" s="59">
        <f t="shared" ref="Z43:Z51" si="80">AA43+AB43</f>
        <v>20</v>
      </c>
      <c r="AA43" s="59">
        <v>5</v>
      </c>
      <c r="AB43" s="59">
        <v>15</v>
      </c>
      <c r="AC43" s="59">
        <f>SUM(AD43:AE43)</f>
        <v>3</v>
      </c>
      <c r="AD43" s="59">
        <v>1</v>
      </c>
      <c r="AE43" s="59">
        <v>2</v>
      </c>
      <c r="AF43" s="59" t="s">
        <v>139</v>
      </c>
      <c r="AG43" s="348" t="s">
        <v>146</v>
      </c>
      <c r="AH43" s="1574">
        <v>4</v>
      </c>
      <c r="AI43" s="349" t="s">
        <v>211</v>
      </c>
      <c r="AJ43" s="421">
        <v>4</v>
      </c>
      <c r="AK43" s="116">
        <f t="shared" ref="AK43:AK51" si="81">AL43+AM43</f>
        <v>20</v>
      </c>
      <c r="AL43" s="116">
        <v>5</v>
      </c>
      <c r="AM43" s="116">
        <v>15</v>
      </c>
      <c r="AN43" s="421">
        <f>SUM(AO43:AP43)</f>
        <v>3</v>
      </c>
      <c r="AO43" s="421">
        <v>1</v>
      </c>
      <c r="AP43" s="421">
        <v>2</v>
      </c>
      <c r="AQ43" s="421" t="s">
        <v>139</v>
      </c>
      <c r="AR43" s="166" t="s">
        <v>146</v>
      </c>
      <c r="AS43" s="1541">
        <v>4</v>
      </c>
      <c r="AT43" s="59" t="s">
        <v>211</v>
      </c>
      <c r="AU43" s="116">
        <v>4</v>
      </c>
      <c r="AV43" s="116">
        <f>SUM(AW43:AX43)</f>
        <v>3</v>
      </c>
      <c r="AW43" s="116">
        <v>1</v>
      </c>
      <c r="AX43" s="116">
        <v>2</v>
      </c>
      <c r="AY43" s="116" t="s">
        <v>139</v>
      </c>
      <c r="AZ43" s="116" t="s">
        <v>146</v>
      </c>
      <c r="BA43" s="1544">
        <v>4</v>
      </c>
      <c r="BB43" s="349" t="s">
        <v>211</v>
      </c>
      <c r="BC43" s="421">
        <v>4</v>
      </c>
      <c r="BD43" s="421">
        <f>SUM(BE43:BF43)</f>
        <v>3</v>
      </c>
      <c r="BE43" s="421">
        <v>1</v>
      </c>
      <c r="BF43" s="166">
        <v>2</v>
      </c>
      <c r="BG43" s="116" t="s">
        <v>139</v>
      </c>
      <c r="BH43" s="116" t="s">
        <v>146</v>
      </c>
      <c r="BI43" s="1545">
        <v>4</v>
      </c>
      <c r="BJ43" s="349" t="s">
        <v>211</v>
      </c>
      <c r="BK43" s="421">
        <v>4</v>
      </c>
      <c r="BL43" s="421">
        <f>SUM(BM43:BN43)</f>
        <v>3</v>
      </c>
      <c r="BM43" s="421">
        <v>1</v>
      </c>
      <c r="BN43" s="421">
        <v>2</v>
      </c>
      <c r="BO43" s="421" t="s">
        <v>139</v>
      </c>
      <c r="BP43" s="166" t="s">
        <v>146</v>
      </c>
      <c r="BQ43" s="1534"/>
      <c r="BR43" s="116" t="s">
        <v>198</v>
      </c>
      <c r="BS43" s="59" t="s">
        <v>751</v>
      </c>
      <c r="BT43" s="116">
        <v>4</v>
      </c>
      <c r="BU43" s="116">
        <f t="shared" si="77"/>
        <v>15</v>
      </c>
      <c r="BV43" s="116">
        <v>0</v>
      </c>
      <c r="BW43" s="116">
        <v>15</v>
      </c>
      <c r="BX43" s="116">
        <f>SUM(BY43:BZ43)</f>
        <v>3</v>
      </c>
      <c r="BY43" s="116">
        <v>0</v>
      </c>
      <c r="BZ43" s="116">
        <v>3</v>
      </c>
      <c r="CA43" s="116" t="s">
        <v>139</v>
      </c>
      <c r="CB43" s="167"/>
    </row>
    <row r="44" spans="1:80" ht="15.75" customHeight="1" x14ac:dyDescent="0.2">
      <c r="A44" s="1574"/>
      <c r="B44" s="59" t="s">
        <v>198</v>
      </c>
      <c r="C44" s="116">
        <v>4</v>
      </c>
      <c r="D44" s="116">
        <f t="shared" si="78"/>
        <v>15</v>
      </c>
      <c r="E44" s="116">
        <v>0</v>
      </c>
      <c r="F44" s="116">
        <v>15</v>
      </c>
      <c r="G44" s="116">
        <f>SUM(H44:I44)</f>
        <v>3</v>
      </c>
      <c r="H44" s="116">
        <v>0</v>
      </c>
      <c r="I44" s="116">
        <v>3</v>
      </c>
      <c r="J44" s="116" t="s">
        <v>139</v>
      </c>
      <c r="K44" s="167"/>
      <c r="L44" s="1574"/>
      <c r="M44" s="59" t="s">
        <v>198</v>
      </c>
      <c r="N44" s="116">
        <v>4</v>
      </c>
      <c r="O44" s="116">
        <f t="shared" si="79"/>
        <v>15</v>
      </c>
      <c r="P44" s="116">
        <v>0</v>
      </c>
      <c r="Q44" s="116">
        <v>15</v>
      </c>
      <c r="R44" s="116">
        <f>SUM(S44:T44)</f>
        <v>3</v>
      </c>
      <c r="S44" s="116">
        <v>0</v>
      </c>
      <c r="T44" s="116">
        <v>3</v>
      </c>
      <c r="U44" s="116" t="s">
        <v>139</v>
      </c>
      <c r="W44" s="1581"/>
      <c r="X44" s="59" t="s">
        <v>198</v>
      </c>
      <c r="Y44" s="59">
        <v>4</v>
      </c>
      <c r="Z44" s="59">
        <f t="shared" si="80"/>
        <v>15</v>
      </c>
      <c r="AA44" s="59">
        <v>0</v>
      </c>
      <c r="AB44" s="59">
        <v>15</v>
      </c>
      <c r="AC44" s="59">
        <f>SUM(AD44:AE44)</f>
        <v>3</v>
      </c>
      <c r="AD44" s="59">
        <v>0</v>
      </c>
      <c r="AE44" s="59">
        <v>3</v>
      </c>
      <c r="AF44" s="59" t="s">
        <v>139</v>
      </c>
      <c r="AG44" s="348"/>
      <c r="AH44" s="1574"/>
      <c r="AI44" s="59" t="s">
        <v>198</v>
      </c>
      <c r="AJ44" s="116">
        <v>4</v>
      </c>
      <c r="AK44" s="116">
        <f t="shared" si="81"/>
        <v>15</v>
      </c>
      <c r="AL44" s="116">
        <v>0</v>
      </c>
      <c r="AM44" s="116">
        <v>15</v>
      </c>
      <c r="AN44" s="116">
        <f>SUM(AO44:AP44)</f>
        <v>3</v>
      </c>
      <c r="AO44" s="116">
        <v>0</v>
      </c>
      <c r="AP44" s="116">
        <v>3</v>
      </c>
      <c r="AQ44" s="116" t="s">
        <v>139</v>
      </c>
      <c r="AR44" s="168"/>
      <c r="AS44" s="1542"/>
      <c r="AT44" s="59" t="s">
        <v>198</v>
      </c>
      <c r="AU44" s="116">
        <v>4</v>
      </c>
      <c r="AV44" s="116">
        <f>SUM(AW44:AX44)</f>
        <v>3</v>
      </c>
      <c r="AW44" s="116">
        <v>0</v>
      </c>
      <c r="AX44" s="116">
        <v>3</v>
      </c>
      <c r="AY44" s="116" t="s">
        <v>139</v>
      </c>
      <c r="BA44" s="1545"/>
      <c r="BB44" s="59" t="s">
        <v>198</v>
      </c>
      <c r="BC44" s="116">
        <v>4</v>
      </c>
      <c r="BD44" s="116">
        <f>SUM(BE44:BF44)</f>
        <v>3</v>
      </c>
      <c r="BE44" s="116">
        <v>0</v>
      </c>
      <c r="BF44" s="168">
        <v>3</v>
      </c>
      <c r="BG44" s="116" t="s">
        <v>139</v>
      </c>
      <c r="BI44" s="1545"/>
      <c r="BJ44" s="59" t="s">
        <v>198</v>
      </c>
      <c r="BK44" s="116">
        <v>4</v>
      </c>
      <c r="BL44" s="116">
        <f>SUM(BM44:BN44)</f>
        <v>3</v>
      </c>
      <c r="BM44" s="116">
        <v>0</v>
      </c>
      <c r="BN44" s="116">
        <v>3</v>
      </c>
      <c r="BO44" s="116" t="s">
        <v>139</v>
      </c>
      <c r="BP44" s="168"/>
      <c r="BQ44" s="1534"/>
      <c r="BR44" s="116" t="s">
        <v>441</v>
      </c>
      <c r="BS44" s="59" t="s">
        <v>752</v>
      </c>
      <c r="BT44" s="116">
        <v>3</v>
      </c>
      <c r="BU44" s="116">
        <f t="shared" si="77"/>
        <v>10</v>
      </c>
      <c r="BV44" s="116">
        <v>5</v>
      </c>
      <c r="BW44" s="116">
        <v>5</v>
      </c>
      <c r="BX44" s="116">
        <f t="shared" ref="BX44:BX51" si="82">SUM(BY44:BZ44)</f>
        <v>2</v>
      </c>
      <c r="BY44" s="116">
        <v>1</v>
      </c>
      <c r="BZ44" s="116">
        <v>1</v>
      </c>
      <c r="CA44" s="116" t="s">
        <v>135</v>
      </c>
      <c r="CB44" s="167"/>
    </row>
    <row r="45" spans="1:80" ht="15.75" customHeight="1" x14ac:dyDescent="0.2">
      <c r="A45" s="1574"/>
      <c r="B45" s="59" t="s">
        <v>441</v>
      </c>
      <c r="C45" s="116">
        <v>3</v>
      </c>
      <c r="D45" s="116">
        <f t="shared" si="78"/>
        <v>10</v>
      </c>
      <c r="E45" s="116">
        <v>5</v>
      </c>
      <c r="F45" s="116">
        <v>5</v>
      </c>
      <c r="G45" s="116">
        <f t="shared" ref="G45:G52" si="83">SUM(H45:I45)</f>
        <v>2</v>
      </c>
      <c r="H45" s="116">
        <v>1</v>
      </c>
      <c r="I45" s="116">
        <v>1</v>
      </c>
      <c r="J45" s="116" t="s">
        <v>135</v>
      </c>
      <c r="K45" s="167"/>
      <c r="L45" s="1574"/>
      <c r="M45" s="59" t="s">
        <v>441</v>
      </c>
      <c r="N45" s="116">
        <v>3</v>
      </c>
      <c r="O45" s="116">
        <f t="shared" si="79"/>
        <v>10</v>
      </c>
      <c r="P45" s="116">
        <v>5</v>
      </c>
      <c r="Q45" s="116">
        <v>5</v>
      </c>
      <c r="R45" s="116">
        <f t="shared" ref="R45:R52" si="84">SUM(S45:T45)</f>
        <v>2</v>
      </c>
      <c r="S45" s="116">
        <v>1</v>
      </c>
      <c r="T45" s="116">
        <v>1</v>
      </c>
      <c r="U45" s="116" t="s">
        <v>135</v>
      </c>
      <c r="W45" s="1581"/>
      <c r="X45" s="59" t="s">
        <v>441</v>
      </c>
      <c r="Y45" s="59">
        <v>3</v>
      </c>
      <c r="Z45" s="59">
        <f t="shared" si="80"/>
        <v>10</v>
      </c>
      <c r="AA45" s="59">
        <v>5</v>
      </c>
      <c r="AB45" s="59">
        <v>5</v>
      </c>
      <c r="AC45" s="59">
        <f t="shared" ref="AC45:AC52" si="85">SUM(AD45:AE45)</f>
        <v>2</v>
      </c>
      <c r="AD45" s="59">
        <v>1</v>
      </c>
      <c r="AE45" s="59">
        <v>1</v>
      </c>
      <c r="AF45" s="59" t="s">
        <v>135</v>
      </c>
      <c r="AG45" s="348"/>
      <c r="AH45" s="1574"/>
      <c r="AI45" s="59" t="s">
        <v>441</v>
      </c>
      <c r="AJ45" s="116">
        <v>3</v>
      </c>
      <c r="AK45" s="116">
        <f t="shared" si="81"/>
        <v>10</v>
      </c>
      <c r="AL45" s="116">
        <v>5</v>
      </c>
      <c r="AM45" s="116">
        <v>5</v>
      </c>
      <c r="AN45" s="116">
        <f t="shared" ref="AN45:AN52" si="86">SUM(AO45:AP45)</f>
        <v>2</v>
      </c>
      <c r="AO45" s="116">
        <v>1</v>
      </c>
      <c r="AP45" s="116">
        <v>1</v>
      </c>
      <c r="AQ45" s="116" t="s">
        <v>135</v>
      </c>
      <c r="AR45" s="168"/>
      <c r="AS45" s="1542"/>
      <c r="AT45" s="59" t="s">
        <v>441</v>
      </c>
      <c r="AU45" s="116">
        <v>3</v>
      </c>
      <c r="AV45" s="116">
        <f t="shared" ref="AV45:AV56" si="87">SUM(AW45:AX45)</f>
        <v>2</v>
      </c>
      <c r="AW45" s="116">
        <v>1</v>
      </c>
      <c r="AX45" s="116">
        <v>1</v>
      </c>
      <c r="AY45" s="116" t="s">
        <v>135</v>
      </c>
      <c r="BA45" s="1545"/>
      <c r="BB45" s="59" t="s">
        <v>441</v>
      </c>
      <c r="BC45" s="116">
        <v>3</v>
      </c>
      <c r="BD45" s="116">
        <f t="shared" ref="BD45:BD49" si="88">SUM(BE45:BF45)</f>
        <v>2</v>
      </c>
      <c r="BE45" s="116">
        <v>1</v>
      </c>
      <c r="BF45" s="168">
        <v>1</v>
      </c>
      <c r="BG45" s="116" t="s">
        <v>135</v>
      </c>
      <c r="BI45" s="1545"/>
      <c r="BJ45" s="59" t="s">
        <v>441</v>
      </c>
      <c r="BK45" s="116">
        <v>3</v>
      </c>
      <c r="BL45" s="116">
        <f t="shared" ref="BL45:BL52" si="89">SUM(BM45:BN45)</f>
        <v>2</v>
      </c>
      <c r="BM45" s="116">
        <v>1</v>
      </c>
      <c r="BN45" s="116">
        <v>1</v>
      </c>
      <c r="BO45" s="116" t="s">
        <v>135</v>
      </c>
      <c r="BP45" s="168"/>
      <c r="BQ45" s="1534"/>
      <c r="BR45" s="116" t="s">
        <v>234</v>
      </c>
      <c r="BS45" s="59" t="s">
        <v>753</v>
      </c>
      <c r="BT45" s="116">
        <v>3</v>
      </c>
      <c r="BU45" s="116">
        <f t="shared" si="77"/>
        <v>10</v>
      </c>
      <c r="BV45" s="116">
        <v>10</v>
      </c>
      <c r="BW45" s="116">
        <v>0</v>
      </c>
      <c r="BX45" s="116">
        <f t="shared" si="82"/>
        <v>2</v>
      </c>
      <c r="BY45" s="116">
        <v>2</v>
      </c>
      <c r="BZ45" s="116">
        <v>0</v>
      </c>
      <c r="CA45" s="116" t="s">
        <v>135</v>
      </c>
      <c r="CB45" s="167"/>
    </row>
    <row r="46" spans="1:80" ht="15.75" customHeight="1" x14ac:dyDescent="0.2">
      <c r="A46" s="1574"/>
      <c r="B46" s="59" t="s">
        <v>234</v>
      </c>
      <c r="C46" s="116">
        <v>3</v>
      </c>
      <c r="D46" s="116">
        <f t="shared" si="78"/>
        <v>10</v>
      </c>
      <c r="E46" s="116">
        <v>10</v>
      </c>
      <c r="F46" s="116">
        <v>0</v>
      </c>
      <c r="G46" s="116">
        <f t="shared" si="83"/>
        <v>2</v>
      </c>
      <c r="H46" s="116">
        <v>2</v>
      </c>
      <c r="I46" s="116">
        <v>0</v>
      </c>
      <c r="J46" s="116" t="s">
        <v>135</v>
      </c>
      <c r="K46" s="167"/>
      <c r="L46" s="1574"/>
      <c r="M46" s="59" t="s">
        <v>234</v>
      </c>
      <c r="N46" s="116">
        <v>3</v>
      </c>
      <c r="O46" s="116">
        <f t="shared" si="79"/>
        <v>10</v>
      </c>
      <c r="P46" s="116">
        <v>10</v>
      </c>
      <c r="Q46" s="116">
        <v>0</v>
      </c>
      <c r="R46" s="116">
        <f t="shared" si="84"/>
        <v>2</v>
      </c>
      <c r="S46" s="116">
        <v>2</v>
      </c>
      <c r="T46" s="116">
        <v>0</v>
      </c>
      <c r="U46" s="116" t="s">
        <v>135</v>
      </c>
      <c r="W46" s="1581"/>
      <c r="X46" s="59" t="s">
        <v>234</v>
      </c>
      <c r="Y46" s="59">
        <v>3</v>
      </c>
      <c r="Z46" s="59">
        <f t="shared" si="80"/>
        <v>10</v>
      </c>
      <c r="AA46" s="59">
        <v>10</v>
      </c>
      <c r="AB46" s="59">
        <v>0</v>
      </c>
      <c r="AC46" s="59">
        <f t="shared" si="85"/>
        <v>2</v>
      </c>
      <c r="AD46" s="59">
        <v>2</v>
      </c>
      <c r="AE46" s="59">
        <v>0</v>
      </c>
      <c r="AF46" s="59" t="s">
        <v>135</v>
      </c>
      <c r="AG46" s="348"/>
      <c r="AH46" s="1574"/>
      <c r="AI46" s="59" t="s">
        <v>234</v>
      </c>
      <c r="AJ46" s="116">
        <v>3</v>
      </c>
      <c r="AK46" s="116">
        <f t="shared" si="81"/>
        <v>15</v>
      </c>
      <c r="AL46" s="116">
        <v>10</v>
      </c>
      <c r="AM46" s="116">
        <v>5</v>
      </c>
      <c r="AN46" s="116">
        <f t="shared" si="86"/>
        <v>2</v>
      </c>
      <c r="AO46" s="116">
        <v>2</v>
      </c>
      <c r="AP46" s="116">
        <v>0</v>
      </c>
      <c r="AQ46" s="116" t="s">
        <v>135</v>
      </c>
      <c r="AR46" s="168"/>
      <c r="AS46" s="1542"/>
      <c r="AT46" s="59" t="s">
        <v>152</v>
      </c>
      <c r="AU46" s="116">
        <v>4</v>
      </c>
      <c r="AV46" s="116">
        <f t="shared" si="87"/>
        <v>3</v>
      </c>
      <c r="AW46" s="116">
        <v>1</v>
      </c>
      <c r="AX46" s="116">
        <v>2</v>
      </c>
      <c r="AY46" s="116" t="s">
        <v>135</v>
      </c>
      <c r="BA46" s="1545"/>
      <c r="BB46" s="59" t="s">
        <v>234</v>
      </c>
      <c r="BC46" s="116">
        <v>3</v>
      </c>
      <c r="BD46" s="116">
        <f t="shared" si="88"/>
        <v>3</v>
      </c>
      <c r="BE46" s="116">
        <v>2</v>
      </c>
      <c r="BF46" s="168">
        <v>1</v>
      </c>
      <c r="BG46" s="116" t="s">
        <v>135</v>
      </c>
      <c r="BI46" s="1545"/>
      <c r="BJ46" s="59" t="s">
        <v>234</v>
      </c>
      <c r="BK46" s="116">
        <v>3</v>
      </c>
      <c r="BL46" s="116">
        <f t="shared" si="89"/>
        <v>3</v>
      </c>
      <c r="BM46" s="116">
        <v>2</v>
      </c>
      <c r="BN46" s="116">
        <v>1</v>
      </c>
      <c r="BO46" s="116" t="s">
        <v>135</v>
      </c>
      <c r="BP46" s="168"/>
      <c r="BQ46" s="1534"/>
      <c r="BR46" s="116" t="s">
        <v>152</v>
      </c>
      <c r="BS46" s="59" t="s">
        <v>754</v>
      </c>
      <c r="BT46" s="116">
        <v>4</v>
      </c>
      <c r="BU46" s="116">
        <f t="shared" si="77"/>
        <v>15</v>
      </c>
      <c r="BV46" s="116">
        <v>5</v>
      </c>
      <c r="BW46" s="116">
        <v>10</v>
      </c>
      <c r="BX46" s="116">
        <f t="shared" si="82"/>
        <v>3</v>
      </c>
      <c r="BY46" s="116">
        <v>1</v>
      </c>
      <c r="BZ46" s="116">
        <v>2</v>
      </c>
      <c r="CA46" s="116" t="s">
        <v>135</v>
      </c>
      <c r="CB46" s="167"/>
    </row>
    <row r="47" spans="1:80" ht="15.75" customHeight="1" x14ac:dyDescent="0.2">
      <c r="A47" s="1574"/>
      <c r="B47" s="59" t="s">
        <v>152</v>
      </c>
      <c r="C47" s="116">
        <v>4</v>
      </c>
      <c r="D47" s="116">
        <f t="shared" si="78"/>
        <v>15</v>
      </c>
      <c r="E47" s="116">
        <v>5</v>
      </c>
      <c r="F47" s="116">
        <v>10</v>
      </c>
      <c r="G47" s="116">
        <f t="shared" si="83"/>
        <v>3</v>
      </c>
      <c r="H47" s="116">
        <v>1</v>
      </c>
      <c r="I47" s="116">
        <v>2</v>
      </c>
      <c r="J47" s="116" t="s">
        <v>135</v>
      </c>
      <c r="K47" s="167"/>
      <c r="L47" s="1574"/>
      <c r="M47" s="59" t="s">
        <v>152</v>
      </c>
      <c r="N47" s="116">
        <v>4</v>
      </c>
      <c r="O47" s="116">
        <f t="shared" si="79"/>
        <v>15</v>
      </c>
      <c r="P47" s="116">
        <v>5</v>
      </c>
      <c r="Q47" s="116">
        <v>10</v>
      </c>
      <c r="R47" s="116">
        <f t="shared" si="84"/>
        <v>3</v>
      </c>
      <c r="S47" s="116">
        <v>1</v>
      </c>
      <c r="T47" s="116">
        <v>2</v>
      </c>
      <c r="U47" s="116" t="s">
        <v>135</v>
      </c>
      <c r="W47" s="1581"/>
      <c r="X47" s="59" t="s">
        <v>236</v>
      </c>
      <c r="Y47" s="59">
        <v>4</v>
      </c>
      <c r="Z47" s="59">
        <f t="shared" si="80"/>
        <v>15</v>
      </c>
      <c r="AA47" s="59">
        <v>10</v>
      </c>
      <c r="AB47" s="59">
        <v>5</v>
      </c>
      <c r="AC47" s="59">
        <f t="shared" si="85"/>
        <v>3</v>
      </c>
      <c r="AD47" s="59">
        <v>2</v>
      </c>
      <c r="AE47" s="59">
        <v>1</v>
      </c>
      <c r="AF47" s="59" t="s">
        <v>135</v>
      </c>
      <c r="AG47" s="348"/>
      <c r="AH47" s="1574"/>
      <c r="AI47" s="59" t="s">
        <v>377</v>
      </c>
      <c r="AJ47" s="116">
        <v>4</v>
      </c>
      <c r="AK47" s="116">
        <f t="shared" si="81"/>
        <v>10</v>
      </c>
      <c r="AL47" s="116">
        <v>0</v>
      </c>
      <c r="AM47" s="116">
        <v>10</v>
      </c>
      <c r="AN47" s="116">
        <f t="shared" si="86"/>
        <v>2</v>
      </c>
      <c r="AO47" s="116">
        <v>0</v>
      </c>
      <c r="AP47" s="116">
        <v>2</v>
      </c>
      <c r="AQ47" s="116" t="s">
        <v>135</v>
      </c>
      <c r="AR47" s="168"/>
      <c r="AS47" s="1542"/>
      <c r="AT47" s="59" t="s">
        <v>220</v>
      </c>
      <c r="AU47" s="116">
        <v>3</v>
      </c>
      <c r="AV47" s="116">
        <f t="shared" si="87"/>
        <v>2</v>
      </c>
      <c r="AW47" s="116">
        <v>0</v>
      </c>
      <c r="AX47" s="116">
        <v>2</v>
      </c>
      <c r="AY47" s="116" t="s">
        <v>139</v>
      </c>
      <c r="BA47" s="1545"/>
      <c r="BB47" s="59" t="s">
        <v>152</v>
      </c>
      <c r="BC47" s="116">
        <v>4</v>
      </c>
      <c r="BD47" s="116">
        <f t="shared" si="88"/>
        <v>3</v>
      </c>
      <c r="BE47" s="116">
        <v>1</v>
      </c>
      <c r="BF47" s="168">
        <v>2</v>
      </c>
      <c r="BG47" s="116" t="s">
        <v>135</v>
      </c>
      <c r="BI47" s="1545"/>
      <c r="BJ47" s="59" t="s">
        <v>377</v>
      </c>
      <c r="BK47" s="116">
        <v>4</v>
      </c>
      <c r="BL47" s="116">
        <f t="shared" si="89"/>
        <v>2</v>
      </c>
      <c r="BM47" s="116">
        <v>0</v>
      </c>
      <c r="BN47" s="116">
        <v>2</v>
      </c>
      <c r="BO47" s="116" t="s">
        <v>135</v>
      </c>
      <c r="BP47" s="168"/>
      <c r="BQ47" s="1534"/>
      <c r="BR47" s="116" t="s">
        <v>220</v>
      </c>
      <c r="BS47" s="59" t="s">
        <v>755</v>
      </c>
      <c r="BT47" s="116">
        <v>3</v>
      </c>
      <c r="BU47" s="116">
        <f t="shared" si="77"/>
        <v>10</v>
      </c>
      <c r="BV47" s="116">
        <v>0</v>
      </c>
      <c r="BW47" s="116">
        <v>10</v>
      </c>
      <c r="BX47" s="116">
        <f t="shared" si="82"/>
        <v>2</v>
      </c>
      <c r="BY47" s="116">
        <v>0</v>
      </c>
      <c r="BZ47" s="116">
        <v>2</v>
      </c>
      <c r="CA47" s="116" t="s">
        <v>139</v>
      </c>
      <c r="CB47" s="167"/>
    </row>
    <row r="48" spans="1:80" ht="15.75" customHeight="1" x14ac:dyDescent="0.2">
      <c r="A48" s="1574"/>
      <c r="B48" s="59" t="s">
        <v>220</v>
      </c>
      <c r="C48" s="116">
        <v>3</v>
      </c>
      <c r="D48" s="116">
        <f t="shared" si="78"/>
        <v>10</v>
      </c>
      <c r="E48" s="116">
        <v>0</v>
      </c>
      <c r="F48" s="116">
        <v>10</v>
      </c>
      <c r="G48" s="116">
        <f t="shared" si="83"/>
        <v>2</v>
      </c>
      <c r="H48" s="116">
        <v>0</v>
      </c>
      <c r="I48" s="116">
        <v>2</v>
      </c>
      <c r="J48" s="116" t="s">
        <v>139</v>
      </c>
      <c r="K48" s="167"/>
      <c r="L48" s="1574"/>
      <c r="M48" s="59" t="s">
        <v>220</v>
      </c>
      <c r="N48" s="116">
        <v>3</v>
      </c>
      <c r="O48" s="116">
        <f t="shared" si="79"/>
        <v>10</v>
      </c>
      <c r="P48" s="116">
        <v>0</v>
      </c>
      <c r="Q48" s="116">
        <v>10</v>
      </c>
      <c r="R48" s="116">
        <f t="shared" si="84"/>
        <v>2</v>
      </c>
      <c r="S48" s="116">
        <v>0</v>
      </c>
      <c r="T48" s="116">
        <v>2</v>
      </c>
      <c r="U48" s="116" t="s">
        <v>139</v>
      </c>
      <c r="W48" s="1581"/>
      <c r="X48" s="59" t="s">
        <v>444</v>
      </c>
      <c r="Y48" s="59">
        <v>3</v>
      </c>
      <c r="Z48" s="59">
        <f t="shared" si="80"/>
        <v>10</v>
      </c>
      <c r="AA48" s="59">
        <v>0</v>
      </c>
      <c r="AB48" s="59">
        <v>10</v>
      </c>
      <c r="AC48" s="59">
        <f t="shared" si="85"/>
        <v>2</v>
      </c>
      <c r="AD48" s="59">
        <v>0</v>
      </c>
      <c r="AE48" s="59">
        <v>2</v>
      </c>
      <c r="AF48" s="59" t="s">
        <v>139</v>
      </c>
      <c r="AG48" s="348"/>
      <c r="AH48" s="1574"/>
      <c r="AI48" s="59" t="s">
        <v>442</v>
      </c>
      <c r="AJ48" s="116">
        <v>3</v>
      </c>
      <c r="AK48" s="116">
        <f t="shared" si="81"/>
        <v>10</v>
      </c>
      <c r="AL48" s="116">
        <v>10</v>
      </c>
      <c r="AM48" s="116">
        <v>0</v>
      </c>
      <c r="AN48" s="116">
        <f t="shared" si="86"/>
        <v>2</v>
      </c>
      <c r="AO48" s="116">
        <v>2</v>
      </c>
      <c r="AP48" s="116">
        <v>0</v>
      </c>
      <c r="AQ48" s="116" t="s">
        <v>135</v>
      </c>
      <c r="AR48" s="168"/>
      <c r="AS48" s="1542"/>
      <c r="AT48" s="59" t="s">
        <v>233</v>
      </c>
      <c r="AU48" s="116">
        <v>3</v>
      </c>
      <c r="AV48" s="116">
        <f t="shared" si="87"/>
        <v>2</v>
      </c>
      <c r="AW48" s="116">
        <v>2</v>
      </c>
      <c r="AX48" s="116">
        <v>0</v>
      </c>
      <c r="AY48" s="116" t="s">
        <v>135</v>
      </c>
      <c r="BA48" s="1545"/>
      <c r="BB48" s="59" t="s">
        <v>443</v>
      </c>
      <c r="BC48" s="116">
        <v>5</v>
      </c>
      <c r="BD48" s="116">
        <f t="shared" si="88"/>
        <v>2</v>
      </c>
      <c r="BE48" s="116">
        <v>1</v>
      </c>
      <c r="BF48" s="168">
        <v>1</v>
      </c>
      <c r="BG48" s="116" t="s">
        <v>135</v>
      </c>
      <c r="BI48" s="1545"/>
      <c r="BJ48" s="59" t="s">
        <v>442</v>
      </c>
      <c r="BK48" s="116">
        <v>3</v>
      </c>
      <c r="BL48" s="116">
        <f t="shared" si="89"/>
        <v>2</v>
      </c>
      <c r="BM48" s="116">
        <v>2</v>
      </c>
      <c r="BN48" s="116">
        <v>0</v>
      </c>
      <c r="BO48" s="116" t="s">
        <v>135</v>
      </c>
      <c r="BP48" s="168"/>
      <c r="BQ48" s="1534"/>
      <c r="BR48" s="116" t="s">
        <v>233</v>
      </c>
      <c r="BS48" s="59" t="s">
        <v>756</v>
      </c>
      <c r="BT48" s="116">
        <v>3</v>
      </c>
      <c r="BU48" s="116">
        <f t="shared" si="77"/>
        <v>10</v>
      </c>
      <c r="BV48" s="116">
        <v>10</v>
      </c>
      <c r="BW48" s="116">
        <v>0</v>
      </c>
      <c r="BX48" s="116">
        <f t="shared" si="82"/>
        <v>2</v>
      </c>
      <c r="BY48" s="116">
        <v>2</v>
      </c>
      <c r="BZ48" s="116">
        <v>0</v>
      </c>
      <c r="CA48" s="116" t="s">
        <v>135</v>
      </c>
      <c r="CB48" s="167"/>
    </row>
    <row r="49" spans="1:80" ht="15.75" customHeight="1" x14ac:dyDescent="0.2">
      <c r="A49" s="1574"/>
      <c r="B49" s="59" t="s">
        <v>233</v>
      </c>
      <c r="C49" s="116">
        <v>3</v>
      </c>
      <c r="D49" s="116">
        <f t="shared" si="78"/>
        <v>10</v>
      </c>
      <c r="E49" s="116">
        <v>10</v>
      </c>
      <c r="F49" s="116">
        <v>0</v>
      </c>
      <c r="G49" s="116">
        <f t="shared" si="83"/>
        <v>2</v>
      </c>
      <c r="H49" s="116">
        <v>2</v>
      </c>
      <c r="I49" s="116">
        <v>0</v>
      </c>
      <c r="J49" s="116" t="s">
        <v>135</v>
      </c>
      <c r="K49" s="167"/>
      <c r="L49" s="1574"/>
      <c r="M49" s="59" t="s">
        <v>291</v>
      </c>
      <c r="N49" s="116">
        <v>3</v>
      </c>
      <c r="O49" s="116">
        <f t="shared" si="79"/>
        <v>10</v>
      </c>
      <c r="P49" s="116">
        <v>5</v>
      </c>
      <c r="Q49" s="116">
        <v>5</v>
      </c>
      <c r="R49" s="116">
        <f t="shared" si="84"/>
        <v>3</v>
      </c>
      <c r="S49" s="116">
        <v>1</v>
      </c>
      <c r="T49" s="116">
        <v>2</v>
      </c>
      <c r="U49" s="116" t="s">
        <v>139</v>
      </c>
      <c r="W49" s="1581"/>
      <c r="X49" s="59" t="s">
        <v>446</v>
      </c>
      <c r="Y49" s="59">
        <v>3</v>
      </c>
      <c r="Z49" s="59">
        <f t="shared" si="80"/>
        <v>10</v>
      </c>
      <c r="AA49" s="59">
        <v>5</v>
      </c>
      <c r="AB49" s="59">
        <v>5</v>
      </c>
      <c r="AC49" s="59">
        <f t="shared" si="85"/>
        <v>2</v>
      </c>
      <c r="AD49" s="59">
        <v>1</v>
      </c>
      <c r="AE49" s="59">
        <v>1</v>
      </c>
      <c r="AF49" s="59" t="s">
        <v>135</v>
      </c>
      <c r="AG49" s="348"/>
      <c r="AH49" s="1574"/>
      <c r="AI49" s="59" t="s">
        <v>396</v>
      </c>
      <c r="AJ49" s="116">
        <v>3</v>
      </c>
      <c r="AK49" s="116">
        <f t="shared" si="81"/>
        <v>10</v>
      </c>
      <c r="AL49" s="116">
        <v>0</v>
      </c>
      <c r="AM49" s="116">
        <v>10</v>
      </c>
      <c r="AN49" s="116">
        <f t="shared" si="86"/>
        <v>2</v>
      </c>
      <c r="AO49" s="116">
        <v>0</v>
      </c>
      <c r="AP49" s="116">
        <v>2</v>
      </c>
      <c r="AQ49" s="116" t="s">
        <v>139</v>
      </c>
      <c r="AR49" s="168"/>
      <c r="AS49" s="1542"/>
      <c r="AT49" s="59" t="s">
        <v>117</v>
      </c>
      <c r="AU49" s="116">
        <v>3</v>
      </c>
      <c r="AV49" s="116">
        <f t="shared" si="87"/>
        <v>2</v>
      </c>
      <c r="AW49" s="116">
        <v>2</v>
      </c>
      <c r="AX49" s="116">
        <v>0</v>
      </c>
      <c r="AY49" s="116" t="s">
        <v>139</v>
      </c>
      <c r="BA49" s="1545"/>
      <c r="BB49" s="59" t="s">
        <v>445</v>
      </c>
      <c r="BC49" s="116">
        <v>4</v>
      </c>
      <c r="BD49" s="116">
        <f t="shared" si="88"/>
        <v>2</v>
      </c>
      <c r="BE49" s="116">
        <v>1</v>
      </c>
      <c r="BF49" s="168">
        <v>1</v>
      </c>
      <c r="BG49" s="116" t="s">
        <v>135</v>
      </c>
      <c r="BI49" s="1545"/>
      <c r="BJ49" s="59" t="s">
        <v>396</v>
      </c>
      <c r="BK49" s="116">
        <v>3</v>
      </c>
      <c r="BL49" s="116">
        <f t="shared" si="89"/>
        <v>2</v>
      </c>
      <c r="BM49" s="116">
        <v>0</v>
      </c>
      <c r="BN49" s="116">
        <v>2</v>
      </c>
      <c r="BO49" s="116" t="s">
        <v>139</v>
      </c>
      <c r="BP49" s="168"/>
      <c r="BQ49" s="1534"/>
      <c r="BR49" s="116" t="s">
        <v>117</v>
      </c>
      <c r="BS49" s="59" t="s">
        <v>757</v>
      </c>
      <c r="BT49" s="116">
        <v>3</v>
      </c>
      <c r="BU49" s="116">
        <f t="shared" si="77"/>
        <v>10</v>
      </c>
      <c r="BV49" s="116">
        <v>10</v>
      </c>
      <c r="BW49" s="116">
        <v>0</v>
      </c>
      <c r="BX49" s="116">
        <f t="shared" si="82"/>
        <v>2</v>
      </c>
      <c r="BY49" s="116">
        <v>2</v>
      </c>
      <c r="BZ49" s="116">
        <v>0</v>
      </c>
      <c r="CA49" s="116" t="s">
        <v>139</v>
      </c>
      <c r="CB49" s="167"/>
    </row>
    <row r="50" spans="1:80" ht="15.75" customHeight="1" x14ac:dyDescent="0.2">
      <c r="A50" s="1574"/>
      <c r="B50" s="59" t="s">
        <v>117</v>
      </c>
      <c r="C50" s="116">
        <v>3</v>
      </c>
      <c r="D50" s="116">
        <f t="shared" si="78"/>
        <v>10</v>
      </c>
      <c r="E50" s="116">
        <v>10</v>
      </c>
      <c r="F50" s="116">
        <v>0</v>
      </c>
      <c r="G50" s="116">
        <f t="shared" si="83"/>
        <v>2</v>
      </c>
      <c r="H50" s="116">
        <v>2</v>
      </c>
      <c r="I50" s="116">
        <v>0</v>
      </c>
      <c r="J50" s="116" t="s">
        <v>139</v>
      </c>
      <c r="K50" s="167"/>
      <c r="L50" s="1574"/>
      <c r="M50" s="59" t="s">
        <v>84</v>
      </c>
      <c r="N50" s="116">
        <v>3</v>
      </c>
      <c r="O50" s="116">
        <f t="shared" si="79"/>
        <v>10</v>
      </c>
      <c r="P50" s="116">
        <v>5</v>
      </c>
      <c r="Q50" s="116">
        <v>5</v>
      </c>
      <c r="R50" s="116">
        <f t="shared" si="84"/>
        <v>3</v>
      </c>
      <c r="S50" s="116">
        <v>1</v>
      </c>
      <c r="T50" s="116">
        <v>2</v>
      </c>
      <c r="U50" s="116" t="s">
        <v>135</v>
      </c>
      <c r="W50" s="1581"/>
      <c r="X50" s="59" t="s">
        <v>117</v>
      </c>
      <c r="Y50" s="59">
        <v>3</v>
      </c>
      <c r="Z50" s="59">
        <f t="shared" si="80"/>
        <v>10</v>
      </c>
      <c r="AA50" s="59">
        <v>10</v>
      </c>
      <c r="AB50" s="59">
        <v>0</v>
      </c>
      <c r="AC50" s="59">
        <f t="shared" si="85"/>
        <v>2</v>
      </c>
      <c r="AD50" s="59">
        <v>2</v>
      </c>
      <c r="AE50" s="59">
        <v>0</v>
      </c>
      <c r="AF50" s="59" t="s">
        <v>139</v>
      </c>
      <c r="AG50" s="348"/>
      <c r="AH50" s="1574"/>
      <c r="AI50" s="59" t="s">
        <v>447</v>
      </c>
      <c r="AJ50" s="116">
        <v>3</v>
      </c>
      <c r="AK50" s="116">
        <f t="shared" si="81"/>
        <v>10</v>
      </c>
      <c r="AL50" s="116">
        <v>0</v>
      </c>
      <c r="AM50" s="116">
        <v>10</v>
      </c>
      <c r="AN50" s="116">
        <f t="shared" si="86"/>
        <v>2</v>
      </c>
      <c r="AO50" s="116">
        <v>0</v>
      </c>
      <c r="AP50" s="116">
        <v>2</v>
      </c>
      <c r="AQ50" s="116" t="s">
        <v>139</v>
      </c>
      <c r="AR50" s="168"/>
      <c r="AS50" s="1542"/>
      <c r="AT50" s="59" t="s">
        <v>448</v>
      </c>
      <c r="AU50" s="116">
        <v>3</v>
      </c>
      <c r="AV50" s="116">
        <f t="shared" si="87"/>
        <v>2</v>
      </c>
      <c r="AW50" s="116">
        <v>0</v>
      </c>
      <c r="AX50" s="116">
        <v>2</v>
      </c>
      <c r="AY50" s="116" t="s">
        <v>139</v>
      </c>
      <c r="BA50" s="1545"/>
      <c r="BB50" s="59"/>
      <c r="BF50" s="168"/>
      <c r="BI50" s="1545"/>
      <c r="BJ50" s="59" t="s">
        <v>447</v>
      </c>
      <c r="BK50" s="116">
        <v>3</v>
      </c>
      <c r="BL50" s="116">
        <f t="shared" si="89"/>
        <v>2</v>
      </c>
      <c r="BM50" s="116">
        <v>0</v>
      </c>
      <c r="BN50" s="116">
        <v>2</v>
      </c>
      <c r="BO50" s="116" t="s">
        <v>139</v>
      </c>
      <c r="BP50" s="168"/>
      <c r="BQ50" s="1534"/>
      <c r="BR50" s="116" t="s">
        <v>438</v>
      </c>
      <c r="BS50" s="59" t="s">
        <v>758</v>
      </c>
      <c r="BT50" s="116">
        <v>3</v>
      </c>
      <c r="BU50" s="116">
        <f t="shared" si="77"/>
        <v>10</v>
      </c>
      <c r="BV50" s="116">
        <v>0</v>
      </c>
      <c r="BW50" s="116">
        <v>10</v>
      </c>
      <c r="BX50" s="116">
        <f t="shared" si="82"/>
        <v>2</v>
      </c>
      <c r="BY50" s="116">
        <v>0</v>
      </c>
      <c r="BZ50" s="116">
        <v>2</v>
      </c>
      <c r="CA50" s="116" t="s">
        <v>139</v>
      </c>
      <c r="CB50" s="167"/>
    </row>
    <row r="51" spans="1:80" ht="15.75" customHeight="1" x14ac:dyDescent="0.2">
      <c r="A51" s="1574"/>
      <c r="B51" s="183" t="s">
        <v>438</v>
      </c>
      <c r="C51" s="116">
        <v>3</v>
      </c>
      <c r="D51" s="116">
        <f t="shared" si="78"/>
        <v>10</v>
      </c>
      <c r="E51" s="116">
        <v>0</v>
      </c>
      <c r="F51" s="116">
        <v>10</v>
      </c>
      <c r="G51" s="116">
        <f t="shared" si="83"/>
        <v>2</v>
      </c>
      <c r="H51" s="116">
        <v>0</v>
      </c>
      <c r="I51" s="116">
        <v>2</v>
      </c>
      <c r="J51" s="116" t="s">
        <v>139</v>
      </c>
      <c r="K51" s="167"/>
      <c r="L51" s="1574"/>
      <c r="M51" s="183" t="s">
        <v>438</v>
      </c>
      <c r="N51" s="116">
        <v>3</v>
      </c>
      <c r="O51" s="116">
        <f t="shared" si="79"/>
        <v>10</v>
      </c>
      <c r="P51" s="116">
        <v>0</v>
      </c>
      <c r="Q51" s="116">
        <v>10</v>
      </c>
      <c r="R51" s="116">
        <f t="shared" si="84"/>
        <v>2</v>
      </c>
      <c r="S51" s="116">
        <v>0</v>
      </c>
      <c r="T51" s="116">
        <v>2</v>
      </c>
      <c r="U51" s="116" t="s">
        <v>139</v>
      </c>
      <c r="W51" s="1581"/>
      <c r="X51" s="499" t="s">
        <v>777</v>
      </c>
      <c r="Y51" s="59">
        <v>3</v>
      </c>
      <c r="Z51" s="59">
        <f t="shared" si="80"/>
        <v>10</v>
      </c>
      <c r="AA51" s="59">
        <v>0</v>
      </c>
      <c r="AB51" s="59">
        <v>10</v>
      </c>
      <c r="AC51" s="59">
        <f t="shared" si="85"/>
        <v>2</v>
      </c>
      <c r="AD51" s="59">
        <v>0</v>
      </c>
      <c r="AE51" s="59">
        <v>2</v>
      </c>
      <c r="AF51" s="59" t="s">
        <v>139</v>
      </c>
      <c r="AG51" s="348"/>
      <c r="AH51" s="1574"/>
      <c r="AI51" s="635" t="s">
        <v>777</v>
      </c>
      <c r="AJ51" s="116">
        <v>3</v>
      </c>
      <c r="AK51" s="116">
        <f t="shared" si="81"/>
        <v>10</v>
      </c>
      <c r="AL51" s="116">
        <v>0</v>
      </c>
      <c r="AM51" s="116">
        <v>10</v>
      </c>
      <c r="AN51" s="116">
        <f t="shared" si="86"/>
        <v>2</v>
      </c>
      <c r="AO51" s="116">
        <v>0</v>
      </c>
      <c r="AP51" s="116">
        <v>2</v>
      </c>
      <c r="AQ51" s="116" t="s">
        <v>139</v>
      </c>
      <c r="AR51" s="168"/>
      <c r="AS51" s="1542"/>
      <c r="AT51" s="467" t="s">
        <v>186</v>
      </c>
      <c r="AU51" s="116">
        <v>3</v>
      </c>
      <c r="AV51" s="116">
        <f t="shared" si="87"/>
        <v>2</v>
      </c>
      <c r="AW51" s="116">
        <v>2</v>
      </c>
      <c r="AX51" s="116">
        <v>0</v>
      </c>
      <c r="AY51" s="116" t="s">
        <v>135</v>
      </c>
      <c r="BA51" s="1545"/>
      <c r="BB51" s="442" t="s">
        <v>566</v>
      </c>
      <c r="BC51" s="116">
        <v>3</v>
      </c>
      <c r="BD51" s="116">
        <f t="shared" ref="BD51:BD52" si="90">SUM(BE51:BF51)</f>
        <v>2</v>
      </c>
      <c r="BE51" s="116">
        <v>0</v>
      </c>
      <c r="BF51" s="168">
        <v>2</v>
      </c>
      <c r="BG51" s="116" t="s">
        <v>139</v>
      </c>
      <c r="BI51" s="1545"/>
      <c r="BJ51" s="443" t="s">
        <v>569</v>
      </c>
      <c r="BK51" s="116">
        <v>3</v>
      </c>
      <c r="BL51" s="116">
        <f t="shared" si="89"/>
        <v>2</v>
      </c>
      <c r="BM51" s="116">
        <v>0</v>
      </c>
      <c r="BN51" s="116">
        <v>2</v>
      </c>
      <c r="BO51" s="116" t="s">
        <v>139</v>
      </c>
      <c r="BP51" s="168"/>
      <c r="BQ51" s="1534"/>
      <c r="BR51" s="624" t="s">
        <v>449</v>
      </c>
      <c r="BS51" s="467"/>
      <c r="BT51" s="116">
        <v>0</v>
      </c>
      <c r="BX51" s="116">
        <f t="shared" si="82"/>
        <v>2</v>
      </c>
      <c r="BY51" s="116">
        <v>0</v>
      </c>
      <c r="BZ51" s="116">
        <v>2</v>
      </c>
      <c r="CA51" s="116" t="s">
        <v>94</v>
      </c>
      <c r="CB51" s="167"/>
    </row>
    <row r="52" spans="1:80" ht="15.75" customHeight="1" thickBot="1" x14ac:dyDescent="0.25">
      <c r="A52" s="1574"/>
      <c r="B52" s="177" t="s">
        <v>449</v>
      </c>
      <c r="C52" s="116">
        <v>0</v>
      </c>
      <c r="G52" s="116">
        <f t="shared" si="83"/>
        <v>2</v>
      </c>
      <c r="H52" s="116">
        <v>0</v>
      </c>
      <c r="I52" s="116">
        <v>2</v>
      </c>
      <c r="J52" s="116" t="s">
        <v>94</v>
      </c>
      <c r="K52" s="167"/>
      <c r="L52" s="1574"/>
      <c r="M52" s="177" t="s">
        <v>449</v>
      </c>
      <c r="N52" s="116">
        <v>0</v>
      </c>
      <c r="R52" s="116">
        <f t="shared" si="84"/>
        <v>2</v>
      </c>
      <c r="S52" s="116">
        <v>0</v>
      </c>
      <c r="T52" s="116">
        <v>2</v>
      </c>
      <c r="U52" s="116" t="s">
        <v>94</v>
      </c>
      <c r="W52" s="1581"/>
      <c r="X52" s="467" t="s">
        <v>449</v>
      </c>
      <c r="Y52" s="59">
        <v>0</v>
      </c>
      <c r="Z52" s="59"/>
      <c r="AA52" s="59"/>
      <c r="AB52" s="59"/>
      <c r="AC52" s="59">
        <f t="shared" si="85"/>
        <v>2</v>
      </c>
      <c r="AD52" s="59">
        <v>0</v>
      </c>
      <c r="AE52" s="59">
        <v>2</v>
      </c>
      <c r="AF52" s="59" t="s">
        <v>94</v>
      </c>
      <c r="AG52" s="348"/>
      <c r="AH52" s="1574"/>
      <c r="AI52" s="467" t="s">
        <v>449</v>
      </c>
      <c r="AJ52" s="116">
        <v>0</v>
      </c>
      <c r="AN52" s="116">
        <f t="shared" si="86"/>
        <v>2</v>
      </c>
      <c r="AO52" s="116">
        <v>0</v>
      </c>
      <c r="AP52" s="116">
        <v>2</v>
      </c>
      <c r="AQ52" s="116" t="s">
        <v>94</v>
      </c>
      <c r="AR52" s="168"/>
      <c r="AS52" s="1542"/>
      <c r="AT52" s="170" t="s">
        <v>187</v>
      </c>
      <c r="AU52" s="116">
        <v>3</v>
      </c>
      <c r="AV52" s="116">
        <f t="shared" si="87"/>
        <v>2</v>
      </c>
      <c r="AW52" s="116">
        <v>2</v>
      </c>
      <c r="AX52" s="116">
        <v>0</v>
      </c>
      <c r="AY52" s="116" t="s">
        <v>135</v>
      </c>
      <c r="BA52" s="1545"/>
      <c r="BB52" s="177" t="s">
        <v>449</v>
      </c>
      <c r="BC52" s="116">
        <v>0</v>
      </c>
      <c r="BD52" s="116">
        <f t="shared" si="90"/>
        <v>2</v>
      </c>
      <c r="BE52" s="116">
        <v>0</v>
      </c>
      <c r="BF52" s="168">
        <v>2</v>
      </c>
      <c r="BG52" s="116" t="s">
        <v>94</v>
      </c>
      <c r="BI52" s="1545"/>
      <c r="BJ52" s="177" t="s">
        <v>449</v>
      </c>
      <c r="BK52" s="116">
        <v>0</v>
      </c>
      <c r="BL52" s="116">
        <f t="shared" si="89"/>
        <v>2</v>
      </c>
      <c r="BM52" s="116">
        <v>0</v>
      </c>
      <c r="BN52" s="116">
        <v>2</v>
      </c>
      <c r="BO52" s="116" t="s">
        <v>94</v>
      </c>
      <c r="BP52" s="168"/>
      <c r="BQ52" s="1535"/>
      <c r="BR52" s="171" t="s">
        <v>176</v>
      </c>
      <c r="BS52" s="524" t="s">
        <v>733</v>
      </c>
      <c r="BT52" s="172">
        <f>SUM(BT42:BT50)</f>
        <v>30</v>
      </c>
      <c r="BU52" s="172">
        <f>SUM(BU42:BU50)</f>
        <v>110</v>
      </c>
      <c r="BV52" s="172">
        <f t="shared" ref="BV52:BW52" si="91">SUM(BV42:BV50)</f>
        <v>45</v>
      </c>
      <c r="BW52" s="172">
        <f t="shared" si="91"/>
        <v>65</v>
      </c>
      <c r="BX52" s="172">
        <f>SUM(BX42:BX50)</f>
        <v>21</v>
      </c>
      <c r="BY52" s="172">
        <f t="shared" ref="BY52:BZ52" si="92">SUM(BY42:BY50)</f>
        <v>9</v>
      </c>
      <c r="BZ52" s="172">
        <f t="shared" si="92"/>
        <v>12</v>
      </c>
      <c r="CA52" s="441" t="s">
        <v>239</v>
      </c>
      <c r="CB52" s="625"/>
    </row>
    <row r="53" spans="1:80" ht="16.5" customHeight="1" thickBot="1" x14ac:dyDescent="0.25">
      <c r="A53" s="1575"/>
      <c r="B53" s="192" t="s">
        <v>176</v>
      </c>
      <c r="C53" s="174">
        <f>SUM(C43:C51)</f>
        <v>30</v>
      </c>
      <c r="D53" s="174">
        <f>SUM(D43:D51)</f>
        <v>110</v>
      </c>
      <c r="E53" s="174">
        <f t="shared" ref="E53:F53" si="93">SUM(E43:E51)</f>
        <v>45</v>
      </c>
      <c r="F53" s="174">
        <f t="shared" si="93"/>
        <v>65</v>
      </c>
      <c r="G53" s="174">
        <f>SUM(G43:G51)</f>
        <v>21</v>
      </c>
      <c r="H53" s="174">
        <f t="shared" ref="H53:I53" si="94">SUM(H43:H51)</f>
        <v>9</v>
      </c>
      <c r="I53" s="174">
        <f t="shared" si="94"/>
        <v>12</v>
      </c>
      <c r="J53" s="420" t="s">
        <v>239</v>
      </c>
      <c r="K53" s="173"/>
      <c r="L53" s="1575"/>
      <c r="M53" s="171" t="s">
        <v>176</v>
      </c>
      <c r="N53" s="172">
        <f>SUM(N43:N52)</f>
        <v>30</v>
      </c>
      <c r="O53" s="172">
        <f>SUM(O43:O51)</f>
        <v>110</v>
      </c>
      <c r="P53" s="172">
        <f t="shared" ref="P53:Q53" si="95">SUM(P43:P51)</f>
        <v>35</v>
      </c>
      <c r="Q53" s="172">
        <f t="shared" si="95"/>
        <v>75</v>
      </c>
      <c r="R53" s="172">
        <f>SUM(R43:R51)</f>
        <v>23</v>
      </c>
      <c r="S53" s="172">
        <f>SUM(S43:S51)</f>
        <v>7</v>
      </c>
      <c r="T53" s="172">
        <f>SUM(T43:T51)</f>
        <v>16</v>
      </c>
      <c r="U53" s="441" t="s">
        <v>239</v>
      </c>
      <c r="V53" s="172"/>
      <c r="W53" s="1582"/>
      <c r="X53" s="488" t="s">
        <v>176</v>
      </c>
      <c r="Y53" s="350">
        <f>SUM(Y43:Y51)</f>
        <v>30</v>
      </c>
      <c r="Z53" s="350">
        <f>SUM(Z43:Z51)</f>
        <v>110</v>
      </c>
      <c r="AA53" s="350">
        <f t="shared" ref="AA53:AB53" si="96">SUM(AA43:AA51)</f>
        <v>45</v>
      </c>
      <c r="AB53" s="350">
        <f t="shared" si="96"/>
        <v>65</v>
      </c>
      <c r="AC53" s="350">
        <f>SUM(AC43:AC51)</f>
        <v>21</v>
      </c>
      <c r="AD53" s="350">
        <f t="shared" ref="AD53:AE53" si="97">SUM(AD43:AD51)</f>
        <v>9</v>
      </c>
      <c r="AE53" s="350">
        <f t="shared" si="97"/>
        <v>12</v>
      </c>
      <c r="AF53" s="425" t="s">
        <v>239</v>
      </c>
      <c r="AG53" s="351"/>
      <c r="AH53" s="1575"/>
      <c r="AI53" s="488" t="s">
        <v>176</v>
      </c>
      <c r="AJ53" s="174">
        <f>SUM(AJ43:AJ50,AJ51:AJ52)</f>
        <v>30</v>
      </c>
      <c r="AK53" s="174">
        <f>SUM(AK43:AK51)</f>
        <v>110</v>
      </c>
      <c r="AL53" s="174">
        <f t="shared" ref="AL53:AM53" si="98">SUM(AL43:AL51)</f>
        <v>30</v>
      </c>
      <c r="AM53" s="174">
        <f t="shared" si="98"/>
        <v>80</v>
      </c>
      <c r="AN53" s="174">
        <f>SUM(AN43:AN50,AN51)</f>
        <v>20</v>
      </c>
      <c r="AO53" s="174">
        <f>SUM(AO43:AO50,AO51)</f>
        <v>6</v>
      </c>
      <c r="AP53" s="174">
        <f>SUM(AP43:AP50,AP51)</f>
        <v>14</v>
      </c>
      <c r="AQ53" s="420" t="s">
        <v>239</v>
      </c>
      <c r="AR53" s="175"/>
      <c r="AS53" s="1542"/>
      <c r="AT53" s="170" t="s">
        <v>188</v>
      </c>
      <c r="AU53" s="116">
        <v>3</v>
      </c>
      <c r="AV53" s="116">
        <f t="shared" si="87"/>
        <v>2</v>
      </c>
      <c r="AW53" s="116">
        <v>2</v>
      </c>
      <c r="AX53" s="116">
        <v>0</v>
      </c>
      <c r="AY53" s="116" t="s">
        <v>135</v>
      </c>
      <c r="BA53" s="1546"/>
      <c r="BB53" s="192" t="s">
        <v>176</v>
      </c>
      <c r="BC53" s="174">
        <f>SUM(BC43:BC49,BC51)</f>
        <v>30</v>
      </c>
      <c r="BD53" s="174">
        <f>SUM(BD43:BD49,BD51)</f>
        <v>20</v>
      </c>
      <c r="BE53" s="174">
        <f>SUM(BE43:BE49,BE51)</f>
        <v>7</v>
      </c>
      <c r="BF53" s="175">
        <f>SUM(BF43:BF49,BF51)</f>
        <v>13</v>
      </c>
      <c r="BG53" s="420" t="s">
        <v>4</v>
      </c>
      <c r="BH53" s="174"/>
      <c r="BI53" s="1546"/>
      <c r="BJ53" s="192" t="s">
        <v>176</v>
      </c>
      <c r="BK53" s="174">
        <f>SUM(BK43:BK50,BK51:BK52)</f>
        <v>30</v>
      </c>
      <c r="BL53" s="174">
        <f>SUM(BL43:BL50,BL51)</f>
        <v>21</v>
      </c>
      <c r="BM53" s="174">
        <f>SUM(BM43:BM50,BM51)</f>
        <v>6</v>
      </c>
      <c r="BN53" s="174">
        <f>SUM(BN43:BN50,BN51)</f>
        <v>15</v>
      </c>
      <c r="BO53" s="420" t="s">
        <v>239</v>
      </c>
      <c r="BP53" s="175"/>
      <c r="BQ53" s="1533">
        <v>5</v>
      </c>
      <c r="BR53" s="421" t="s">
        <v>123</v>
      </c>
      <c r="BS53" s="349" t="s">
        <v>480</v>
      </c>
      <c r="BT53" s="421">
        <v>3</v>
      </c>
      <c r="BU53" s="116">
        <f t="shared" ref="BU53:BU58" si="99">BV53+BW53</f>
        <v>10</v>
      </c>
      <c r="BV53" s="421">
        <v>0</v>
      </c>
      <c r="BW53" s="421">
        <v>10</v>
      </c>
      <c r="BX53" s="421">
        <f>SUM(BY53:BZ53)</f>
        <v>2</v>
      </c>
      <c r="BY53" s="421">
        <v>0</v>
      </c>
      <c r="BZ53" s="421">
        <v>2</v>
      </c>
      <c r="CA53" s="421" t="s">
        <v>139</v>
      </c>
      <c r="CB53" s="165"/>
    </row>
    <row r="54" spans="1:80" ht="15.75" customHeight="1" x14ac:dyDescent="0.2">
      <c r="A54" s="1573">
        <v>5</v>
      </c>
      <c r="B54" s="349" t="s">
        <v>123</v>
      </c>
      <c r="C54" s="421">
        <v>3</v>
      </c>
      <c r="D54" s="116">
        <f t="shared" ref="D54:D59" si="100">E54+F54</f>
        <v>10</v>
      </c>
      <c r="E54" s="421">
        <v>0</v>
      </c>
      <c r="F54" s="421">
        <v>10</v>
      </c>
      <c r="G54" s="421">
        <f>SUM(H54:I54)</f>
        <v>2</v>
      </c>
      <c r="H54" s="421">
        <v>0</v>
      </c>
      <c r="I54" s="421">
        <v>2</v>
      </c>
      <c r="J54" s="421" t="s">
        <v>139</v>
      </c>
      <c r="K54" s="165"/>
      <c r="L54" s="1541">
        <v>5</v>
      </c>
      <c r="M54" s="421" t="s">
        <v>123</v>
      </c>
      <c r="N54" s="421">
        <v>3</v>
      </c>
      <c r="O54" s="116">
        <f t="shared" ref="O54:O59" si="101">P54+Q54</f>
        <v>10</v>
      </c>
      <c r="P54" s="421">
        <v>0</v>
      </c>
      <c r="Q54" s="421">
        <v>10</v>
      </c>
      <c r="R54" s="421">
        <f>SUM(S54:T54)</f>
        <v>2</v>
      </c>
      <c r="S54" s="421">
        <v>0</v>
      </c>
      <c r="T54" s="421">
        <v>2</v>
      </c>
      <c r="U54" s="421" t="s">
        <v>139</v>
      </c>
      <c r="V54" s="421"/>
      <c r="W54" s="1580">
        <v>5</v>
      </c>
      <c r="X54" s="349" t="s">
        <v>123</v>
      </c>
      <c r="Y54" s="349">
        <v>3</v>
      </c>
      <c r="Z54" s="59">
        <f t="shared" ref="Z54:Z59" si="102">AA54+AB54</f>
        <v>10</v>
      </c>
      <c r="AA54" s="349">
        <v>0</v>
      </c>
      <c r="AB54" s="349">
        <v>10</v>
      </c>
      <c r="AC54" s="349">
        <f>SUM(AD54:AE54)</f>
        <v>2</v>
      </c>
      <c r="AD54" s="349">
        <v>0</v>
      </c>
      <c r="AE54" s="349">
        <v>2</v>
      </c>
      <c r="AF54" s="349" t="s">
        <v>139</v>
      </c>
      <c r="AG54" s="490"/>
      <c r="AH54" s="1541">
        <v>5</v>
      </c>
      <c r="AI54" s="349" t="s">
        <v>123</v>
      </c>
      <c r="AJ54" s="421">
        <v>3</v>
      </c>
      <c r="AK54" s="116">
        <f t="shared" ref="AK54:AK59" si="103">AL54+AM54</f>
        <v>10</v>
      </c>
      <c r="AL54" s="421">
        <v>0</v>
      </c>
      <c r="AM54" s="421">
        <v>10</v>
      </c>
      <c r="AN54" s="421">
        <f>SUM(AO54:AP54)</f>
        <v>2</v>
      </c>
      <c r="AO54" s="421">
        <v>0</v>
      </c>
      <c r="AP54" s="421">
        <v>2</v>
      </c>
      <c r="AQ54" s="421" t="s">
        <v>139</v>
      </c>
      <c r="AR54" s="166"/>
      <c r="AS54" s="1542"/>
      <c r="AT54" s="170" t="s">
        <v>567</v>
      </c>
      <c r="AU54" s="116">
        <v>3</v>
      </c>
      <c r="AV54" s="116">
        <f t="shared" si="87"/>
        <v>2</v>
      </c>
      <c r="AW54" s="116">
        <v>2</v>
      </c>
      <c r="AX54" s="116">
        <v>0</v>
      </c>
      <c r="AY54" s="116" t="s">
        <v>135</v>
      </c>
      <c r="BA54" s="1547">
        <v>5</v>
      </c>
      <c r="BB54" s="349" t="s">
        <v>123</v>
      </c>
      <c r="BC54" s="421">
        <v>3</v>
      </c>
      <c r="BD54" s="421">
        <f>SUM(BE54:BF54)</f>
        <v>2</v>
      </c>
      <c r="BE54" s="421">
        <v>0</v>
      </c>
      <c r="BF54" s="166">
        <v>2</v>
      </c>
      <c r="BG54" s="421" t="s">
        <v>139</v>
      </c>
      <c r="BH54" s="421"/>
      <c r="BI54" s="1547">
        <v>5</v>
      </c>
      <c r="BJ54" s="421" t="s">
        <v>123</v>
      </c>
      <c r="BK54" s="421">
        <v>3</v>
      </c>
      <c r="BL54" s="421">
        <f>SUM(BM54:BN54)</f>
        <v>2</v>
      </c>
      <c r="BM54" s="421">
        <v>0</v>
      </c>
      <c r="BN54" s="421">
        <v>2</v>
      </c>
      <c r="BO54" s="421" t="s">
        <v>139</v>
      </c>
      <c r="BP54" s="166"/>
      <c r="BQ54" s="1534"/>
      <c r="BR54" s="116" t="s">
        <v>164</v>
      </c>
      <c r="BS54" s="59" t="s">
        <v>759</v>
      </c>
      <c r="BT54" s="116">
        <v>3</v>
      </c>
      <c r="BU54" s="116">
        <f t="shared" si="99"/>
        <v>10</v>
      </c>
      <c r="BV54" s="116">
        <v>0</v>
      </c>
      <c r="BW54" s="116">
        <v>10</v>
      </c>
      <c r="BX54" s="116">
        <f>SUM(BY54:BZ54)</f>
        <v>2</v>
      </c>
      <c r="BY54" s="116">
        <v>0</v>
      </c>
      <c r="BZ54" s="116">
        <v>2</v>
      </c>
      <c r="CA54" s="116" t="s">
        <v>135</v>
      </c>
      <c r="CB54" s="167"/>
    </row>
    <row r="55" spans="1:80" ht="15.75" customHeight="1" x14ac:dyDescent="0.2">
      <c r="A55" s="1574"/>
      <c r="B55" s="59" t="s">
        <v>164</v>
      </c>
      <c r="C55" s="116">
        <v>3</v>
      </c>
      <c r="D55" s="116">
        <f t="shared" si="100"/>
        <v>10</v>
      </c>
      <c r="E55" s="116">
        <v>0</v>
      </c>
      <c r="F55" s="116">
        <v>10</v>
      </c>
      <c r="G55" s="116">
        <f>SUM(H55:I55)</f>
        <v>2</v>
      </c>
      <c r="H55" s="116">
        <v>0</v>
      </c>
      <c r="I55" s="116">
        <v>2</v>
      </c>
      <c r="J55" s="116" t="s">
        <v>135</v>
      </c>
      <c r="K55" s="167"/>
      <c r="L55" s="1542"/>
      <c r="M55" s="116" t="s">
        <v>174</v>
      </c>
      <c r="N55" s="116">
        <v>3</v>
      </c>
      <c r="O55" s="116">
        <f t="shared" si="101"/>
        <v>15</v>
      </c>
      <c r="P55" s="116">
        <v>5</v>
      </c>
      <c r="Q55" s="116">
        <v>10</v>
      </c>
      <c r="R55" s="116">
        <f>SUM(S55:T55)</f>
        <v>4</v>
      </c>
      <c r="S55" s="176">
        <v>2</v>
      </c>
      <c r="T55" s="176">
        <v>2</v>
      </c>
      <c r="U55" s="179" t="s">
        <v>135</v>
      </c>
      <c r="W55" s="1581"/>
      <c r="X55" s="59" t="s">
        <v>164</v>
      </c>
      <c r="Y55" s="59">
        <v>3</v>
      </c>
      <c r="Z55" s="59">
        <f t="shared" si="102"/>
        <v>10</v>
      </c>
      <c r="AA55" s="59">
        <v>0</v>
      </c>
      <c r="AB55" s="59">
        <v>10</v>
      </c>
      <c r="AC55" s="59">
        <f>SUM(AD55:AE55)</f>
        <v>2</v>
      </c>
      <c r="AD55" s="59">
        <v>0</v>
      </c>
      <c r="AE55" s="59">
        <v>2</v>
      </c>
      <c r="AF55" s="59" t="s">
        <v>135</v>
      </c>
      <c r="AG55" s="348"/>
      <c r="AH55" s="1542"/>
      <c r="AI55" s="59" t="s">
        <v>450</v>
      </c>
      <c r="AJ55" s="116">
        <v>3</v>
      </c>
      <c r="AK55" s="116">
        <f t="shared" si="103"/>
        <v>15</v>
      </c>
      <c r="AL55" s="116">
        <v>5</v>
      </c>
      <c r="AM55" s="116">
        <v>10</v>
      </c>
      <c r="AN55" s="116">
        <f>SUM(AO55:AP55)</f>
        <v>3</v>
      </c>
      <c r="AO55" s="176">
        <v>1</v>
      </c>
      <c r="AP55" s="176">
        <v>2</v>
      </c>
      <c r="AQ55" s="179" t="s">
        <v>135</v>
      </c>
      <c r="AR55" s="168"/>
      <c r="AS55" s="1542"/>
      <c r="AT55" s="170" t="s">
        <v>568</v>
      </c>
      <c r="AU55" s="116">
        <v>3</v>
      </c>
      <c r="AV55" s="116">
        <f t="shared" si="87"/>
        <v>2</v>
      </c>
      <c r="AW55" s="116">
        <v>2</v>
      </c>
      <c r="AX55" s="116">
        <v>0</v>
      </c>
      <c r="AY55" s="116" t="s">
        <v>135</v>
      </c>
      <c r="BA55" s="1548"/>
      <c r="BB55" s="59" t="s">
        <v>80</v>
      </c>
      <c r="BC55" s="116">
        <v>3</v>
      </c>
      <c r="BD55" s="116">
        <f>SUM(BE55:BF55)</f>
        <v>3</v>
      </c>
      <c r="BE55" s="116">
        <v>1</v>
      </c>
      <c r="BF55" s="168">
        <v>2</v>
      </c>
      <c r="BG55" s="116" t="s">
        <v>139</v>
      </c>
      <c r="BI55" s="1548"/>
      <c r="BJ55" s="116" t="s">
        <v>450</v>
      </c>
      <c r="BK55" s="116">
        <v>3</v>
      </c>
      <c r="BL55" s="116">
        <f>SUM(BM55:BN55)</f>
        <v>3</v>
      </c>
      <c r="BM55" s="176">
        <v>1</v>
      </c>
      <c r="BN55" s="176">
        <v>2</v>
      </c>
      <c r="BO55" s="179" t="s">
        <v>135</v>
      </c>
      <c r="BP55" s="168"/>
      <c r="BQ55" s="1534"/>
      <c r="BR55" s="116" t="s">
        <v>451</v>
      </c>
      <c r="BS55" s="59" t="s">
        <v>483</v>
      </c>
      <c r="BT55" s="116">
        <v>3</v>
      </c>
      <c r="BU55" s="116">
        <f t="shared" si="99"/>
        <v>10</v>
      </c>
      <c r="BV55" s="116">
        <v>10</v>
      </c>
      <c r="BW55" s="116">
        <v>0</v>
      </c>
      <c r="BX55" s="116">
        <f t="shared" ref="BX55:BX59" si="104">SUM(BY55:BZ55)</f>
        <v>2</v>
      </c>
      <c r="BY55" s="116">
        <v>2</v>
      </c>
      <c r="BZ55" s="116">
        <v>0</v>
      </c>
      <c r="CA55" s="116" t="s">
        <v>135</v>
      </c>
      <c r="CB55" s="167"/>
    </row>
    <row r="56" spans="1:80" ht="15.75" customHeight="1" x14ac:dyDescent="0.2">
      <c r="A56" s="1574"/>
      <c r="B56" s="59" t="s">
        <v>451</v>
      </c>
      <c r="C56" s="116">
        <v>3</v>
      </c>
      <c r="D56" s="116">
        <f t="shared" si="100"/>
        <v>10</v>
      </c>
      <c r="E56" s="116">
        <v>10</v>
      </c>
      <c r="F56" s="116">
        <v>0</v>
      </c>
      <c r="G56" s="116">
        <f t="shared" ref="G56:G60" si="105">SUM(H56:I56)</f>
        <v>2</v>
      </c>
      <c r="H56" s="116">
        <v>2</v>
      </c>
      <c r="I56" s="116">
        <v>0</v>
      </c>
      <c r="J56" s="116" t="s">
        <v>135</v>
      </c>
      <c r="K56" s="167"/>
      <c r="L56" s="1542"/>
      <c r="M56" s="116" t="s">
        <v>451</v>
      </c>
      <c r="N56" s="116">
        <v>3</v>
      </c>
      <c r="O56" s="116">
        <f t="shared" si="101"/>
        <v>10</v>
      </c>
      <c r="P56" s="116">
        <v>10</v>
      </c>
      <c r="Q56" s="116">
        <v>0</v>
      </c>
      <c r="R56" s="116">
        <f t="shared" ref="R56:R66" si="106">SUM(S56:T56)</f>
        <v>2</v>
      </c>
      <c r="S56" s="116">
        <v>2</v>
      </c>
      <c r="T56" s="116">
        <v>0</v>
      </c>
      <c r="U56" s="116" t="s">
        <v>135</v>
      </c>
      <c r="W56" s="1581"/>
      <c r="X56" s="59" t="s">
        <v>121</v>
      </c>
      <c r="Y56" s="59">
        <v>3</v>
      </c>
      <c r="Z56" s="59">
        <f t="shared" si="102"/>
        <v>10</v>
      </c>
      <c r="AA56" s="59">
        <v>5</v>
      </c>
      <c r="AB56" s="59">
        <v>5</v>
      </c>
      <c r="AC56" s="59">
        <f t="shared" ref="AC56:AC60" si="107">SUM(AD56:AE56)</f>
        <v>2</v>
      </c>
      <c r="AD56" s="59">
        <v>1</v>
      </c>
      <c r="AE56" s="59">
        <v>1</v>
      </c>
      <c r="AF56" s="59" t="s">
        <v>139</v>
      </c>
      <c r="AG56" s="348"/>
      <c r="AH56" s="1542"/>
      <c r="AI56" s="59" t="s">
        <v>452</v>
      </c>
      <c r="AJ56" s="116">
        <v>4</v>
      </c>
      <c r="AK56" s="116">
        <f t="shared" si="103"/>
        <v>10</v>
      </c>
      <c r="AL56" s="116">
        <v>5</v>
      </c>
      <c r="AM56" s="116">
        <v>5</v>
      </c>
      <c r="AN56" s="116">
        <f t="shared" ref="AN56:AN60" si="108">SUM(AO56:AP56)</f>
        <v>3</v>
      </c>
      <c r="AO56" s="116">
        <v>2</v>
      </c>
      <c r="AP56" s="116">
        <v>1</v>
      </c>
      <c r="AQ56" s="116" t="s">
        <v>135</v>
      </c>
      <c r="AR56" s="168"/>
      <c r="AS56" s="1542"/>
      <c r="AT56" s="177"/>
      <c r="AU56" s="116">
        <v>0</v>
      </c>
      <c r="AV56" s="116">
        <f t="shared" si="87"/>
        <v>2</v>
      </c>
      <c r="AW56" s="116">
        <v>0</v>
      </c>
      <c r="AX56" s="116">
        <v>2</v>
      </c>
      <c r="AY56" s="116" t="s">
        <v>94</v>
      </c>
      <c r="BA56" s="1548"/>
      <c r="BB56" s="59" t="s">
        <v>451</v>
      </c>
      <c r="BC56" s="116">
        <v>3</v>
      </c>
      <c r="BD56" s="116">
        <f t="shared" ref="BD56:BD60" si="109">SUM(BE56:BF56)</f>
        <v>2</v>
      </c>
      <c r="BE56" s="116">
        <v>2</v>
      </c>
      <c r="BF56" s="168">
        <v>0</v>
      </c>
      <c r="BG56" s="116" t="s">
        <v>135</v>
      </c>
      <c r="BI56" s="1548"/>
      <c r="BJ56" s="116" t="s">
        <v>452</v>
      </c>
      <c r="BK56" s="116">
        <v>4</v>
      </c>
      <c r="BL56" s="116">
        <f t="shared" ref="BL56:BL60" si="110">SUM(BM56:BN56)</f>
        <v>3</v>
      </c>
      <c r="BM56" s="116">
        <v>2</v>
      </c>
      <c r="BN56" s="116">
        <v>1</v>
      </c>
      <c r="BO56" s="116" t="s">
        <v>135</v>
      </c>
      <c r="BP56" s="168"/>
      <c r="BQ56" s="1534"/>
      <c r="BR56" s="116" t="s">
        <v>235</v>
      </c>
      <c r="BS56" s="59" t="s">
        <v>760</v>
      </c>
      <c r="BT56" s="116">
        <v>3</v>
      </c>
      <c r="BU56" s="116">
        <f t="shared" si="99"/>
        <v>15</v>
      </c>
      <c r="BV56" s="116">
        <v>5</v>
      </c>
      <c r="BW56" s="116">
        <v>10</v>
      </c>
      <c r="BX56" s="116">
        <f t="shared" si="104"/>
        <v>2</v>
      </c>
      <c r="BY56" s="116">
        <v>1</v>
      </c>
      <c r="BZ56" s="116">
        <v>1</v>
      </c>
      <c r="CA56" s="116" t="s">
        <v>139</v>
      </c>
      <c r="CB56" s="167"/>
    </row>
    <row r="57" spans="1:80" ht="16.5" customHeight="1" thickBot="1" x14ac:dyDescent="0.25">
      <c r="A57" s="1574"/>
      <c r="B57" s="59" t="s">
        <v>235</v>
      </c>
      <c r="C57" s="116">
        <v>3</v>
      </c>
      <c r="D57" s="116">
        <f t="shared" si="100"/>
        <v>15</v>
      </c>
      <c r="E57" s="116">
        <v>5</v>
      </c>
      <c r="F57" s="116">
        <v>10</v>
      </c>
      <c r="G57" s="116">
        <f t="shared" si="105"/>
        <v>2</v>
      </c>
      <c r="H57" s="116">
        <v>1</v>
      </c>
      <c r="I57" s="116">
        <v>1</v>
      </c>
      <c r="J57" s="116" t="s">
        <v>139</v>
      </c>
      <c r="K57" s="167"/>
      <c r="L57" s="1542"/>
      <c r="M57" s="116" t="s">
        <v>235</v>
      </c>
      <c r="N57" s="116">
        <v>3</v>
      </c>
      <c r="O57" s="116">
        <f t="shared" si="101"/>
        <v>15</v>
      </c>
      <c r="P57" s="116">
        <v>5</v>
      </c>
      <c r="Q57" s="116">
        <v>10</v>
      </c>
      <c r="R57" s="116">
        <f t="shared" si="106"/>
        <v>2</v>
      </c>
      <c r="S57" s="116">
        <v>1</v>
      </c>
      <c r="T57" s="116">
        <v>1</v>
      </c>
      <c r="U57" s="116" t="s">
        <v>139</v>
      </c>
      <c r="W57" s="1581"/>
      <c r="X57" s="59" t="s">
        <v>222</v>
      </c>
      <c r="Y57" s="59">
        <v>3</v>
      </c>
      <c r="Z57" s="59">
        <f t="shared" si="102"/>
        <v>15</v>
      </c>
      <c r="AA57" s="59">
        <v>0</v>
      </c>
      <c r="AB57" s="59">
        <v>15</v>
      </c>
      <c r="AC57" s="59">
        <f t="shared" si="107"/>
        <v>2</v>
      </c>
      <c r="AD57" s="59">
        <v>0</v>
      </c>
      <c r="AE57" s="59">
        <v>2</v>
      </c>
      <c r="AF57" s="59" t="s">
        <v>139</v>
      </c>
      <c r="AG57" s="348" t="s">
        <v>147</v>
      </c>
      <c r="AH57" s="1542"/>
      <c r="AI57" s="59" t="s">
        <v>453</v>
      </c>
      <c r="AJ57" s="116">
        <v>3</v>
      </c>
      <c r="AK57" s="116">
        <f t="shared" si="103"/>
        <v>10</v>
      </c>
      <c r="AL57" s="116">
        <v>0</v>
      </c>
      <c r="AM57" s="116">
        <v>10</v>
      </c>
      <c r="AN57" s="116">
        <f t="shared" si="108"/>
        <v>2</v>
      </c>
      <c r="AO57" s="116">
        <v>0</v>
      </c>
      <c r="AP57" s="116">
        <v>2</v>
      </c>
      <c r="AQ57" s="116" t="s">
        <v>139</v>
      </c>
      <c r="AR57" s="168"/>
      <c r="AS57" s="1543"/>
      <c r="AT57" s="192" t="s">
        <v>176</v>
      </c>
      <c r="AU57" s="174">
        <f>SUM(AU43:AU51)</f>
        <v>30</v>
      </c>
      <c r="AV57" s="174">
        <f>SUM(AV43:AV51)</f>
        <v>21</v>
      </c>
      <c r="AW57" s="174">
        <f>SUM(AW43:AW51)</f>
        <v>9</v>
      </c>
      <c r="AX57" s="174">
        <f>SUM(AX43:AX51)</f>
        <v>12</v>
      </c>
      <c r="AY57" s="420" t="s">
        <v>239</v>
      </c>
      <c r="AZ57" s="174"/>
      <c r="BA57" s="1548"/>
      <c r="BB57" s="59" t="s">
        <v>125</v>
      </c>
      <c r="BC57" s="116">
        <v>3</v>
      </c>
      <c r="BD57" s="116">
        <f t="shared" si="109"/>
        <v>2</v>
      </c>
      <c r="BE57" s="116">
        <v>0</v>
      </c>
      <c r="BF57" s="168">
        <v>2</v>
      </c>
      <c r="BG57" s="116" t="s">
        <v>139</v>
      </c>
      <c r="BI57" s="1548"/>
      <c r="BJ57" s="116" t="s">
        <v>453</v>
      </c>
      <c r="BK57" s="116">
        <v>3</v>
      </c>
      <c r="BL57" s="116">
        <f t="shared" si="110"/>
        <v>2</v>
      </c>
      <c r="BM57" s="116">
        <v>0</v>
      </c>
      <c r="BN57" s="116">
        <v>2</v>
      </c>
      <c r="BO57" s="116" t="s">
        <v>139</v>
      </c>
      <c r="BP57" s="168"/>
      <c r="BQ57" s="1534"/>
      <c r="BR57" s="116" t="s">
        <v>221</v>
      </c>
      <c r="BS57" s="59" t="s">
        <v>761</v>
      </c>
      <c r="BT57" s="116">
        <v>3</v>
      </c>
      <c r="BU57" s="116">
        <f t="shared" si="99"/>
        <v>15</v>
      </c>
      <c r="BV57" s="116">
        <v>10</v>
      </c>
      <c r="BW57" s="116">
        <v>5</v>
      </c>
      <c r="BX57" s="116">
        <f t="shared" si="104"/>
        <v>3</v>
      </c>
      <c r="BY57" s="116">
        <v>2</v>
      </c>
      <c r="BZ57" s="116">
        <v>1</v>
      </c>
      <c r="CA57" s="116" t="s">
        <v>135</v>
      </c>
      <c r="CB57" s="167"/>
    </row>
    <row r="58" spans="1:80" ht="15.75" customHeight="1" x14ac:dyDescent="0.2">
      <c r="A58" s="1574"/>
      <c r="B58" s="59" t="s">
        <v>221</v>
      </c>
      <c r="C58" s="116">
        <v>3</v>
      </c>
      <c r="D58" s="116">
        <f t="shared" si="100"/>
        <v>15</v>
      </c>
      <c r="E58" s="116">
        <v>10</v>
      </c>
      <c r="F58" s="116">
        <v>5</v>
      </c>
      <c r="G58" s="116">
        <f t="shared" si="105"/>
        <v>3</v>
      </c>
      <c r="H58" s="116">
        <v>2</v>
      </c>
      <c r="I58" s="116">
        <v>1</v>
      </c>
      <c r="J58" s="116" t="s">
        <v>135</v>
      </c>
      <c r="K58" s="167"/>
      <c r="L58" s="1542"/>
      <c r="M58" s="116" t="s">
        <v>173</v>
      </c>
      <c r="N58" s="116">
        <v>3</v>
      </c>
      <c r="O58" s="116">
        <f t="shared" si="101"/>
        <v>10</v>
      </c>
      <c r="P58" s="116">
        <v>5</v>
      </c>
      <c r="Q58" s="116">
        <v>5</v>
      </c>
      <c r="R58" s="116">
        <f t="shared" si="106"/>
        <v>2</v>
      </c>
      <c r="S58" s="116">
        <v>1</v>
      </c>
      <c r="T58" s="116">
        <v>1</v>
      </c>
      <c r="U58" s="116" t="s">
        <v>135</v>
      </c>
      <c r="W58" s="1581"/>
      <c r="X58" s="59" t="s">
        <v>548</v>
      </c>
      <c r="Y58" s="59">
        <v>3</v>
      </c>
      <c r="Z58" s="59">
        <f t="shared" si="102"/>
        <v>15</v>
      </c>
      <c r="AA58" s="59">
        <v>10</v>
      </c>
      <c r="AB58" s="59">
        <v>5</v>
      </c>
      <c r="AC58" s="59">
        <f t="shared" si="107"/>
        <v>3</v>
      </c>
      <c r="AD58" s="59">
        <v>2</v>
      </c>
      <c r="AE58" s="59">
        <v>1</v>
      </c>
      <c r="AF58" s="59" t="s">
        <v>135</v>
      </c>
      <c r="AG58" s="348"/>
      <c r="AH58" s="1542"/>
      <c r="AI58" s="59" t="s">
        <v>454</v>
      </c>
      <c r="AJ58" s="116">
        <v>2</v>
      </c>
      <c r="AK58" s="116">
        <f t="shared" si="103"/>
        <v>10</v>
      </c>
      <c r="AL58" s="116">
        <v>0</v>
      </c>
      <c r="AM58" s="116">
        <v>10</v>
      </c>
      <c r="AN58" s="116">
        <f t="shared" si="108"/>
        <v>2</v>
      </c>
      <c r="AO58" s="116">
        <v>0</v>
      </c>
      <c r="AP58" s="116">
        <v>2</v>
      </c>
      <c r="AQ58" s="116" t="s">
        <v>139</v>
      </c>
      <c r="AR58" s="168"/>
      <c r="AS58" s="1541">
        <v>5</v>
      </c>
      <c r="AT58" s="421" t="s">
        <v>123</v>
      </c>
      <c r="AU58" s="421">
        <v>3</v>
      </c>
      <c r="AV58" s="421">
        <f t="shared" ref="AV58:AV68" si="111">SUM(AW58:AX58)</f>
        <v>2</v>
      </c>
      <c r="AW58" s="421">
        <v>0</v>
      </c>
      <c r="AX58" s="421">
        <v>2</v>
      </c>
      <c r="AY58" s="421" t="s">
        <v>139</v>
      </c>
      <c r="AZ58" s="421"/>
      <c r="BA58" s="1548"/>
      <c r="BB58" s="59" t="s">
        <v>169</v>
      </c>
      <c r="BC58" s="116">
        <v>3</v>
      </c>
      <c r="BD58" s="116">
        <f t="shared" si="109"/>
        <v>2</v>
      </c>
      <c r="BE58" s="116">
        <v>2</v>
      </c>
      <c r="BF58" s="168">
        <v>0</v>
      </c>
      <c r="BG58" s="116" t="s">
        <v>135</v>
      </c>
      <c r="BI58" s="1548"/>
      <c r="BJ58" s="116" t="s">
        <v>454</v>
      </c>
      <c r="BK58" s="116">
        <v>2</v>
      </c>
      <c r="BL58" s="116">
        <f t="shared" si="110"/>
        <v>2</v>
      </c>
      <c r="BM58" s="116">
        <v>0</v>
      </c>
      <c r="BN58" s="116">
        <v>2</v>
      </c>
      <c r="BO58" s="116" t="s">
        <v>139</v>
      </c>
      <c r="BP58" s="168"/>
      <c r="BQ58" s="1534"/>
      <c r="BR58" s="176" t="s">
        <v>124</v>
      </c>
      <c r="BS58" s="183" t="s">
        <v>762</v>
      </c>
      <c r="BT58" s="116">
        <f>SUM(BT75)</f>
        <v>15</v>
      </c>
      <c r="BU58" s="116">
        <f t="shared" si="99"/>
        <v>60</v>
      </c>
      <c r="BV58" s="116">
        <f>BV75</f>
        <v>25</v>
      </c>
      <c r="BW58" s="116">
        <f>BW75</f>
        <v>35</v>
      </c>
      <c r="BX58" s="116">
        <f t="shared" si="104"/>
        <v>10</v>
      </c>
      <c r="BY58" s="116">
        <f>SUM(BY75)</f>
        <v>4</v>
      </c>
      <c r="BZ58" s="116">
        <f>SUM(BZ75)</f>
        <v>6</v>
      </c>
      <c r="CA58" s="116" t="s">
        <v>224</v>
      </c>
      <c r="CB58" s="167"/>
    </row>
    <row r="59" spans="1:80" ht="15.75" customHeight="1" x14ac:dyDescent="0.2">
      <c r="A59" s="1574"/>
      <c r="B59" s="183" t="s">
        <v>124</v>
      </c>
      <c r="C59" s="116">
        <f>SUM(C77)</f>
        <v>15</v>
      </c>
      <c r="D59" s="116">
        <f t="shared" si="100"/>
        <v>60</v>
      </c>
      <c r="E59" s="116">
        <f>E77</f>
        <v>25</v>
      </c>
      <c r="F59" s="116">
        <f>F77</f>
        <v>35</v>
      </c>
      <c r="G59" s="116">
        <f t="shared" si="105"/>
        <v>10</v>
      </c>
      <c r="H59" s="116">
        <f>SUM(H77)</f>
        <v>4</v>
      </c>
      <c r="I59" s="116">
        <f>SUM(I77)</f>
        <v>6</v>
      </c>
      <c r="J59" s="116" t="s">
        <v>224</v>
      </c>
      <c r="K59" s="167"/>
      <c r="L59" s="1542"/>
      <c r="M59" s="176" t="s">
        <v>124</v>
      </c>
      <c r="N59" s="116">
        <f>SUM(N77)</f>
        <v>15</v>
      </c>
      <c r="O59" s="116">
        <f t="shared" si="101"/>
        <v>60</v>
      </c>
      <c r="P59" s="116">
        <f>P77</f>
        <v>25</v>
      </c>
      <c r="Q59" s="116">
        <f>Q77</f>
        <v>35</v>
      </c>
      <c r="R59" s="116">
        <f t="shared" si="106"/>
        <v>9</v>
      </c>
      <c r="S59" s="116">
        <f>SUM(S77)</f>
        <v>3</v>
      </c>
      <c r="T59" s="116">
        <f>SUM(T77)</f>
        <v>6</v>
      </c>
      <c r="U59" s="116" t="s">
        <v>224</v>
      </c>
      <c r="W59" s="1581"/>
      <c r="X59" s="183" t="s">
        <v>124</v>
      </c>
      <c r="Y59" s="59">
        <f>SUM(Y78)</f>
        <v>15</v>
      </c>
      <c r="Z59" s="59">
        <f t="shared" si="102"/>
        <v>60</v>
      </c>
      <c r="AA59" s="59">
        <f>AA78</f>
        <v>20</v>
      </c>
      <c r="AB59" s="59">
        <f>AB78</f>
        <v>40</v>
      </c>
      <c r="AC59" s="59">
        <f t="shared" si="107"/>
        <v>10</v>
      </c>
      <c r="AD59" s="59">
        <f>SUM(AD78)</f>
        <v>4</v>
      </c>
      <c r="AE59" s="59">
        <f>SUM(AE78)</f>
        <v>6</v>
      </c>
      <c r="AF59" s="59" t="s">
        <v>224</v>
      </c>
      <c r="AG59" s="348"/>
      <c r="AH59" s="1542"/>
      <c r="AI59" s="183" t="s">
        <v>124</v>
      </c>
      <c r="AJ59" s="116">
        <f>SUM(AJ78)</f>
        <v>15</v>
      </c>
      <c r="AK59" s="116">
        <f t="shared" si="103"/>
        <v>60</v>
      </c>
      <c r="AL59" s="116">
        <f>AL78</f>
        <v>25</v>
      </c>
      <c r="AM59" s="116">
        <f>AM78</f>
        <v>35</v>
      </c>
      <c r="AN59" s="116">
        <f t="shared" si="108"/>
        <v>10</v>
      </c>
      <c r="AO59" s="116">
        <f>SUM(AO78)</f>
        <v>5</v>
      </c>
      <c r="AP59" s="116">
        <f>SUM(AP78)</f>
        <v>5</v>
      </c>
      <c r="AQ59" s="116" t="s">
        <v>455</v>
      </c>
      <c r="AR59" s="168"/>
      <c r="AS59" s="1542"/>
      <c r="AT59" s="116" t="s">
        <v>164</v>
      </c>
      <c r="AU59" s="116">
        <v>3</v>
      </c>
      <c r="AV59" s="116">
        <f t="shared" si="111"/>
        <v>2</v>
      </c>
      <c r="AW59" s="116">
        <v>0</v>
      </c>
      <c r="AX59" s="116">
        <v>2</v>
      </c>
      <c r="AY59" s="116" t="s">
        <v>135</v>
      </c>
      <c r="BA59" s="1548"/>
      <c r="BB59" s="183" t="s">
        <v>124</v>
      </c>
      <c r="BC59" s="116">
        <f>SUM(BC79)</f>
        <v>15</v>
      </c>
      <c r="BD59" s="116">
        <f t="shared" si="109"/>
        <v>10</v>
      </c>
      <c r="BE59" s="116">
        <f>SUM(BE79)</f>
        <v>4</v>
      </c>
      <c r="BF59" s="168">
        <f>SUM(BF79)</f>
        <v>6</v>
      </c>
      <c r="BG59" s="116" t="s">
        <v>455</v>
      </c>
      <c r="BI59" s="1548"/>
      <c r="BJ59" s="176" t="s">
        <v>124</v>
      </c>
      <c r="BK59" s="116">
        <v>15</v>
      </c>
      <c r="BL59" s="116">
        <f t="shared" si="110"/>
        <v>10</v>
      </c>
      <c r="BM59" s="116">
        <f>SUM(BM78)</f>
        <v>5</v>
      </c>
      <c r="BN59" s="116">
        <f>SUM(BN78)</f>
        <v>5</v>
      </c>
      <c r="BO59" s="116" t="s">
        <v>455</v>
      </c>
      <c r="BP59" s="168"/>
      <c r="BQ59" s="1534"/>
      <c r="BR59" s="624" t="s">
        <v>456</v>
      </c>
      <c r="BS59" s="467"/>
      <c r="BT59" s="116">
        <v>0</v>
      </c>
      <c r="BX59" s="116">
        <f t="shared" si="104"/>
        <v>2</v>
      </c>
      <c r="BY59" s="116">
        <v>0</v>
      </c>
      <c r="BZ59" s="116">
        <v>2</v>
      </c>
      <c r="CA59" s="116" t="s">
        <v>94</v>
      </c>
      <c r="CB59" s="167"/>
    </row>
    <row r="60" spans="1:80" ht="15.75" customHeight="1" thickBot="1" x14ac:dyDescent="0.25">
      <c r="A60" s="1574"/>
      <c r="B60" s="177" t="s">
        <v>456</v>
      </c>
      <c r="C60" s="116">
        <v>0</v>
      </c>
      <c r="G60" s="116">
        <f t="shared" si="105"/>
        <v>2</v>
      </c>
      <c r="H60" s="116">
        <v>0</v>
      </c>
      <c r="I60" s="116">
        <v>2</v>
      </c>
      <c r="J60" s="116" t="s">
        <v>94</v>
      </c>
      <c r="K60" s="167"/>
      <c r="L60" s="1542"/>
      <c r="M60" s="177" t="s">
        <v>456</v>
      </c>
      <c r="N60" s="116">
        <v>0</v>
      </c>
      <c r="R60" s="116">
        <f t="shared" si="106"/>
        <v>2</v>
      </c>
      <c r="S60" s="116">
        <v>0</v>
      </c>
      <c r="T60" s="116">
        <v>2</v>
      </c>
      <c r="U60" s="116" t="s">
        <v>94</v>
      </c>
      <c r="W60" s="1581"/>
      <c r="X60" s="467" t="s">
        <v>456</v>
      </c>
      <c r="Y60" s="59">
        <v>0</v>
      </c>
      <c r="Z60" s="59"/>
      <c r="AA60" s="59"/>
      <c r="AB60" s="59"/>
      <c r="AC60" s="59">
        <f t="shared" si="107"/>
        <v>2</v>
      </c>
      <c r="AD60" s="59">
        <v>0</v>
      </c>
      <c r="AE60" s="59">
        <v>2</v>
      </c>
      <c r="AF60" s="59" t="s">
        <v>94</v>
      </c>
      <c r="AG60" s="348"/>
      <c r="AH60" s="1542"/>
      <c r="AI60" s="467" t="s">
        <v>456</v>
      </c>
      <c r="AJ60" s="116">
        <v>0</v>
      </c>
      <c r="AN60" s="116">
        <f t="shared" si="108"/>
        <v>2</v>
      </c>
      <c r="AO60" s="116">
        <v>0</v>
      </c>
      <c r="AP60" s="116">
        <v>2</v>
      </c>
      <c r="AQ60" s="116" t="s">
        <v>94</v>
      </c>
      <c r="AR60" s="168"/>
      <c r="AS60" s="1542"/>
      <c r="AT60" s="116" t="s">
        <v>451</v>
      </c>
      <c r="AU60" s="116">
        <v>3</v>
      </c>
      <c r="AV60" s="116">
        <f t="shared" si="111"/>
        <v>2</v>
      </c>
      <c r="AW60" s="116">
        <v>2</v>
      </c>
      <c r="AX60" s="116">
        <v>0</v>
      </c>
      <c r="AY60" s="116" t="s">
        <v>135</v>
      </c>
      <c r="BA60" s="1548"/>
      <c r="BB60" s="177" t="s">
        <v>456</v>
      </c>
      <c r="BC60" s="116">
        <v>0</v>
      </c>
      <c r="BD60" s="116">
        <f t="shared" si="109"/>
        <v>2</v>
      </c>
      <c r="BE60" s="116">
        <v>0</v>
      </c>
      <c r="BF60" s="168">
        <v>2</v>
      </c>
      <c r="BG60" s="116" t="s">
        <v>94</v>
      </c>
      <c r="BI60" s="1548"/>
      <c r="BJ60" s="177" t="s">
        <v>456</v>
      </c>
      <c r="BK60" s="116">
        <v>0</v>
      </c>
      <c r="BL60" s="116">
        <f t="shared" si="110"/>
        <v>2</v>
      </c>
      <c r="BM60" s="116">
        <v>0</v>
      </c>
      <c r="BN60" s="116">
        <v>2</v>
      </c>
      <c r="BO60" s="116" t="s">
        <v>94</v>
      </c>
      <c r="BP60" s="168"/>
      <c r="BQ60" s="1535"/>
      <c r="BR60" s="171" t="s">
        <v>176</v>
      </c>
      <c r="BS60" s="524" t="s">
        <v>733</v>
      </c>
      <c r="BT60" s="172">
        <f>SUM(BT53:BT58)</f>
        <v>30</v>
      </c>
      <c r="BU60" s="172">
        <f>SUM(BU53:BU58)</f>
        <v>120</v>
      </c>
      <c r="BV60" s="172">
        <f t="shared" ref="BV60:BW60" si="112">SUM(BV53:BV58)</f>
        <v>50</v>
      </c>
      <c r="BW60" s="172">
        <f t="shared" si="112"/>
        <v>70</v>
      </c>
      <c r="BX60" s="172">
        <f>SUM(BX53:BX58)</f>
        <v>21</v>
      </c>
      <c r="BY60" s="172">
        <f t="shared" ref="BY60:BZ60" si="113">SUM(BY53:BY58)</f>
        <v>9</v>
      </c>
      <c r="BZ60" s="172">
        <f t="shared" si="113"/>
        <v>12</v>
      </c>
      <c r="CA60" s="441" t="s">
        <v>5</v>
      </c>
      <c r="CB60" s="625"/>
    </row>
    <row r="61" spans="1:80" ht="16.5" customHeight="1" thickBot="1" x14ac:dyDescent="0.25">
      <c r="A61" s="1575"/>
      <c r="B61" s="192" t="s">
        <v>176</v>
      </c>
      <c r="C61" s="174">
        <f>SUM(C54:C59)</f>
        <v>30</v>
      </c>
      <c r="D61" s="174">
        <f>SUM(D54:D59)</f>
        <v>120</v>
      </c>
      <c r="E61" s="174">
        <f t="shared" ref="E61:F61" si="114">SUM(E54:E59)</f>
        <v>50</v>
      </c>
      <c r="F61" s="174">
        <f t="shared" si="114"/>
        <v>70</v>
      </c>
      <c r="G61" s="174">
        <f>SUM(G54:G59)</f>
        <v>21</v>
      </c>
      <c r="H61" s="174">
        <f t="shared" ref="H61:I61" si="115">SUM(H54:H59)</f>
        <v>9</v>
      </c>
      <c r="I61" s="174">
        <f t="shared" si="115"/>
        <v>12</v>
      </c>
      <c r="J61" s="420" t="s">
        <v>5</v>
      </c>
      <c r="K61" s="173"/>
      <c r="L61" s="1543"/>
      <c r="M61" s="171" t="s">
        <v>176</v>
      </c>
      <c r="N61" s="172">
        <f>SUM(N54:N60)</f>
        <v>30</v>
      </c>
      <c r="O61" s="172">
        <f>SUM(O54:O59)</f>
        <v>120</v>
      </c>
      <c r="P61" s="172">
        <f t="shared" ref="P61:Q61" si="116">SUM(P54:P59)</f>
        <v>50</v>
      </c>
      <c r="Q61" s="172">
        <f t="shared" si="116"/>
        <v>70</v>
      </c>
      <c r="R61" s="172">
        <f>SUM(R54:R59)</f>
        <v>21</v>
      </c>
      <c r="S61" s="172">
        <f t="shared" ref="S61:T61" si="117">SUM(S54:S59)</f>
        <v>9</v>
      </c>
      <c r="T61" s="172">
        <f t="shared" si="117"/>
        <v>12</v>
      </c>
      <c r="U61" s="441" t="s">
        <v>5</v>
      </c>
      <c r="V61" s="172"/>
      <c r="W61" s="1582"/>
      <c r="X61" s="488" t="s">
        <v>176</v>
      </c>
      <c r="Y61" s="350">
        <f>SUM(Y54:Y60)</f>
        <v>30</v>
      </c>
      <c r="Z61" s="350">
        <f>SUM(Z54:Z59)</f>
        <v>120</v>
      </c>
      <c r="AA61" s="350">
        <f t="shared" ref="AA61:AB61" si="118">SUM(AA54:AA59)</f>
        <v>35</v>
      </c>
      <c r="AB61" s="350">
        <f t="shared" si="118"/>
        <v>85</v>
      </c>
      <c r="AC61" s="350">
        <f>SUM(AC54:AC59)</f>
        <v>21</v>
      </c>
      <c r="AD61" s="350">
        <f t="shared" ref="AD61:AE61" si="119">SUM(AD54:AD59)</f>
        <v>7</v>
      </c>
      <c r="AE61" s="350">
        <f t="shared" si="119"/>
        <v>14</v>
      </c>
      <c r="AF61" s="425" t="s">
        <v>106</v>
      </c>
      <c r="AG61" s="351"/>
      <c r="AH61" s="1543"/>
      <c r="AI61" s="488" t="s">
        <v>176</v>
      </c>
      <c r="AJ61" s="174">
        <f>SUM(AJ54:AJ60)</f>
        <v>30</v>
      </c>
      <c r="AK61" s="174">
        <f>SUM(AK54:AK59)</f>
        <v>115</v>
      </c>
      <c r="AL61" s="174">
        <f t="shared" ref="AL61:AM61" si="120">SUM(AL54:AL59)</f>
        <v>35</v>
      </c>
      <c r="AM61" s="174">
        <f t="shared" si="120"/>
        <v>80</v>
      </c>
      <c r="AN61" s="174">
        <f>SUM(AN54:AN59)</f>
        <v>22</v>
      </c>
      <c r="AO61" s="174">
        <f>SUM(AO54:AO59)</f>
        <v>8</v>
      </c>
      <c r="AP61" s="174">
        <f t="shared" ref="AP61" si="121">SUM(AP54:AP59)</f>
        <v>14</v>
      </c>
      <c r="AQ61" s="420" t="s">
        <v>457</v>
      </c>
      <c r="AR61" s="175"/>
      <c r="AS61" s="1542"/>
      <c r="AT61" s="116" t="s">
        <v>221</v>
      </c>
      <c r="AU61" s="116">
        <v>3</v>
      </c>
      <c r="AV61" s="116">
        <f t="shared" si="111"/>
        <v>3</v>
      </c>
      <c r="AW61" s="116">
        <v>2</v>
      </c>
      <c r="AX61" s="116">
        <v>1</v>
      </c>
      <c r="AY61" s="116" t="s">
        <v>135</v>
      </c>
      <c r="BA61" s="1549"/>
      <c r="BB61" s="192" t="s">
        <v>176</v>
      </c>
      <c r="BC61" s="174">
        <f>SUM(BC54:BC59)</f>
        <v>30</v>
      </c>
      <c r="BD61" s="174">
        <f>SUM(BD54:BD59)</f>
        <v>21</v>
      </c>
      <c r="BE61" s="174">
        <f t="shared" ref="BE61:BF61" si="122">SUM(BE54:BE59)</f>
        <v>9</v>
      </c>
      <c r="BF61" s="175">
        <f t="shared" si="122"/>
        <v>12</v>
      </c>
      <c r="BG61" s="420" t="s">
        <v>457</v>
      </c>
      <c r="BH61" s="174"/>
      <c r="BI61" s="1549"/>
      <c r="BJ61" s="192" t="s">
        <v>176</v>
      </c>
      <c r="BK61" s="174">
        <f>SUM(BK54:BK60)</f>
        <v>30</v>
      </c>
      <c r="BL61" s="174">
        <f>SUM(BL54:BL59)</f>
        <v>22</v>
      </c>
      <c r="BM61" s="174">
        <f>SUM(BM54:BM59)</f>
        <v>8</v>
      </c>
      <c r="BN61" s="174">
        <f t="shared" ref="BN61" si="123">SUM(BN54:BN59)</f>
        <v>14</v>
      </c>
      <c r="BO61" s="420" t="s">
        <v>457</v>
      </c>
      <c r="BP61" s="175"/>
      <c r="BQ61" s="1533">
        <v>6</v>
      </c>
      <c r="BR61" s="421" t="s">
        <v>79</v>
      </c>
      <c r="BS61" s="349" t="s">
        <v>763</v>
      </c>
      <c r="BT61" s="421">
        <v>3</v>
      </c>
      <c r="BU61" s="116">
        <f t="shared" ref="BU61:BU66" si="124">BV61+BW61</f>
        <v>10</v>
      </c>
      <c r="BV61" s="421">
        <v>0</v>
      </c>
      <c r="BW61" s="421">
        <v>10</v>
      </c>
      <c r="BX61" s="421">
        <f>SUM(BY61:BZ61)</f>
        <v>2</v>
      </c>
      <c r="BY61" s="421">
        <v>0</v>
      </c>
      <c r="BZ61" s="421">
        <v>2</v>
      </c>
      <c r="CA61" s="421" t="s">
        <v>139</v>
      </c>
      <c r="CB61" s="165"/>
    </row>
    <row r="62" spans="1:80" x14ac:dyDescent="0.2">
      <c r="A62" s="1541">
        <v>6</v>
      </c>
      <c r="B62" s="349" t="s">
        <v>79</v>
      </c>
      <c r="C62" s="421">
        <v>3</v>
      </c>
      <c r="D62" s="116">
        <f t="shared" ref="D62:D66" si="125">E62+F62</f>
        <v>10</v>
      </c>
      <c r="E62" s="421">
        <v>0</v>
      </c>
      <c r="F62" s="421">
        <v>10</v>
      </c>
      <c r="G62" s="421">
        <f>SUM(H62:I62)</f>
        <v>2</v>
      </c>
      <c r="H62" s="421">
        <v>0</v>
      </c>
      <c r="I62" s="421">
        <v>2</v>
      </c>
      <c r="J62" s="421" t="s">
        <v>139</v>
      </c>
      <c r="K62" s="165"/>
      <c r="L62" s="1573">
        <v>6</v>
      </c>
      <c r="M62" s="421" t="s">
        <v>79</v>
      </c>
      <c r="N62" s="421">
        <v>3</v>
      </c>
      <c r="O62" s="116">
        <f t="shared" ref="O62:O68" si="126">P62+Q62</f>
        <v>10</v>
      </c>
      <c r="P62" s="421">
        <v>0</v>
      </c>
      <c r="Q62" s="421">
        <v>10</v>
      </c>
      <c r="R62" s="116">
        <f t="shared" si="106"/>
        <v>2</v>
      </c>
      <c r="S62" s="421">
        <v>0</v>
      </c>
      <c r="T62" s="421">
        <v>2</v>
      </c>
      <c r="U62" s="421" t="s">
        <v>139</v>
      </c>
      <c r="V62" s="421"/>
      <c r="W62" s="1585">
        <v>6</v>
      </c>
      <c r="X62" s="349" t="s">
        <v>79</v>
      </c>
      <c r="Y62" s="349">
        <v>3</v>
      </c>
      <c r="Z62" s="59">
        <f t="shared" ref="Z62:Z68" si="127">AA62+AB62</f>
        <v>10</v>
      </c>
      <c r="AA62" s="349">
        <v>0</v>
      </c>
      <c r="AB62" s="349">
        <v>10</v>
      </c>
      <c r="AC62" s="349">
        <f>SUM(AD62:AE62)</f>
        <v>2</v>
      </c>
      <c r="AD62" s="349">
        <v>0</v>
      </c>
      <c r="AE62" s="349">
        <v>2</v>
      </c>
      <c r="AF62" s="349" t="s">
        <v>139</v>
      </c>
      <c r="AG62" s="490"/>
      <c r="AH62" s="1541">
        <v>6</v>
      </c>
      <c r="AI62" s="349" t="s">
        <v>79</v>
      </c>
      <c r="AJ62" s="421">
        <v>3</v>
      </c>
      <c r="AK62" s="116">
        <f t="shared" ref="AK62:AK68" si="128">AL62+AM62</f>
        <v>10</v>
      </c>
      <c r="AL62" s="421">
        <v>0</v>
      </c>
      <c r="AM62" s="421">
        <v>10</v>
      </c>
      <c r="AN62" s="421">
        <f>SUM(AO62:AP62)</f>
        <v>2</v>
      </c>
      <c r="AO62" s="421">
        <v>0</v>
      </c>
      <c r="AP62" s="421">
        <v>2</v>
      </c>
      <c r="AQ62" s="421" t="s">
        <v>139</v>
      </c>
      <c r="AR62" s="166"/>
      <c r="AS62" s="1542"/>
      <c r="AT62" s="176" t="s">
        <v>124</v>
      </c>
      <c r="AU62" s="116">
        <f>SUM(AU86)</f>
        <v>15</v>
      </c>
      <c r="AV62" s="116">
        <f t="shared" si="111"/>
        <v>10</v>
      </c>
      <c r="AW62" s="116">
        <f>SUM(AW86)</f>
        <v>4</v>
      </c>
      <c r="AX62" s="116">
        <f>SUM(AX86)</f>
        <v>6</v>
      </c>
      <c r="AY62" s="116" t="s">
        <v>224</v>
      </c>
      <c r="BA62" s="1550">
        <v>6</v>
      </c>
      <c r="BB62" s="349" t="s">
        <v>105</v>
      </c>
      <c r="BC62" s="349">
        <v>3</v>
      </c>
      <c r="BD62" s="349">
        <f>SUM(BE62:BF62)</f>
        <v>2</v>
      </c>
      <c r="BE62" s="349">
        <v>0</v>
      </c>
      <c r="BF62" s="484">
        <v>2</v>
      </c>
      <c r="BG62" s="349" t="s">
        <v>139</v>
      </c>
      <c r="BH62" s="349"/>
      <c r="BI62" s="1547">
        <v>6</v>
      </c>
      <c r="BJ62" s="421" t="s">
        <v>79</v>
      </c>
      <c r="BK62" s="421">
        <v>3</v>
      </c>
      <c r="BL62" s="421">
        <f>SUM(BM62:BN62)</f>
        <v>2</v>
      </c>
      <c r="BM62" s="421">
        <v>0</v>
      </c>
      <c r="BN62" s="421">
        <v>2</v>
      </c>
      <c r="BO62" s="421" t="s">
        <v>139</v>
      </c>
      <c r="BP62" s="166"/>
      <c r="BQ62" s="1534"/>
      <c r="BR62" s="116" t="s">
        <v>228</v>
      </c>
      <c r="BS62" s="59" t="s">
        <v>764</v>
      </c>
      <c r="BT62" s="116">
        <v>3</v>
      </c>
      <c r="BU62" s="116">
        <f t="shared" si="124"/>
        <v>15</v>
      </c>
      <c r="BV62" s="116">
        <v>10</v>
      </c>
      <c r="BW62" s="116">
        <v>5</v>
      </c>
      <c r="BX62" s="116">
        <f>SUM(BY62:BZ62)</f>
        <v>2</v>
      </c>
      <c r="BY62" s="116">
        <v>1</v>
      </c>
      <c r="BZ62" s="116">
        <v>1</v>
      </c>
      <c r="CA62" s="116" t="s">
        <v>135</v>
      </c>
      <c r="CB62" s="167"/>
    </row>
    <row r="63" spans="1:80" x14ac:dyDescent="0.2">
      <c r="A63" s="1542"/>
      <c r="B63" s="59" t="s">
        <v>228</v>
      </c>
      <c r="C63" s="116">
        <v>3</v>
      </c>
      <c r="D63" s="116">
        <f t="shared" si="125"/>
        <v>15</v>
      </c>
      <c r="E63" s="116">
        <v>10</v>
      </c>
      <c r="F63" s="116">
        <v>5</v>
      </c>
      <c r="G63" s="116">
        <f>SUM(H63:I63)</f>
        <v>2</v>
      </c>
      <c r="H63" s="116">
        <v>1</v>
      </c>
      <c r="I63" s="116">
        <v>1</v>
      </c>
      <c r="J63" s="116" t="s">
        <v>135</v>
      </c>
      <c r="K63" s="167"/>
      <c r="L63" s="1574"/>
      <c r="M63" s="116" t="s">
        <v>228</v>
      </c>
      <c r="N63" s="116">
        <v>3</v>
      </c>
      <c r="O63" s="116">
        <f t="shared" si="126"/>
        <v>15</v>
      </c>
      <c r="P63" s="116">
        <v>10</v>
      </c>
      <c r="Q63" s="116">
        <v>5</v>
      </c>
      <c r="R63" s="116">
        <f t="shared" si="106"/>
        <v>2</v>
      </c>
      <c r="S63" s="116">
        <v>1</v>
      </c>
      <c r="T63" s="116">
        <v>1</v>
      </c>
      <c r="U63" s="116" t="s">
        <v>135</v>
      </c>
      <c r="W63" s="1586"/>
      <c r="X63" s="467" t="s">
        <v>569</v>
      </c>
      <c r="Y63" s="59">
        <v>3</v>
      </c>
      <c r="Z63" s="59">
        <f t="shared" si="127"/>
        <v>10</v>
      </c>
      <c r="AA63" s="59">
        <v>0</v>
      </c>
      <c r="AB63" s="59">
        <v>10</v>
      </c>
      <c r="AC63" s="59">
        <f t="shared" ref="AC63:AC68" si="129">SUM(AD63:AE63)</f>
        <v>2</v>
      </c>
      <c r="AD63" s="59">
        <v>0</v>
      </c>
      <c r="AE63" s="59">
        <v>2</v>
      </c>
      <c r="AF63" s="59" t="s">
        <v>139</v>
      </c>
      <c r="AG63" s="348"/>
      <c r="AH63" s="1542"/>
      <c r="AI63" s="59" t="s">
        <v>228</v>
      </c>
      <c r="AJ63" s="116">
        <v>3</v>
      </c>
      <c r="AK63" s="116">
        <f t="shared" si="128"/>
        <v>15</v>
      </c>
      <c r="AL63" s="116">
        <v>10</v>
      </c>
      <c r="AM63" s="116">
        <v>5</v>
      </c>
      <c r="AN63" s="116">
        <f>SUM(AO63:AP63)</f>
        <v>2</v>
      </c>
      <c r="AO63" s="116">
        <v>1</v>
      </c>
      <c r="AP63" s="116">
        <v>1</v>
      </c>
      <c r="AQ63" s="116" t="s">
        <v>135</v>
      </c>
      <c r="AR63" s="168"/>
      <c r="AS63" s="1542"/>
      <c r="AT63" s="177" t="s">
        <v>186</v>
      </c>
      <c r="AU63" s="116">
        <v>3</v>
      </c>
      <c r="AV63" s="116">
        <f t="shared" si="111"/>
        <v>2</v>
      </c>
      <c r="AW63" s="116">
        <v>1</v>
      </c>
      <c r="AX63" s="116">
        <v>1</v>
      </c>
      <c r="AY63" s="116" t="s">
        <v>139</v>
      </c>
      <c r="BA63" s="1551"/>
      <c r="BB63" s="59" t="s">
        <v>92</v>
      </c>
      <c r="BC63" s="59">
        <v>3</v>
      </c>
      <c r="BD63" s="59">
        <f>SUM(BE63:BF63)</f>
        <v>2</v>
      </c>
      <c r="BE63" s="59">
        <v>2</v>
      </c>
      <c r="BF63" s="485">
        <v>0</v>
      </c>
      <c r="BG63" s="59" t="s">
        <v>135</v>
      </c>
      <c r="BH63" s="59"/>
      <c r="BI63" s="1548"/>
      <c r="BJ63" s="116" t="s">
        <v>228</v>
      </c>
      <c r="BK63" s="116">
        <v>3</v>
      </c>
      <c r="BL63" s="116">
        <f>SUM(BM63:BN63)</f>
        <v>2</v>
      </c>
      <c r="BM63" s="116">
        <v>1</v>
      </c>
      <c r="BN63" s="116">
        <v>1</v>
      </c>
      <c r="BO63" s="116" t="s">
        <v>135</v>
      </c>
      <c r="BP63" s="168"/>
      <c r="BQ63" s="1534"/>
      <c r="BR63" s="116" t="s">
        <v>172</v>
      </c>
      <c r="BS63" s="59" t="s">
        <v>765</v>
      </c>
      <c r="BT63" s="116">
        <v>3</v>
      </c>
      <c r="BU63" s="116">
        <f t="shared" si="124"/>
        <v>15</v>
      </c>
      <c r="BV63" s="116">
        <v>0</v>
      </c>
      <c r="BW63" s="116">
        <v>15</v>
      </c>
      <c r="BX63" s="116">
        <f t="shared" ref="BX63:BX66" si="130">SUM(BY63:BZ63)</f>
        <v>3</v>
      </c>
      <c r="BY63" s="116">
        <v>0</v>
      </c>
      <c r="BZ63" s="116">
        <v>3</v>
      </c>
      <c r="CA63" s="116" t="s">
        <v>139</v>
      </c>
      <c r="CB63" s="167"/>
    </row>
    <row r="64" spans="1:80" x14ac:dyDescent="0.2">
      <c r="A64" s="1542"/>
      <c r="B64" s="59" t="s">
        <v>172</v>
      </c>
      <c r="C64" s="116">
        <v>3</v>
      </c>
      <c r="D64" s="116">
        <f t="shared" si="125"/>
        <v>15</v>
      </c>
      <c r="E64" s="116">
        <v>0</v>
      </c>
      <c r="F64" s="116">
        <v>15</v>
      </c>
      <c r="G64" s="116">
        <f t="shared" ref="G64:G68" si="131">SUM(H64:I64)</f>
        <v>3</v>
      </c>
      <c r="H64" s="116">
        <v>0</v>
      </c>
      <c r="I64" s="116">
        <v>3</v>
      </c>
      <c r="J64" s="116" t="s">
        <v>139</v>
      </c>
      <c r="K64" s="167"/>
      <c r="L64" s="1574"/>
      <c r="M64" s="116" t="s">
        <v>131</v>
      </c>
      <c r="N64" s="116">
        <v>4</v>
      </c>
      <c r="O64" s="116">
        <f t="shared" si="126"/>
        <v>15</v>
      </c>
      <c r="P64" s="116">
        <v>0</v>
      </c>
      <c r="Q64" s="116">
        <v>15</v>
      </c>
      <c r="R64" s="116">
        <f t="shared" si="106"/>
        <v>2</v>
      </c>
      <c r="S64" s="116">
        <v>0</v>
      </c>
      <c r="T64" s="116">
        <v>2</v>
      </c>
      <c r="U64" s="116" t="s">
        <v>139</v>
      </c>
      <c r="W64" s="1586"/>
      <c r="X64" s="59" t="s">
        <v>172</v>
      </c>
      <c r="Y64" s="59">
        <v>3</v>
      </c>
      <c r="Z64" s="59">
        <f t="shared" si="127"/>
        <v>15</v>
      </c>
      <c r="AA64" s="59">
        <v>0</v>
      </c>
      <c r="AB64" s="59">
        <v>15</v>
      </c>
      <c r="AC64" s="59">
        <f t="shared" si="129"/>
        <v>3</v>
      </c>
      <c r="AD64" s="59">
        <v>0</v>
      </c>
      <c r="AE64" s="59">
        <v>3</v>
      </c>
      <c r="AF64" s="59" t="s">
        <v>139</v>
      </c>
      <c r="AG64" s="348"/>
      <c r="AH64" s="1542"/>
      <c r="AI64" s="59" t="s">
        <v>458</v>
      </c>
      <c r="AJ64" s="116">
        <v>3</v>
      </c>
      <c r="AK64" s="116">
        <f t="shared" si="128"/>
        <v>15</v>
      </c>
      <c r="AL64" s="116">
        <v>5</v>
      </c>
      <c r="AM64" s="116">
        <v>10</v>
      </c>
      <c r="AN64" s="116">
        <f t="shared" ref="AN64:AN68" si="132">SUM(AO64:AP64)</f>
        <v>2</v>
      </c>
      <c r="AO64" s="116">
        <v>1</v>
      </c>
      <c r="AP64" s="116">
        <v>1</v>
      </c>
      <c r="AQ64" s="116" t="s">
        <v>139</v>
      </c>
      <c r="AR64" s="168"/>
      <c r="AS64" s="1542"/>
      <c r="AT64" s="170" t="s">
        <v>189</v>
      </c>
      <c r="AU64" s="116">
        <v>3</v>
      </c>
      <c r="AV64" s="116">
        <f t="shared" si="111"/>
        <v>2</v>
      </c>
      <c r="AW64" s="116">
        <v>1</v>
      </c>
      <c r="AX64" s="116">
        <v>1</v>
      </c>
      <c r="AY64" s="116" t="s">
        <v>139</v>
      </c>
      <c r="BA64" s="1551"/>
      <c r="BB64" s="59" t="s">
        <v>178</v>
      </c>
      <c r="BC64" s="59">
        <v>3</v>
      </c>
      <c r="BD64" s="59">
        <f t="shared" ref="BD64:BD68" si="133">SUM(BE64:BF64)</f>
        <v>2</v>
      </c>
      <c r="BE64" s="59">
        <v>1</v>
      </c>
      <c r="BF64" s="485">
        <v>1</v>
      </c>
      <c r="BG64" s="59" t="s">
        <v>135</v>
      </c>
      <c r="BH64" s="59"/>
      <c r="BI64" s="1548"/>
      <c r="BJ64" s="116" t="s">
        <v>458</v>
      </c>
      <c r="BK64" s="116">
        <v>3</v>
      </c>
      <c r="BL64" s="116">
        <f t="shared" ref="BL64:BL66" si="134">SUM(BM64:BN64)</f>
        <v>2</v>
      </c>
      <c r="BM64" s="116">
        <v>1</v>
      </c>
      <c r="BN64" s="116">
        <v>1</v>
      </c>
      <c r="BO64" s="116" t="s">
        <v>139</v>
      </c>
      <c r="BP64" s="168"/>
      <c r="BQ64" s="1534"/>
      <c r="BR64" s="116" t="s">
        <v>459</v>
      </c>
      <c r="BS64" s="59" t="s">
        <v>766</v>
      </c>
      <c r="BT64" s="116">
        <v>3</v>
      </c>
      <c r="BU64" s="116">
        <f t="shared" si="124"/>
        <v>10</v>
      </c>
      <c r="BV64" s="116">
        <v>5</v>
      </c>
      <c r="BW64" s="116">
        <v>5</v>
      </c>
      <c r="BX64" s="116">
        <v>2</v>
      </c>
      <c r="BY64" s="116">
        <v>1</v>
      </c>
      <c r="BZ64" s="116">
        <v>1</v>
      </c>
      <c r="CA64" s="116" t="s">
        <v>135</v>
      </c>
      <c r="CB64" s="167"/>
    </row>
    <row r="65" spans="1:85" x14ac:dyDescent="0.2">
      <c r="A65" s="1542"/>
      <c r="B65" s="59" t="s">
        <v>459</v>
      </c>
      <c r="C65" s="116">
        <v>3</v>
      </c>
      <c r="D65" s="116">
        <f t="shared" si="125"/>
        <v>10</v>
      </c>
      <c r="E65" s="116">
        <v>5</v>
      </c>
      <c r="F65" s="116">
        <v>5</v>
      </c>
      <c r="G65" s="116">
        <v>2</v>
      </c>
      <c r="H65" s="116">
        <v>1</v>
      </c>
      <c r="I65" s="116">
        <v>1</v>
      </c>
      <c r="J65" s="116" t="s">
        <v>135</v>
      </c>
      <c r="K65" s="167"/>
      <c r="L65" s="1574"/>
      <c r="M65" s="116" t="s">
        <v>104</v>
      </c>
      <c r="N65" s="116">
        <v>3</v>
      </c>
      <c r="O65" s="116">
        <f t="shared" si="126"/>
        <v>10</v>
      </c>
      <c r="P65" s="116">
        <v>0</v>
      </c>
      <c r="Q65" s="116">
        <v>10</v>
      </c>
      <c r="R65" s="116">
        <f t="shared" si="106"/>
        <v>3</v>
      </c>
      <c r="S65" s="116">
        <v>0</v>
      </c>
      <c r="T65" s="116">
        <v>3</v>
      </c>
      <c r="U65" s="116" t="s">
        <v>139</v>
      </c>
      <c r="W65" s="1586"/>
      <c r="X65" s="59" t="s">
        <v>459</v>
      </c>
      <c r="Y65" s="59">
        <v>3</v>
      </c>
      <c r="Z65" s="59">
        <f t="shared" si="127"/>
        <v>10</v>
      </c>
      <c r="AA65" s="59">
        <v>5</v>
      </c>
      <c r="AB65" s="59">
        <v>5</v>
      </c>
      <c r="AC65" s="59">
        <f t="shared" si="129"/>
        <v>2</v>
      </c>
      <c r="AD65" s="59">
        <v>1</v>
      </c>
      <c r="AE65" s="59">
        <v>1</v>
      </c>
      <c r="AF65" s="59" t="s">
        <v>135</v>
      </c>
      <c r="AG65" s="348"/>
      <c r="AH65" s="1542"/>
      <c r="AI65" s="59" t="s">
        <v>460</v>
      </c>
      <c r="AJ65" s="116">
        <v>5</v>
      </c>
      <c r="AK65" s="116">
        <f t="shared" si="128"/>
        <v>15</v>
      </c>
      <c r="AL65" s="116">
        <v>10</v>
      </c>
      <c r="AM65" s="116">
        <v>5</v>
      </c>
      <c r="AN65" s="116">
        <f t="shared" si="132"/>
        <v>2</v>
      </c>
      <c r="AO65" s="116">
        <v>1</v>
      </c>
      <c r="AP65" s="116">
        <v>1</v>
      </c>
      <c r="AQ65" s="116" t="s">
        <v>135</v>
      </c>
      <c r="AR65" s="168"/>
      <c r="AS65" s="1542"/>
      <c r="AT65" s="170" t="s">
        <v>190</v>
      </c>
      <c r="AU65" s="116">
        <v>3</v>
      </c>
      <c r="AV65" s="116">
        <f t="shared" si="111"/>
        <v>2</v>
      </c>
      <c r="AW65" s="116">
        <v>1</v>
      </c>
      <c r="AX65" s="116">
        <v>1</v>
      </c>
      <c r="AY65" s="116" t="s">
        <v>139</v>
      </c>
      <c r="BA65" s="1551"/>
      <c r="BB65" s="59" t="s">
        <v>104</v>
      </c>
      <c r="BC65" s="59">
        <v>3</v>
      </c>
      <c r="BD65" s="59">
        <f t="shared" si="133"/>
        <v>3</v>
      </c>
      <c r="BE65" s="59">
        <v>0</v>
      </c>
      <c r="BF65" s="485">
        <v>3</v>
      </c>
      <c r="BG65" s="59" t="s">
        <v>139</v>
      </c>
      <c r="BH65" s="59"/>
      <c r="BI65" s="1548"/>
      <c r="BJ65" s="116" t="s">
        <v>460</v>
      </c>
      <c r="BK65" s="116">
        <v>5</v>
      </c>
      <c r="BL65" s="116">
        <f t="shared" si="134"/>
        <v>4</v>
      </c>
      <c r="BM65" s="116">
        <v>3</v>
      </c>
      <c r="BN65" s="116">
        <v>1</v>
      </c>
      <c r="BO65" s="116" t="s">
        <v>135</v>
      </c>
      <c r="BP65" s="168"/>
      <c r="BQ65" s="1534"/>
      <c r="BR65" s="116" t="s">
        <v>81</v>
      </c>
      <c r="BS65" s="59" t="s">
        <v>767</v>
      </c>
      <c r="BT65" s="116">
        <v>5</v>
      </c>
      <c r="BU65" s="116">
        <f t="shared" si="124"/>
        <v>15</v>
      </c>
      <c r="BV65" s="116">
        <v>5</v>
      </c>
      <c r="BW65" s="116">
        <v>10</v>
      </c>
      <c r="BX65" s="116">
        <f t="shared" si="130"/>
        <v>3</v>
      </c>
      <c r="BY65" s="116">
        <v>1</v>
      </c>
      <c r="BZ65" s="116">
        <v>2</v>
      </c>
      <c r="CA65" s="116" t="s">
        <v>139</v>
      </c>
      <c r="CB65" s="167"/>
    </row>
    <row r="66" spans="1:85" x14ac:dyDescent="0.2">
      <c r="A66" s="1542"/>
      <c r="B66" s="59" t="s">
        <v>680</v>
      </c>
      <c r="C66" s="116">
        <v>5</v>
      </c>
      <c r="D66" s="116">
        <f t="shared" si="125"/>
        <v>15</v>
      </c>
      <c r="E66" s="116">
        <v>5</v>
      </c>
      <c r="F66" s="116">
        <v>10</v>
      </c>
      <c r="G66" s="116">
        <f t="shared" si="131"/>
        <v>3</v>
      </c>
      <c r="H66" s="116">
        <v>1</v>
      </c>
      <c r="I66" s="116">
        <v>2</v>
      </c>
      <c r="J66" s="116" t="s">
        <v>139</v>
      </c>
      <c r="K66" s="167"/>
      <c r="L66" s="1574"/>
      <c r="M66" s="116" t="s">
        <v>231</v>
      </c>
      <c r="N66" s="116">
        <v>4</v>
      </c>
      <c r="O66" s="116">
        <f t="shared" si="126"/>
        <v>10</v>
      </c>
      <c r="P66" s="116">
        <v>5</v>
      </c>
      <c r="Q66" s="116">
        <v>5</v>
      </c>
      <c r="R66" s="116">
        <f t="shared" si="106"/>
        <v>2</v>
      </c>
      <c r="S66" s="116">
        <v>1</v>
      </c>
      <c r="T66" s="116">
        <v>1</v>
      </c>
      <c r="U66" s="116" t="s">
        <v>135</v>
      </c>
      <c r="W66" s="1586"/>
      <c r="X66" s="59" t="s">
        <v>127</v>
      </c>
      <c r="Y66" s="59">
        <v>3</v>
      </c>
      <c r="Z66" s="59">
        <f t="shared" si="127"/>
        <v>10</v>
      </c>
      <c r="AA66" s="59">
        <v>5</v>
      </c>
      <c r="AB66" s="59">
        <v>5</v>
      </c>
      <c r="AC66" s="59">
        <f t="shared" si="129"/>
        <v>2</v>
      </c>
      <c r="AD66" s="59">
        <v>1</v>
      </c>
      <c r="AE66" s="59">
        <v>1</v>
      </c>
      <c r="AF66" s="59" t="s">
        <v>135</v>
      </c>
      <c r="AG66" s="348"/>
      <c r="AH66" s="1542"/>
      <c r="AI66" s="59" t="s">
        <v>270</v>
      </c>
      <c r="AJ66" s="116">
        <v>3</v>
      </c>
      <c r="AK66" s="116">
        <f t="shared" si="128"/>
        <v>10</v>
      </c>
      <c r="AL66" s="116">
        <v>0</v>
      </c>
      <c r="AM66" s="116">
        <v>10</v>
      </c>
      <c r="AN66" s="116">
        <f t="shared" si="132"/>
        <v>2</v>
      </c>
      <c r="AO66" s="116">
        <v>0</v>
      </c>
      <c r="AP66" s="116">
        <v>2</v>
      </c>
      <c r="AQ66" s="116" t="s">
        <v>139</v>
      </c>
      <c r="AR66" s="168"/>
      <c r="AS66" s="1542"/>
      <c r="AT66" s="170" t="s">
        <v>570</v>
      </c>
      <c r="AU66" s="116">
        <v>3</v>
      </c>
      <c r="AV66" s="116">
        <f t="shared" si="111"/>
        <v>2</v>
      </c>
      <c r="AW66" s="116">
        <v>1</v>
      </c>
      <c r="AX66" s="116">
        <v>1</v>
      </c>
      <c r="AY66" s="116" t="s">
        <v>139</v>
      </c>
      <c r="BA66" s="1551"/>
      <c r="BB66" s="59" t="s">
        <v>461</v>
      </c>
      <c r="BC66" s="59">
        <v>3</v>
      </c>
      <c r="BD66" s="59">
        <f t="shared" si="133"/>
        <v>3</v>
      </c>
      <c r="BE66" s="59">
        <v>0</v>
      </c>
      <c r="BF66" s="485">
        <v>3</v>
      </c>
      <c r="BG66" s="59" t="s">
        <v>139</v>
      </c>
      <c r="BH66" s="59"/>
      <c r="BI66" s="1548"/>
      <c r="BJ66" s="116" t="s">
        <v>270</v>
      </c>
      <c r="BK66" s="116">
        <v>3</v>
      </c>
      <c r="BL66" s="116">
        <f t="shared" si="134"/>
        <v>2</v>
      </c>
      <c r="BM66" s="116">
        <v>0</v>
      </c>
      <c r="BN66" s="116">
        <v>2</v>
      </c>
      <c r="BO66" s="116" t="s">
        <v>139</v>
      </c>
      <c r="BP66" s="168"/>
      <c r="BQ66" s="1534"/>
      <c r="BR66" s="176" t="s">
        <v>124</v>
      </c>
      <c r="BS66" s="183" t="s">
        <v>762</v>
      </c>
      <c r="BT66" s="116">
        <f>SUM(BT79)</f>
        <v>13</v>
      </c>
      <c r="BU66" s="116">
        <f t="shared" si="124"/>
        <v>45</v>
      </c>
      <c r="BV66" s="116">
        <f>BV79</f>
        <v>15</v>
      </c>
      <c r="BW66" s="116">
        <f>BW79</f>
        <v>30</v>
      </c>
      <c r="BX66" s="116">
        <f t="shared" si="130"/>
        <v>8</v>
      </c>
      <c r="BY66" s="116">
        <f>SUM(BY79)</f>
        <v>2</v>
      </c>
      <c r="BZ66" s="116">
        <f>SUM(BZ79)</f>
        <v>6</v>
      </c>
      <c r="CA66" s="116" t="s">
        <v>224</v>
      </c>
      <c r="CB66" s="167"/>
    </row>
    <row r="67" spans="1:85" ht="16.5" thickBot="1" x14ac:dyDescent="0.25">
      <c r="A67" s="1542"/>
      <c r="B67" s="483"/>
      <c r="C67" s="180"/>
      <c r="D67" s="180"/>
      <c r="E67" s="180"/>
      <c r="F67" s="180"/>
      <c r="H67" s="180"/>
      <c r="I67" s="180"/>
      <c r="J67" s="180"/>
      <c r="K67" s="167"/>
      <c r="L67" s="1574"/>
      <c r="P67" s="180"/>
      <c r="Q67" s="180"/>
      <c r="W67" s="1586"/>
      <c r="X67" s="59" t="s">
        <v>230</v>
      </c>
      <c r="Y67" s="59">
        <v>2</v>
      </c>
      <c r="Z67" s="59">
        <f t="shared" si="127"/>
        <v>10</v>
      </c>
      <c r="AA67" s="59">
        <v>0</v>
      </c>
      <c r="AB67" s="59">
        <v>10</v>
      </c>
      <c r="AC67" s="59">
        <f t="shared" si="129"/>
        <v>2</v>
      </c>
      <c r="AD67" s="59">
        <v>0</v>
      </c>
      <c r="AE67" s="59">
        <v>2</v>
      </c>
      <c r="AF67" s="59" t="s">
        <v>139</v>
      </c>
      <c r="AG67" s="348"/>
      <c r="AH67" s="1542"/>
      <c r="AI67" s="59"/>
      <c r="AL67" s="180"/>
      <c r="AM67" s="180"/>
      <c r="AR67" s="168"/>
      <c r="AS67" s="1542"/>
      <c r="AT67" s="170" t="s">
        <v>571</v>
      </c>
      <c r="AU67" s="116">
        <v>3</v>
      </c>
      <c r="AV67" s="116">
        <f t="shared" si="111"/>
        <v>2</v>
      </c>
      <c r="AW67" s="116">
        <v>1</v>
      </c>
      <c r="AX67" s="116">
        <v>1</v>
      </c>
      <c r="AY67" s="116" t="s">
        <v>139</v>
      </c>
      <c r="BA67" s="1551"/>
      <c r="BB67" s="59" t="s">
        <v>270</v>
      </c>
      <c r="BC67" s="59">
        <v>2</v>
      </c>
      <c r="BD67" s="59">
        <f t="shared" si="133"/>
        <v>2</v>
      </c>
      <c r="BE67" s="59">
        <v>0</v>
      </c>
      <c r="BF67" s="485">
        <v>2</v>
      </c>
      <c r="BG67" s="59" t="s">
        <v>139</v>
      </c>
      <c r="BH67" s="59"/>
      <c r="BI67" s="1548"/>
      <c r="BJ67" s="116"/>
      <c r="BK67" s="116"/>
      <c r="BL67" s="116"/>
      <c r="BM67" s="116"/>
      <c r="BN67" s="116"/>
      <c r="BO67" s="116"/>
      <c r="BP67" s="168"/>
      <c r="BQ67" s="1535"/>
      <c r="BR67" s="171" t="s">
        <v>176</v>
      </c>
      <c r="BS67" s="524" t="s">
        <v>733</v>
      </c>
      <c r="BT67" s="172">
        <f t="shared" ref="BT67:BZ67" si="135">SUM(BT61:BT66)</f>
        <v>30</v>
      </c>
      <c r="BU67" s="172">
        <f t="shared" si="135"/>
        <v>110</v>
      </c>
      <c r="BV67" s="172">
        <f t="shared" si="135"/>
        <v>35</v>
      </c>
      <c r="BW67" s="172">
        <f t="shared" si="135"/>
        <v>75</v>
      </c>
      <c r="BX67" s="172">
        <f t="shared" si="135"/>
        <v>20</v>
      </c>
      <c r="BY67" s="172">
        <f t="shared" si="135"/>
        <v>5</v>
      </c>
      <c r="BZ67" s="172">
        <f t="shared" si="135"/>
        <v>15</v>
      </c>
      <c r="CA67" s="441" t="s">
        <v>106</v>
      </c>
      <c r="CB67" s="625"/>
    </row>
    <row r="68" spans="1:85" ht="16.5" thickBot="1" x14ac:dyDescent="0.25">
      <c r="A68" s="1542"/>
      <c r="B68" s="183" t="s">
        <v>124</v>
      </c>
      <c r="C68" s="116">
        <f>SUM(C81)</f>
        <v>13</v>
      </c>
      <c r="D68" s="116">
        <f t="shared" ref="D68" si="136">E68+F68</f>
        <v>45</v>
      </c>
      <c r="E68" s="116">
        <f>E81</f>
        <v>15</v>
      </c>
      <c r="F68" s="116">
        <f>F81</f>
        <v>30</v>
      </c>
      <c r="G68" s="116">
        <f t="shared" si="131"/>
        <v>9</v>
      </c>
      <c r="H68" s="116">
        <f>SUM(H81)</f>
        <v>3</v>
      </c>
      <c r="I68" s="116">
        <f>SUM(I81)</f>
        <v>6</v>
      </c>
      <c r="J68" s="116" t="s">
        <v>224</v>
      </c>
      <c r="K68" s="167"/>
      <c r="L68" s="1574"/>
      <c r="M68" s="176" t="s">
        <v>124</v>
      </c>
      <c r="N68" s="116">
        <f>SUM(N82)</f>
        <v>13</v>
      </c>
      <c r="O68" s="116">
        <f t="shared" si="126"/>
        <v>45</v>
      </c>
      <c r="P68" s="116">
        <f>P82</f>
        <v>10</v>
      </c>
      <c r="Q68" s="116">
        <f>Q82</f>
        <v>35</v>
      </c>
      <c r="R68" s="116">
        <v>8</v>
      </c>
      <c r="S68" s="116">
        <f>SUM(S82)</f>
        <v>2</v>
      </c>
      <c r="T68" s="116">
        <f>SUM(T82)</f>
        <v>6</v>
      </c>
      <c r="U68" s="116" t="s">
        <v>455</v>
      </c>
      <c r="W68" s="1586"/>
      <c r="X68" s="183" t="s">
        <v>124</v>
      </c>
      <c r="Y68" s="59">
        <f>SUM(Y83)</f>
        <v>13</v>
      </c>
      <c r="Z68" s="59">
        <f t="shared" si="127"/>
        <v>45</v>
      </c>
      <c r="AA68" s="59">
        <f>AA83</f>
        <v>20</v>
      </c>
      <c r="AB68" s="59">
        <f>AB83</f>
        <v>25</v>
      </c>
      <c r="AC68" s="59">
        <f t="shared" si="129"/>
        <v>8</v>
      </c>
      <c r="AD68" s="59">
        <f>SUM(AD83)</f>
        <v>4</v>
      </c>
      <c r="AE68" s="59">
        <f>SUM(AE83)</f>
        <v>4</v>
      </c>
      <c r="AF68" s="59" t="s">
        <v>224</v>
      </c>
      <c r="AG68" s="348"/>
      <c r="AH68" s="1542"/>
      <c r="AI68" s="183" t="s">
        <v>124</v>
      </c>
      <c r="AJ68" s="116">
        <f>SUM(AJ83)</f>
        <v>13</v>
      </c>
      <c r="AK68" s="116">
        <f t="shared" si="128"/>
        <v>45</v>
      </c>
      <c r="AL68" s="116">
        <f>AL83</f>
        <v>15</v>
      </c>
      <c r="AM68" s="116">
        <f>AM83</f>
        <v>30</v>
      </c>
      <c r="AN68" s="116">
        <f t="shared" si="132"/>
        <v>8</v>
      </c>
      <c r="AO68" s="116">
        <f>SUM(AO83)</f>
        <v>4</v>
      </c>
      <c r="AP68" s="116">
        <f>SUM(AP83)</f>
        <v>4</v>
      </c>
      <c r="AQ68" s="116" t="s">
        <v>455</v>
      </c>
      <c r="AR68" s="168"/>
      <c r="AS68" s="1542"/>
      <c r="AT68" s="177"/>
      <c r="AU68" s="116">
        <v>0</v>
      </c>
      <c r="AV68" s="116">
        <f t="shared" si="111"/>
        <v>2</v>
      </c>
      <c r="AW68" s="116">
        <v>0</v>
      </c>
      <c r="AX68" s="116">
        <v>2</v>
      </c>
      <c r="AY68" s="116" t="s">
        <v>94</v>
      </c>
      <c r="BA68" s="1551"/>
      <c r="BB68" s="183" t="s">
        <v>124</v>
      </c>
      <c r="BC68" s="59">
        <f>SUM(BC84)</f>
        <v>13</v>
      </c>
      <c r="BD68" s="59">
        <f t="shared" si="133"/>
        <v>8</v>
      </c>
      <c r="BE68" s="59">
        <f>SUM(BE84)</f>
        <v>3</v>
      </c>
      <c r="BF68" s="485">
        <f>SUM(BF84)</f>
        <v>5</v>
      </c>
      <c r="BG68" s="59" t="s">
        <v>237</v>
      </c>
      <c r="BH68" s="59"/>
      <c r="BI68" s="1548"/>
      <c r="BJ68" s="176" t="s">
        <v>124</v>
      </c>
      <c r="BK68" s="116">
        <v>13</v>
      </c>
      <c r="BL68" s="116">
        <f t="shared" ref="BL68" si="137">SUM(BM68:BN68)</f>
        <v>0</v>
      </c>
      <c r="BM68" s="116">
        <f>SUM(BM83)</f>
        <v>0</v>
      </c>
      <c r="BN68" s="116">
        <f>SUM(BN83)</f>
        <v>0</v>
      </c>
      <c r="BO68" s="116" t="s">
        <v>455</v>
      </c>
      <c r="BP68" s="168"/>
      <c r="BQ68" s="158">
        <v>7</v>
      </c>
      <c r="BR68" s="303" t="s">
        <v>463</v>
      </c>
      <c r="BS68" s="518"/>
      <c r="BT68" s="303">
        <v>30</v>
      </c>
      <c r="BU68" s="422"/>
      <c r="BV68" s="422"/>
      <c r="BW68" s="422"/>
      <c r="BX68" s="422"/>
      <c r="BY68" s="422"/>
      <c r="BZ68" s="422"/>
      <c r="CA68" s="422"/>
      <c r="CB68" s="424"/>
    </row>
    <row r="69" spans="1:85" ht="16.5" thickBot="1" x14ac:dyDescent="0.25">
      <c r="A69" s="1543"/>
      <c r="B69" s="192" t="s">
        <v>176</v>
      </c>
      <c r="C69" s="174">
        <f>SUM(C62:C68)</f>
        <v>30</v>
      </c>
      <c r="D69" s="174">
        <f>SUM(D62:D68)</f>
        <v>110</v>
      </c>
      <c r="E69" s="174">
        <f t="shared" ref="E69:F69" si="138">SUM(E62:E68)</f>
        <v>35</v>
      </c>
      <c r="F69" s="174">
        <f t="shared" si="138"/>
        <v>75</v>
      </c>
      <c r="G69" s="174">
        <f>SUM(G62:G68)</f>
        <v>21</v>
      </c>
      <c r="H69" s="174">
        <f>SUM(H62:H68)</f>
        <v>6</v>
      </c>
      <c r="I69" s="174">
        <f>SUM(I62:I68)</f>
        <v>15</v>
      </c>
      <c r="J69" s="420" t="s">
        <v>106</v>
      </c>
      <c r="K69" s="173"/>
      <c r="L69" s="1575"/>
      <c r="M69" s="171" t="s">
        <v>176</v>
      </c>
      <c r="N69" s="172">
        <f>SUM(N62:N68)</f>
        <v>30</v>
      </c>
      <c r="O69" s="172">
        <f>SUM(O62:O68)</f>
        <v>105</v>
      </c>
      <c r="P69" s="172">
        <f t="shared" ref="P69:Q69" si="139">SUM(P62:P68)</f>
        <v>25</v>
      </c>
      <c r="Q69" s="172">
        <f t="shared" si="139"/>
        <v>80</v>
      </c>
      <c r="R69" s="172">
        <f>SUM(R62:R68)</f>
        <v>19</v>
      </c>
      <c r="S69" s="172">
        <f t="shared" ref="S69:T69" si="140">SUM(S62:S68)</f>
        <v>4</v>
      </c>
      <c r="T69" s="172">
        <f t="shared" si="140"/>
        <v>15</v>
      </c>
      <c r="U69" s="441" t="s">
        <v>457</v>
      </c>
      <c r="V69" s="172"/>
      <c r="W69" s="1587"/>
      <c r="X69" s="488" t="s">
        <v>176</v>
      </c>
      <c r="Y69" s="350">
        <f>SUM(Y62:Y68)</f>
        <v>30</v>
      </c>
      <c r="Z69" s="350">
        <f>SUM(Z62:Z68)</f>
        <v>110</v>
      </c>
      <c r="AA69" s="350">
        <f t="shared" ref="AA69:AE69" si="141">SUM(AA62:AA68)</f>
        <v>30</v>
      </c>
      <c r="AB69" s="350">
        <f t="shared" si="141"/>
        <v>80</v>
      </c>
      <c r="AC69" s="350">
        <f t="shared" si="141"/>
        <v>21</v>
      </c>
      <c r="AD69" s="350">
        <f t="shared" si="141"/>
        <v>6</v>
      </c>
      <c r="AE69" s="350">
        <f t="shared" si="141"/>
        <v>15</v>
      </c>
      <c r="AF69" s="425" t="s">
        <v>239</v>
      </c>
      <c r="AG69" s="351"/>
      <c r="AH69" s="1543"/>
      <c r="AI69" s="488" t="s">
        <v>176</v>
      </c>
      <c r="AJ69" s="174">
        <f>SUM(AJ62:AJ68)</f>
        <v>30</v>
      </c>
      <c r="AK69" s="174">
        <f>SUM(AK62:AK68)</f>
        <v>110</v>
      </c>
      <c r="AL69" s="174">
        <f t="shared" ref="AL69:AP69" si="142">SUM(AL62:AL68)</f>
        <v>40</v>
      </c>
      <c r="AM69" s="174">
        <f t="shared" si="142"/>
        <v>70</v>
      </c>
      <c r="AN69" s="174">
        <f t="shared" si="142"/>
        <v>18</v>
      </c>
      <c r="AO69" s="174">
        <f t="shared" si="142"/>
        <v>7</v>
      </c>
      <c r="AP69" s="174">
        <f t="shared" si="142"/>
        <v>11</v>
      </c>
      <c r="AQ69" s="420" t="s">
        <v>462</v>
      </c>
      <c r="AR69" s="175"/>
      <c r="AS69" s="1543"/>
      <c r="AT69" s="192" t="s">
        <v>176</v>
      </c>
      <c r="AU69" s="174">
        <f>SUM(AU58:AU63)</f>
        <v>30</v>
      </c>
      <c r="AV69" s="174">
        <f>SUM(AV58:AV63)</f>
        <v>21</v>
      </c>
      <c r="AW69" s="174">
        <f>SUM(AW58:AW63)</f>
        <v>9</v>
      </c>
      <c r="AX69" s="174">
        <f>SUM(AX58:AX63)</f>
        <v>12</v>
      </c>
      <c r="AY69" s="420" t="s">
        <v>5</v>
      </c>
      <c r="AZ69" s="174"/>
      <c r="BA69" s="1552"/>
      <c r="BB69" s="488" t="s">
        <v>176</v>
      </c>
      <c r="BC69" s="350">
        <f>SUM(BC62:BC68)</f>
        <v>30</v>
      </c>
      <c r="BD69" s="350">
        <f t="shared" ref="BD69:BF69" si="143">SUM(BD62:BD68)</f>
        <v>22</v>
      </c>
      <c r="BE69" s="350">
        <f t="shared" si="143"/>
        <v>6</v>
      </c>
      <c r="BF69" s="489">
        <f t="shared" si="143"/>
        <v>16</v>
      </c>
      <c r="BG69" s="59" t="s">
        <v>462</v>
      </c>
      <c r="BH69" s="350"/>
      <c r="BI69" s="1549"/>
      <c r="BJ69" s="192" t="s">
        <v>176</v>
      </c>
      <c r="BK69" s="174">
        <f>SUM(BK62:BK68)</f>
        <v>30</v>
      </c>
      <c r="BL69" s="174">
        <f t="shared" ref="BL69:BN69" si="144">SUM(BL62:BL68)</f>
        <v>12</v>
      </c>
      <c r="BM69" s="174">
        <f t="shared" si="144"/>
        <v>5</v>
      </c>
      <c r="BN69" s="174">
        <f t="shared" si="144"/>
        <v>7</v>
      </c>
      <c r="BO69" s="420" t="s">
        <v>462</v>
      </c>
      <c r="BP69" s="175"/>
      <c r="BQ69" s="158"/>
      <c r="BR69" s="303" t="s">
        <v>243</v>
      </c>
      <c r="BS69" s="518"/>
      <c r="BT69" s="303">
        <f t="shared" ref="BT69:BZ69" si="145">SUM(BT17,BT30,BT41,BT52,BT60,BT67,BT68)</f>
        <v>210</v>
      </c>
      <c r="BU69" s="303">
        <f t="shared" si="145"/>
        <v>685</v>
      </c>
      <c r="BV69" s="303">
        <f t="shared" si="145"/>
        <v>265</v>
      </c>
      <c r="BW69" s="303">
        <f t="shared" si="145"/>
        <v>420</v>
      </c>
      <c r="BX69" s="303">
        <f t="shared" si="145"/>
        <v>127</v>
      </c>
      <c r="BY69" s="303">
        <f t="shared" si="145"/>
        <v>50</v>
      </c>
      <c r="BZ69" s="303">
        <f t="shared" si="145"/>
        <v>77</v>
      </c>
      <c r="CA69" s="163" t="s">
        <v>464</v>
      </c>
      <c r="CB69" s="626"/>
    </row>
    <row r="70" spans="1:85" ht="51" thickBot="1" x14ac:dyDescent="0.25">
      <c r="A70" s="905">
        <v>7</v>
      </c>
      <c r="B70" s="422" t="s">
        <v>463</v>
      </c>
      <c r="C70" s="422">
        <v>30</v>
      </c>
      <c r="D70" s="422"/>
      <c r="E70" s="422"/>
      <c r="F70" s="422"/>
      <c r="G70" s="422"/>
      <c r="H70" s="422"/>
      <c r="I70" s="422"/>
      <c r="J70" s="422"/>
      <c r="K70" s="424"/>
      <c r="L70" s="364">
        <v>7</v>
      </c>
      <c r="M70" s="303" t="s">
        <v>463</v>
      </c>
      <c r="N70" s="303">
        <v>30</v>
      </c>
      <c r="O70" s="303"/>
      <c r="P70" s="422"/>
      <c r="Q70" s="422"/>
      <c r="R70" s="422"/>
      <c r="S70" s="422"/>
      <c r="T70" s="422"/>
      <c r="U70" s="422"/>
      <c r="V70" s="422"/>
      <c r="W70" s="906">
        <v>7</v>
      </c>
      <c r="X70" s="491" t="s">
        <v>463</v>
      </c>
      <c r="Y70" s="491">
        <v>30</v>
      </c>
      <c r="Z70" s="491"/>
      <c r="AA70" s="491"/>
      <c r="AB70" s="491"/>
      <c r="AC70" s="491"/>
      <c r="AD70" s="491"/>
      <c r="AE70" s="491"/>
      <c r="AF70" s="491"/>
      <c r="AG70" s="492"/>
      <c r="AH70" s="866">
        <v>7</v>
      </c>
      <c r="AI70" s="491" t="s">
        <v>463</v>
      </c>
      <c r="AJ70" s="422">
        <v>30</v>
      </c>
      <c r="AK70" s="422"/>
      <c r="AL70" s="422"/>
      <c r="AM70" s="422"/>
      <c r="AN70" s="422"/>
      <c r="AO70" s="422"/>
      <c r="AP70" s="422"/>
      <c r="AQ70" s="422"/>
      <c r="AR70" s="423"/>
      <c r="AS70" s="1564">
        <v>6</v>
      </c>
      <c r="AT70" s="349" t="s">
        <v>79</v>
      </c>
      <c r="AU70" s="421">
        <v>3</v>
      </c>
      <c r="AV70" s="421">
        <f>SUM(AW70:AX70)</f>
        <v>2</v>
      </c>
      <c r="AW70" s="421">
        <v>0</v>
      </c>
      <c r="AX70" s="421">
        <v>2</v>
      </c>
      <c r="AY70" s="421" t="s">
        <v>139</v>
      </c>
      <c r="AZ70" s="421"/>
      <c r="BA70" s="650">
        <v>7</v>
      </c>
      <c r="BB70" s="491" t="s">
        <v>463</v>
      </c>
      <c r="BC70" s="491">
        <v>30</v>
      </c>
      <c r="BD70" s="491"/>
      <c r="BE70" s="491"/>
      <c r="BF70" s="491"/>
      <c r="BG70" s="491"/>
      <c r="BH70" s="509"/>
      <c r="BI70" s="649">
        <v>7</v>
      </c>
      <c r="BJ70" s="422" t="s">
        <v>463</v>
      </c>
      <c r="BK70" s="422">
        <v>30</v>
      </c>
      <c r="BL70" s="422"/>
      <c r="BM70" s="422"/>
      <c r="BN70" s="422"/>
      <c r="BO70" s="422"/>
      <c r="BP70" s="423"/>
      <c r="BQ70" s="305" t="s">
        <v>247</v>
      </c>
      <c r="BR70" s="303"/>
      <c r="BS70" s="518" t="s">
        <v>768</v>
      </c>
      <c r="BT70" s="303"/>
      <c r="BU70" s="303"/>
      <c r="BV70" s="303"/>
      <c r="BW70" s="303"/>
      <c r="BX70" s="303"/>
      <c r="BY70" s="303"/>
      <c r="BZ70" s="303"/>
      <c r="CA70" s="303"/>
      <c r="CB70" s="464"/>
    </row>
    <row r="71" spans="1:85" ht="16.5" customHeight="1" thickBot="1" x14ac:dyDescent="0.25">
      <c r="A71" s="338"/>
      <c r="B71" s="422" t="s">
        <v>243</v>
      </c>
      <c r="C71" s="422">
        <f>SUM(C17,C30,C42,C53,C61,C69,C70)</f>
        <v>210</v>
      </c>
      <c r="D71" s="422">
        <f>SUM(D17,D30,D42,D53,D61,D69,D70)</f>
        <v>685</v>
      </c>
      <c r="E71" s="422">
        <f t="shared" ref="E71:F71" si="146">SUM(E17,E30,E42,E53,E61,E69,E70)</f>
        <v>265</v>
      </c>
      <c r="F71" s="422">
        <f t="shared" si="146"/>
        <v>420</v>
      </c>
      <c r="G71" s="422">
        <f>SUM(G17,G30,G42,G53,G61,G69,G70)</f>
        <v>128</v>
      </c>
      <c r="H71" s="422">
        <f>SUM(H17,H30,H42,H53,H61,H69,H70)</f>
        <v>51</v>
      </c>
      <c r="I71" s="422">
        <f>SUM(I17,I30,I42,I53,I61,I69,I70)</f>
        <v>77</v>
      </c>
      <c r="J71" s="340" t="s">
        <v>464</v>
      </c>
      <c r="K71" s="424"/>
      <c r="L71" s="158"/>
      <c r="M71" s="303" t="s">
        <v>243</v>
      </c>
      <c r="N71" s="303">
        <f>SUM(N17,N30,N42,N53,N61,N69,N70)</f>
        <v>210</v>
      </c>
      <c r="O71" s="303">
        <f>SUM(O17,O30,O42,O53,O61,O69,O70)</f>
        <v>680</v>
      </c>
      <c r="P71" s="303">
        <f t="shared" ref="P71:Q71" si="147">SUM(P17,P30,P42,P53,P61,P69,P70)</f>
        <v>245</v>
      </c>
      <c r="Q71" s="303">
        <f t="shared" si="147"/>
        <v>435</v>
      </c>
      <c r="R71" s="303">
        <f>SUM(R17,R30,R42,R53,R61,R69,R70)</f>
        <v>128</v>
      </c>
      <c r="S71" s="303">
        <f>SUM(S17,S30,S42,S53,S61,S69,S70)</f>
        <v>47</v>
      </c>
      <c r="T71" s="303">
        <f>SUM(T17,T30,T42,T53,T61,T69,T70)</f>
        <v>81</v>
      </c>
      <c r="U71" s="163" t="s">
        <v>626</v>
      </c>
      <c r="V71" s="303"/>
      <c r="W71" s="493"/>
      <c r="X71" s="491" t="s">
        <v>243</v>
      </c>
      <c r="Y71" s="491">
        <f>SUM(Y17,Y30,Y42,Y53,Y61,Y69,Y70)</f>
        <v>210</v>
      </c>
      <c r="Z71" s="491">
        <f>SUM(Z17,Z30,Z42,Z53,Z61,Z69,Z70)</f>
        <v>685</v>
      </c>
      <c r="AA71" s="491">
        <f t="shared" ref="AA71:AB71" si="148">SUM(AA17,AA30,AA42,AA53,AA61,AA69,AA70)</f>
        <v>250</v>
      </c>
      <c r="AB71" s="491">
        <f t="shared" si="148"/>
        <v>435</v>
      </c>
      <c r="AC71" s="491">
        <f>SUM(AC17,AC30,AC42,AC53,AC61,AC69,AC70)</f>
        <v>128</v>
      </c>
      <c r="AD71" s="491">
        <f>SUM(AD17,AD30,AD42,AD53,AD61,AD69,AD70)</f>
        <v>50</v>
      </c>
      <c r="AE71" s="491">
        <f>SUM(AE17,AE30,AE42,AE53,AE61,AE69,AE70)</f>
        <v>78</v>
      </c>
      <c r="AF71" s="494" t="s">
        <v>467</v>
      </c>
      <c r="AG71" s="492"/>
      <c r="AH71" s="339"/>
      <c r="AI71" s="501" t="s">
        <v>243</v>
      </c>
      <c r="AJ71" s="422">
        <f>SUM(AJ17,AJ30,AJ42,AJ53,AJ61,AJ69,AJ70)</f>
        <v>210</v>
      </c>
      <c r="AK71" s="422">
        <f>SUM(AK17,AK30,AK42,AK53,AK61,AK69,AK70)</f>
        <v>680</v>
      </c>
      <c r="AL71" s="422">
        <f t="shared" ref="AL71:AM71" si="149">SUM(AL17,AL30,AL42,AL53,AL61,AL69,AL70)</f>
        <v>250</v>
      </c>
      <c r="AM71" s="422">
        <f t="shared" si="149"/>
        <v>430</v>
      </c>
      <c r="AN71" s="422">
        <f>SUM(AN17,AN30,AN42,AN53,AN61,AN69,AN70)</f>
        <v>125</v>
      </c>
      <c r="AO71" s="422">
        <f>SUM(AO17,AO30,AO42,AO53,AO61,AO69,AO70)</f>
        <v>50</v>
      </c>
      <c r="AP71" s="422">
        <f>SUM(AP17,AP30,AP42,AP53,AP61,AP69,AP70)</f>
        <v>75</v>
      </c>
      <c r="AQ71" s="340" t="s">
        <v>465</v>
      </c>
      <c r="AR71" s="423"/>
      <c r="AS71" s="1565"/>
      <c r="AT71" s="59" t="s">
        <v>228</v>
      </c>
      <c r="AU71" s="116">
        <v>3</v>
      </c>
      <c r="AV71" s="116">
        <f>SUM(AW71:AX71)</f>
        <v>2</v>
      </c>
      <c r="AW71" s="116">
        <v>1</v>
      </c>
      <c r="AX71" s="116">
        <v>1</v>
      </c>
      <c r="AY71" s="116" t="s">
        <v>135</v>
      </c>
      <c r="BA71" s="507"/>
      <c r="BB71" s="491" t="s">
        <v>243</v>
      </c>
      <c r="BC71" s="491">
        <f>SUM(BC17,BC30,BC42,BC53,BC61,BC69,BC70)</f>
        <v>210</v>
      </c>
      <c r="BD71" s="491">
        <f>SUM(BD17,BD30,BD42,BD53,BD61,BD69,BD70)</f>
        <v>125</v>
      </c>
      <c r="BE71" s="491">
        <f>SUM(BE17,BE30,BE42,BE53,BE61,BE69,BE70)</f>
        <v>50</v>
      </c>
      <c r="BF71" s="491">
        <f>SUM(BF17,BF30,BF42,BF53,BF61,BF69,BF70)</f>
        <v>75</v>
      </c>
      <c r="BG71" s="494" t="s">
        <v>466</v>
      </c>
      <c r="BH71" s="509"/>
      <c r="BI71" s="340"/>
      <c r="BJ71" s="190" t="s">
        <v>243</v>
      </c>
      <c r="BK71" s="422">
        <f>SUM(BK17,BK30,BK42,BK53,BK61,BK69,BK70)</f>
        <v>210</v>
      </c>
      <c r="BL71" s="422">
        <f>SUM(BL17,BL30,BL42,BL53,BL61,BL69,BL70)</f>
        <v>117</v>
      </c>
      <c r="BM71" s="422">
        <f>SUM(BM17,BM30,BM42,BM53,BM61,BM69,BM70)</f>
        <v>48</v>
      </c>
      <c r="BN71" s="422">
        <f>SUM(BN17,BN30,BN42,BN53,BN61,BN69,BN70)</f>
        <v>69</v>
      </c>
      <c r="BO71" s="340" t="s">
        <v>465</v>
      </c>
      <c r="BP71" s="423"/>
      <c r="BQ71" s="620" t="s">
        <v>179</v>
      </c>
      <c r="BR71" s="182" t="s">
        <v>180</v>
      </c>
      <c r="BS71" s="522"/>
      <c r="BT71" s="182" t="s">
        <v>181</v>
      </c>
      <c r="BU71" s="159"/>
      <c r="BV71" s="182"/>
      <c r="BW71" s="182"/>
      <c r="BX71" s="182" t="s">
        <v>182</v>
      </c>
      <c r="BY71" s="182" t="s">
        <v>177</v>
      </c>
      <c r="BZ71" s="182" t="s">
        <v>183</v>
      </c>
      <c r="CA71" s="182" t="s">
        <v>184</v>
      </c>
      <c r="CB71" s="166"/>
    </row>
    <row r="72" spans="1:85" ht="16.5" customHeight="1" thickBot="1" x14ac:dyDescent="0.25">
      <c r="A72" s="1583" t="s">
        <v>247</v>
      </c>
      <c r="B72" s="1561"/>
      <c r="C72" s="1561"/>
      <c r="D72" s="1561"/>
      <c r="E72" s="1561"/>
      <c r="F72" s="1561"/>
      <c r="G72" s="1561"/>
      <c r="H72" s="1561"/>
      <c r="I72" s="1561"/>
      <c r="J72" s="1561"/>
      <c r="K72" s="1562"/>
      <c r="L72" s="1588" t="s">
        <v>248</v>
      </c>
      <c r="M72" s="1589"/>
      <c r="N72" s="1589"/>
      <c r="O72" s="1589"/>
      <c r="P72" s="1589"/>
      <c r="Q72" s="1589"/>
      <c r="R72" s="1589"/>
      <c r="S72" s="1589"/>
      <c r="T72" s="1589"/>
      <c r="U72" s="1589"/>
      <c r="V72" s="1589"/>
      <c r="W72" s="1584" t="s">
        <v>250</v>
      </c>
      <c r="X72" s="1568"/>
      <c r="Y72" s="1568"/>
      <c r="Z72" s="1568"/>
      <c r="AA72" s="1568"/>
      <c r="AB72" s="1568"/>
      <c r="AC72" s="1568"/>
      <c r="AD72" s="1568"/>
      <c r="AE72" s="1568"/>
      <c r="AF72" s="1568"/>
      <c r="AG72" s="1568"/>
      <c r="AH72" s="305" t="s">
        <v>657</v>
      </c>
      <c r="AI72" s="502"/>
      <c r="AJ72" s="303"/>
      <c r="AK72" s="303"/>
      <c r="AL72" s="421"/>
      <c r="AM72" s="421"/>
      <c r="AN72" s="303"/>
      <c r="AO72" s="303"/>
      <c r="AP72" s="303"/>
      <c r="AQ72" s="464"/>
      <c r="AR72" s="341"/>
      <c r="AS72" s="1554"/>
      <c r="AT72" s="59" t="s">
        <v>172</v>
      </c>
      <c r="AU72" s="116">
        <v>3</v>
      </c>
      <c r="AV72" s="116">
        <f t="shared" ref="AV72" si="150">SUM(AW72:AX72)</f>
        <v>3</v>
      </c>
      <c r="AW72" s="116">
        <v>0</v>
      </c>
      <c r="AX72" s="116">
        <v>3</v>
      </c>
      <c r="AY72" s="116" t="s">
        <v>139</v>
      </c>
      <c r="BA72" s="1567" t="s">
        <v>249</v>
      </c>
      <c r="BB72" s="1568"/>
      <c r="BC72" s="1568"/>
      <c r="BD72" s="1568"/>
      <c r="BE72" s="1568"/>
      <c r="BF72" s="1568"/>
      <c r="BG72" s="1568"/>
      <c r="BH72" s="1569"/>
      <c r="BI72" s="1519" t="s">
        <v>657</v>
      </c>
      <c r="BJ72" s="1520"/>
      <c r="BK72" s="1520"/>
      <c r="BL72" s="1520"/>
      <c r="BM72" s="1520"/>
      <c r="BN72" s="1520"/>
      <c r="BO72" s="1520"/>
      <c r="BP72" s="1521"/>
      <c r="BQ72" s="1536">
        <v>5</v>
      </c>
      <c r="BR72" s="421" t="s">
        <v>498</v>
      </c>
      <c r="BS72" s="349" t="s">
        <v>769</v>
      </c>
      <c r="BT72" s="421">
        <v>5</v>
      </c>
      <c r="BU72" s="116">
        <f t="shared" ref="BU72:BU74" si="151">BV72+BW72</f>
        <v>20</v>
      </c>
      <c r="BV72" s="421">
        <v>10</v>
      </c>
      <c r="BW72" s="421">
        <v>10</v>
      </c>
      <c r="BX72" s="421">
        <f>SUM(BY72:BZ72)</f>
        <v>3</v>
      </c>
      <c r="BY72" s="421">
        <v>1</v>
      </c>
      <c r="BZ72" s="421">
        <v>2</v>
      </c>
      <c r="CA72" s="627" t="s">
        <v>139</v>
      </c>
      <c r="CB72" s="184"/>
    </row>
    <row r="73" spans="1:85" s="183" customFormat="1" ht="16.5" customHeight="1" thickBot="1" x14ac:dyDescent="0.25">
      <c r="A73" s="418" t="s">
        <v>179</v>
      </c>
      <c r="B73" s="342" t="s">
        <v>180</v>
      </c>
      <c r="C73" s="342" t="s">
        <v>181</v>
      </c>
      <c r="D73" s="343"/>
      <c r="E73" s="342"/>
      <c r="F73" s="342"/>
      <c r="G73" s="342" t="s">
        <v>182</v>
      </c>
      <c r="H73" s="342" t="s">
        <v>177</v>
      </c>
      <c r="I73" s="342" t="s">
        <v>183</v>
      </c>
      <c r="J73" s="342" t="s">
        <v>184</v>
      </c>
      <c r="K73" s="166"/>
      <c r="L73" s="161" t="s">
        <v>179</v>
      </c>
      <c r="M73" s="159" t="s">
        <v>180</v>
      </c>
      <c r="N73" s="159" t="s">
        <v>181</v>
      </c>
      <c r="O73" s="159"/>
      <c r="P73" s="182"/>
      <c r="Q73" s="182"/>
      <c r="R73" s="159" t="s">
        <v>182</v>
      </c>
      <c r="S73" s="159" t="s">
        <v>177</v>
      </c>
      <c r="T73" s="159" t="s">
        <v>183</v>
      </c>
      <c r="U73" s="159" t="s">
        <v>184</v>
      </c>
      <c r="V73" s="423"/>
      <c r="W73" s="495" t="s">
        <v>179</v>
      </c>
      <c r="X73" s="496" t="s">
        <v>180</v>
      </c>
      <c r="Y73" s="496" t="s">
        <v>181</v>
      </c>
      <c r="Z73" s="496"/>
      <c r="AA73" s="496"/>
      <c r="AB73" s="496"/>
      <c r="AC73" s="496" t="s">
        <v>182</v>
      </c>
      <c r="AD73" s="496" t="s">
        <v>177</v>
      </c>
      <c r="AE73" s="496" t="s">
        <v>183</v>
      </c>
      <c r="AF73" s="496" t="s">
        <v>184</v>
      </c>
      <c r="AG73" s="349"/>
      <c r="AH73" s="339" t="s">
        <v>179</v>
      </c>
      <c r="AI73" s="503" t="s">
        <v>180</v>
      </c>
      <c r="AJ73" s="343" t="s">
        <v>181</v>
      </c>
      <c r="AK73" s="343"/>
      <c r="AL73" s="343"/>
      <c r="AM73" s="343"/>
      <c r="AN73" s="343" t="s">
        <v>182</v>
      </c>
      <c r="AO73" s="343" t="s">
        <v>177</v>
      </c>
      <c r="AP73" s="343" t="s">
        <v>183</v>
      </c>
      <c r="AQ73" s="466" t="s">
        <v>184</v>
      </c>
      <c r="AR73" s="423"/>
      <c r="AS73" s="1554"/>
      <c r="AT73" s="59" t="s">
        <v>459</v>
      </c>
      <c r="AU73" s="116">
        <v>3</v>
      </c>
      <c r="AV73" s="116">
        <v>2</v>
      </c>
      <c r="AW73" s="116">
        <v>1</v>
      </c>
      <c r="AX73" s="116">
        <v>1</v>
      </c>
      <c r="AY73" s="116" t="s">
        <v>135</v>
      </c>
      <c r="AZ73" s="116"/>
      <c r="BA73" s="507" t="s">
        <v>179</v>
      </c>
      <c r="BB73" s="508" t="s">
        <v>180</v>
      </c>
      <c r="BC73" s="508" t="s">
        <v>181</v>
      </c>
      <c r="BD73" s="508" t="s">
        <v>182</v>
      </c>
      <c r="BE73" s="508" t="s">
        <v>177</v>
      </c>
      <c r="BF73" s="508" t="s">
        <v>183</v>
      </c>
      <c r="BG73" s="508" t="s">
        <v>184</v>
      </c>
      <c r="BH73" s="509"/>
      <c r="BI73" s="597" t="s">
        <v>179</v>
      </c>
      <c r="BJ73" s="598" t="s">
        <v>180</v>
      </c>
      <c r="BK73" s="598" t="s">
        <v>181</v>
      </c>
      <c r="BL73" s="598" t="s">
        <v>182</v>
      </c>
      <c r="BM73" s="598" t="s">
        <v>177</v>
      </c>
      <c r="BN73" s="598" t="s">
        <v>183</v>
      </c>
      <c r="BO73" s="598" t="s">
        <v>184</v>
      </c>
      <c r="BP73" s="598" t="s">
        <v>68</v>
      </c>
      <c r="BQ73" s="1537"/>
      <c r="BR73" s="59" t="s">
        <v>80</v>
      </c>
      <c r="BS73" s="59" t="s">
        <v>770</v>
      </c>
      <c r="BT73" s="116">
        <v>5</v>
      </c>
      <c r="BU73" s="116">
        <f t="shared" si="151"/>
        <v>20</v>
      </c>
      <c r="BV73" s="116">
        <v>5</v>
      </c>
      <c r="BW73" s="116">
        <v>15</v>
      </c>
      <c r="BX73" s="116">
        <f>SUM(BY73:BZ73)</f>
        <v>3</v>
      </c>
      <c r="BY73" s="116">
        <v>1</v>
      </c>
      <c r="BZ73" s="116">
        <v>2</v>
      </c>
      <c r="CA73" s="628" t="s">
        <v>139</v>
      </c>
      <c r="CB73" s="186"/>
      <c r="CC73" s="176"/>
      <c r="CD73" s="176"/>
      <c r="CE73" s="176"/>
      <c r="CF73" s="176"/>
      <c r="CG73" s="176"/>
    </row>
    <row r="74" spans="1:85" s="183" customFormat="1" ht="15.75" customHeight="1" thickBot="1" x14ac:dyDescent="0.25">
      <c r="A74" s="1555">
        <v>5</v>
      </c>
      <c r="B74" s="421" t="s">
        <v>251</v>
      </c>
      <c r="C74" s="421">
        <v>5</v>
      </c>
      <c r="D74" s="116">
        <f t="shared" ref="D74:D76" si="152">E74+F74</f>
        <v>20</v>
      </c>
      <c r="E74" s="421">
        <v>10</v>
      </c>
      <c r="F74" s="421">
        <v>10</v>
      </c>
      <c r="G74" s="421">
        <f>SUM(H74:I74)</f>
        <v>3</v>
      </c>
      <c r="H74" s="421">
        <v>1</v>
      </c>
      <c r="I74" s="421">
        <v>2</v>
      </c>
      <c r="J74" s="317" t="s">
        <v>139</v>
      </c>
      <c r="K74" s="184"/>
      <c r="L74" s="1536">
        <v>5</v>
      </c>
      <c r="M74" s="421" t="s">
        <v>252</v>
      </c>
      <c r="N74" s="421">
        <v>5</v>
      </c>
      <c r="O74" s="116">
        <f t="shared" ref="O74:O76" si="153">P74+Q74</f>
        <v>20</v>
      </c>
      <c r="P74" s="421">
        <v>10</v>
      </c>
      <c r="Q74" s="421">
        <v>10</v>
      </c>
      <c r="R74" s="116">
        <f t="shared" ref="R74:R81" si="154">SUM(S74:T74)</f>
        <v>3</v>
      </c>
      <c r="S74" s="183">
        <v>1</v>
      </c>
      <c r="T74" s="183">
        <v>2</v>
      </c>
      <c r="U74" s="164" t="s">
        <v>135</v>
      </c>
      <c r="V74" s="185"/>
      <c r="W74" s="1570">
        <v>5</v>
      </c>
      <c r="X74" s="349" t="s">
        <v>253</v>
      </c>
      <c r="Y74" s="349">
        <v>5</v>
      </c>
      <c r="Z74" s="349">
        <f t="shared" ref="Z74:Z77" si="155">AA74+AB74</f>
        <v>20</v>
      </c>
      <c r="AA74" s="349">
        <v>5</v>
      </c>
      <c r="AB74" s="349">
        <v>15</v>
      </c>
      <c r="AC74" s="349">
        <v>4</v>
      </c>
      <c r="AD74" s="497">
        <v>2</v>
      </c>
      <c r="AE74" s="497">
        <v>2</v>
      </c>
      <c r="AF74" s="498" t="s">
        <v>139</v>
      </c>
      <c r="AG74" s="497"/>
      <c r="AH74" s="1555">
        <v>5</v>
      </c>
      <c r="AI74" s="647" t="s">
        <v>618</v>
      </c>
      <c r="AJ74" s="185">
        <v>5</v>
      </c>
      <c r="AK74" s="185">
        <f>SUM(AL74:AM74)</f>
        <v>15</v>
      </c>
      <c r="AL74" s="421">
        <v>15</v>
      </c>
      <c r="AM74" s="421">
        <v>0</v>
      </c>
      <c r="AN74" s="185">
        <f>SUM(AO74:AP74)</f>
        <v>3</v>
      </c>
      <c r="AO74" s="185">
        <v>2</v>
      </c>
      <c r="AP74" s="421">
        <v>1</v>
      </c>
      <c r="AQ74" s="166" t="s">
        <v>135</v>
      </c>
      <c r="AR74" s="166"/>
      <c r="AS74" s="1554"/>
      <c r="AT74" s="59" t="s">
        <v>81</v>
      </c>
      <c r="AU74" s="116">
        <v>5</v>
      </c>
      <c r="AV74" s="116">
        <f t="shared" ref="AV74" si="156">SUM(AW74:AX74)</f>
        <v>3</v>
      </c>
      <c r="AW74" s="116">
        <v>1</v>
      </c>
      <c r="AX74" s="116">
        <v>2</v>
      </c>
      <c r="AY74" s="116" t="s">
        <v>139</v>
      </c>
      <c r="AZ74" s="116"/>
      <c r="BA74" s="1570">
        <v>5</v>
      </c>
      <c r="BB74" s="349" t="s">
        <v>468</v>
      </c>
      <c r="BC74" s="497">
        <v>3</v>
      </c>
      <c r="BD74" s="497">
        <v>3</v>
      </c>
      <c r="BE74" s="497">
        <v>2</v>
      </c>
      <c r="BF74" s="497">
        <v>1</v>
      </c>
      <c r="BG74" s="498" t="s">
        <v>135</v>
      </c>
      <c r="BH74" s="510"/>
      <c r="BI74" s="1516">
        <v>5</v>
      </c>
      <c r="BJ74" s="560" t="s">
        <v>618</v>
      </c>
      <c r="BK74" s="561">
        <v>5</v>
      </c>
      <c r="BL74" s="562">
        <f>BM74+BN74</f>
        <v>3</v>
      </c>
      <c r="BM74" s="561">
        <v>2</v>
      </c>
      <c r="BN74" s="561">
        <v>1</v>
      </c>
      <c r="BO74" s="560" t="s">
        <v>688</v>
      </c>
      <c r="BP74" s="563"/>
      <c r="BQ74" s="1538"/>
      <c r="BR74" s="174" t="s">
        <v>500</v>
      </c>
      <c r="BS74" s="350" t="s">
        <v>771</v>
      </c>
      <c r="BT74" s="174">
        <v>5</v>
      </c>
      <c r="BU74" s="116">
        <f t="shared" si="151"/>
        <v>20</v>
      </c>
      <c r="BV74" s="174">
        <v>10</v>
      </c>
      <c r="BW74" s="174">
        <v>10</v>
      </c>
      <c r="BX74" s="174">
        <f>SUM(BY74:BZ74)</f>
        <v>4</v>
      </c>
      <c r="BY74" s="174">
        <v>2</v>
      </c>
      <c r="BZ74" s="174">
        <v>2</v>
      </c>
      <c r="CA74" s="174" t="s">
        <v>135</v>
      </c>
      <c r="CB74" s="187"/>
      <c r="CC74" s="176"/>
      <c r="CD74" s="176"/>
      <c r="CE74" s="176"/>
      <c r="CF74" s="176"/>
      <c r="CG74" s="176"/>
    </row>
    <row r="75" spans="1:85" s="183" customFormat="1" ht="15.75" customHeight="1" thickBot="1" x14ac:dyDescent="0.25">
      <c r="A75" s="1556"/>
      <c r="B75" s="116" t="s">
        <v>254</v>
      </c>
      <c r="C75" s="116">
        <v>5</v>
      </c>
      <c r="D75" s="116">
        <f t="shared" si="152"/>
        <v>20</v>
      </c>
      <c r="E75" s="116">
        <v>5</v>
      </c>
      <c r="F75" s="116">
        <v>15</v>
      </c>
      <c r="G75" s="116">
        <f>SUM(H75:I75)</f>
        <v>3</v>
      </c>
      <c r="H75" s="116">
        <v>1</v>
      </c>
      <c r="I75" s="116">
        <v>2</v>
      </c>
      <c r="J75" s="318" t="s">
        <v>139</v>
      </c>
      <c r="K75" s="186"/>
      <c r="L75" s="1537"/>
      <c r="M75" s="116" t="s">
        <v>627</v>
      </c>
      <c r="N75" s="116">
        <v>5</v>
      </c>
      <c r="O75" s="116">
        <f t="shared" si="153"/>
        <v>20</v>
      </c>
      <c r="P75" s="116">
        <v>10</v>
      </c>
      <c r="Q75" s="116">
        <v>10</v>
      </c>
      <c r="R75" s="116">
        <f t="shared" si="154"/>
        <v>3</v>
      </c>
      <c r="S75" s="183">
        <v>1</v>
      </c>
      <c r="T75" s="183">
        <v>2</v>
      </c>
      <c r="U75" s="179" t="s">
        <v>139</v>
      </c>
      <c r="V75" s="176"/>
      <c r="W75" s="1571"/>
      <c r="X75" s="59" t="s">
        <v>256</v>
      </c>
      <c r="Y75" s="59">
        <v>2</v>
      </c>
      <c r="Z75" s="59">
        <f t="shared" si="155"/>
        <v>10</v>
      </c>
      <c r="AA75" s="59">
        <v>10</v>
      </c>
      <c r="AB75" s="59">
        <v>0</v>
      </c>
      <c r="AC75" s="59">
        <v>1</v>
      </c>
      <c r="AD75" s="183">
        <v>1</v>
      </c>
      <c r="AE75" s="183">
        <v>0</v>
      </c>
      <c r="AF75" s="499" t="s">
        <v>139</v>
      </c>
      <c r="AH75" s="1556"/>
      <c r="AI75" s="504" t="s">
        <v>658</v>
      </c>
      <c r="AJ75" s="176">
        <v>4</v>
      </c>
      <c r="AK75" s="176">
        <f>SUM(AL75:AM75)</f>
        <v>15</v>
      </c>
      <c r="AL75" s="116">
        <v>10</v>
      </c>
      <c r="AM75" s="116">
        <v>5</v>
      </c>
      <c r="AN75" s="176">
        <f>SUM(AO75:AP75)</f>
        <v>3</v>
      </c>
      <c r="AO75" s="116">
        <v>1</v>
      </c>
      <c r="AP75" s="176">
        <v>2</v>
      </c>
      <c r="AQ75" s="168" t="s">
        <v>139</v>
      </c>
      <c r="AR75" s="168"/>
      <c r="AS75" s="1554"/>
      <c r="AT75" s="483"/>
      <c r="AU75" s="180"/>
      <c r="AV75" s="116"/>
      <c r="AW75" s="180"/>
      <c r="AX75" s="180"/>
      <c r="AY75" s="180"/>
      <c r="AZ75" s="116"/>
      <c r="BA75" s="1571"/>
      <c r="BB75" s="59" t="s">
        <v>89</v>
      </c>
      <c r="BC75" s="183">
        <v>4</v>
      </c>
      <c r="BD75" s="183">
        <v>2</v>
      </c>
      <c r="BE75" s="183">
        <v>1</v>
      </c>
      <c r="BF75" s="183">
        <v>1</v>
      </c>
      <c r="BG75" s="511" t="s">
        <v>139</v>
      </c>
      <c r="BH75" s="512"/>
      <c r="BI75" s="1510"/>
      <c r="BJ75" s="537" t="s">
        <v>658</v>
      </c>
      <c r="BK75" s="538">
        <v>4</v>
      </c>
      <c r="BL75" s="539">
        <f>BM75+BN75</f>
        <v>3</v>
      </c>
      <c r="BM75" s="538">
        <v>1</v>
      </c>
      <c r="BN75" s="538">
        <v>2</v>
      </c>
      <c r="BO75" s="537" t="s">
        <v>139</v>
      </c>
      <c r="BP75" s="540"/>
      <c r="BQ75" s="188"/>
      <c r="BR75" s="181" t="s">
        <v>176</v>
      </c>
      <c r="BS75" s="517"/>
      <c r="BT75" s="181">
        <f>SUM(BT72:BT74)</f>
        <v>15</v>
      </c>
      <c r="BU75" s="303">
        <f>SUM(BU72:BU74)</f>
        <v>60</v>
      </c>
      <c r="BV75" s="303">
        <f t="shared" ref="BV75:BW75" si="157">SUM(BV72:BV74)</f>
        <v>25</v>
      </c>
      <c r="BW75" s="303">
        <f t="shared" si="157"/>
        <v>35</v>
      </c>
      <c r="BX75" s="303">
        <f>SUM(BX72:BX74)</f>
        <v>10</v>
      </c>
      <c r="BY75" s="303">
        <f t="shared" ref="BY75:BZ75" si="158">SUM(BY72:BY74)</f>
        <v>4</v>
      </c>
      <c r="BZ75" s="303">
        <f t="shared" si="158"/>
        <v>6</v>
      </c>
      <c r="CA75" s="303"/>
      <c r="CB75" s="189"/>
      <c r="CC75" s="176"/>
      <c r="CD75" s="176"/>
      <c r="CE75" s="176"/>
      <c r="CF75" s="176"/>
      <c r="CG75" s="176"/>
    </row>
    <row r="76" spans="1:85" s="183" customFormat="1" ht="16.5" customHeight="1" thickBot="1" x14ac:dyDescent="0.25">
      <c r="A76" s="1557"/>
      <c r="B76" s="174" t="s">
        <v>469</v>
      </c>
      <c r="C76" s="174">
        <v>5</v>
      </c>
      <c r="D76" s="116">
        <f t="shared" si="152"/>
        <v>20</v>
      </c>
      <c r="E76" s="174">
        <v>10</v>
      </c>
      <c r="F76" s="174">
        <v>10</v>
      </c>
      <c r="G76" s="174">
        <f>SUM(H76:I76)</f>
        <v>4</v>
      </c>
      <c r="H76" s="174">
        <v>2</v>
      </c>
      <c r="I76" s="174">
        <v>2</v>
      </c>
      <c r="J76" s="174" t="s">
        <v>135</v>
      </c>
      <c r="K76" s="187"/>
      <c r="L76" s="1537"/>
      <c r="M76" s="116" t="s">
        <v>628</v>
      </c>
      <c r="N76" s="116">
        <v>5</v>
      </c>
      <c r="O76" s="116">
        <f t="shared" si="153"/>
        <v>20</v>
      </c>
      <c r="P76" s="174">
        <v>5</v>
      </c>
      <c r="Q76" s="174">
        <v>15</v>
      </c>
      <c r="R76" s="116">
        <f t="shared" si="154"/>
        <v>3</v>
      </c>
      <c r="S76" s="350">
        <v>1</v>
      </c>
      <c r="T76" s="350">
        <v>2</v>
      </c>
      <c r="U76" s="116" t="s">
        <v>139</v>
      </c>
      <c r="V76" s="116"/>
      <c r="W76" s="1571"/>
      <c r="X76" s="467" t="s">
        <v>685</v>
      </c>
      <c r="Y76" s="183">
        <v>3</v>
      </c>
      <c r="Z76" s="59">
        <f t="shared" si="155"/>
        <v>10</v>
      </c>
      <c r="AA76" s="59">
        <v>0</v>
      </c>
      <c r="AB76" s="59">
        <v>10</v>
      </c>
      <c r="AC76" s="183">
        <v>2</v>
      </c>
      <c r="AD76" s="183">
        <v>0</v>
      </c>
      <c r="AE76" s="183">
        <v>2</v>
      </c>
      <c r="AF76" s="499" t="s">
        <v>139</v>
      </c>
      <c r="AH76" s="1556"/>
      <c r="AI76" s="504" t="s">
        <v>617</v>
      </c>
      <c r="AJ76" s="176">
        <v>3</v>
      </c>
      <c r="AK76" s="176">
        <f t="shared" ref="AK76:AK77" si="159">SUM(AL76:AM76)</f>
        <v>15</v>
      </c>
      <c r="AL76" s="116">
        <v>0</v>
      </c>
      <c r="AM76" s="116">
        <v>15</v>
      </c>
      <c r="AN76" s="176">
        <f t="shared" ref="AN76:AN77" si="160">SUM(AO76:AP76)</f>
        <v>2</v>
      </c>
      <c r="AO76" s="176">
        <v>2</v>
      </c>
      <c r="AP76" s="116">
        <v>0</v>
      </c>
      <c r="AQ76" s="168" t="s">
        <v>139</v>
      </c>
      <c r="AR76" s="168"/>
      <c r="AS76" s="1554"/>
      <c r="AT76" s="183" t="s">
        <v>124</v>
      </c>
      <c r="AU76" s="116">
        <f>SUM(AU90)</f>
        <v>13</v>
      </c>
      <c r="AV76" s="116">
        <f>SUM(AW76:AX76)</f>
        <v>8</v>
      </c>
      <c r="AW76" s="116">
        <f>SUM(AW90)</f>
        <v>2</v>
      </c>
      <c r="AX76" s="116">
        <f>SUM(AX90)</f>
        <v>6</v>
      </c>
      <c r="AY76" s="116" t="s">
        <v>224</v>
      </c>
      <c r="AZ76" s="116"/>
      <c r="BA76" s="1571"/>
      <c r="BB76" s="59" t="s">
        <v>470</v>
      </c>
      <c r="BC76" s="183">
        <v>3</v>
      </c>
      <c r="BD76" s="183">
        <v>2</v>
      </c>
      <c r="BE76" s="183">
        <v>0</v>
      </c>
      <c r="BF76" s="183">
        <v>2</v>
      </c>
      <c r="BG76" s="511" t="s">
        <v>139</v>
      </c>
      <c r="BH76" s="512"/>
      <c r="BI76" s="1510"/>
      <c r="BJ76" s="537" t="s">
        <v>617</v>
      </c>
      <c r="BK76" s="538">
        <v>6</v>
      </c>
      <c r="BL76" s="539">
        <f>BM76+BN76</f>
        <v>4</v>
      </c>
      <c r="BM76" s="538">
        <v>2</v>
      </c>
      <c r="BN76" s="538">
        <v>2</v>
      </c>
      <c r="BO76" s="537" t="s">
        <v>139</v>
      </c>
      <c r="BP76" s="540"/>
      <c r="BQ76" s="1536">
        <v>6</v>
      </c>
      <c r="BR76" s="421" t="s">
        <v>497</v>
      </c>
      <c r="BS76" s="59" t="s">
        <v>772</v>
      </c>
      <c r="BT76" s="421">
        <v>4</v>
      </c>
      <c r="BU76" s="116">
        <f t="shared" ref="BU76:BU78" si="161">BV76+BW76</f>
        <v>15</v>
      </c>
      <c r="BV76" s="421">
        <v>10</v>
      </c>
      <c r="BW76" s="421">
        <v>5</v>
      </c>
      <c r="BX76" s="421">
        <f>SUM(BY76:BZ76)</f>
        <v>2</v>
      </c>
      <c r="BY76" s="421">
        <v>1</v>
      </c>
      <c r="BZ76" s="421">
        <v>1</v>
      </c>
      <c r="CA76" s="421" t="s">
        <v>135</v>
      </c>
      <c r="CB76" s="184"/>
      <c r="CC76" s="176"/>
      <c r="CD76" s="176"/>
      <c r="CE76" s="176"/>
      <c r="CF76" s="176"/>
      <c r="CG76" s="176"/>
    </row>
    <row r="77" spans="1:85" s="183" customFormat="1" ht="16.5" customHeight="1" thickBot="1" x14ac:dyDescent="0.25">
      <c r="A77" s="188"/>
      <c r="B77" s="190" t="s">
        <v>176</v>
      </c>
      <c r="C77" s="190">
        <f>SUM(C74:C76)</f>
        <v>15</v>
      </c>
      <c r="D77" s="422">
        <f>SUM(D74:D76)</f>
        <v>60</v>
      </c>
      <c r="E77" s="422">
        <f t="shared" ref="E77:F77" si="162">SUM(E74:E76)</f>
        <v>25</v>
      </c>
      <c r="F77" s="422">
        <f t="shared" si="162"/>
        <v>35</v>
      </c>
      <c r="G77" s="422">
        <f>SUM(G74:G76)</f>
        <v>10</v>
      </c>
      <c r="H77" s="422">
        <f t="shared" ref="H77:I77" si="163">SUM(H74:H76)</f>
        <v>4</v>
      </c>
      <c r="I77" s="422">
        <f t="shared" si="163"/>
        <v>6</v>
      </c>
      <c r="J77" s="422"/>
      <c r="K77" s="189"/>
      <c r="L77" s="188"/>
      <c r="M77" s="181" t="s">
        <v>176</v>
      </c>
      <c r="N77" s="303">
        <f>SUM(N74:N76)</f>
        <v>15</v>
      </c>
      <c r="O77" s="303">
        <f>SUM(O74:O76)</f>
        <v>60</v>
      </c>
      <c r="P77" s="303">
        <f t="shared" ref="P77:T77" si="164">SUM(P74:P76)</f>
        <v>25</v>
      </c>
      <c r="Q77" s="303">
        <f t="shared" si="164"/>
        <v>35</v>
      </c>
      <c r="R77" s="303">
        <f t="shared" si="164"/>
        <v>9</v>
      </c>
      <c r="S77" s="303">
        <f t="shared" si="164"/>
        <v>3</v>
      </c>
      <c r="T77" s="303">
        <f t="shared" si="164"/>
        <v>6</v>
      </c>
      <c r="U77" s="190"/>
      <c r="V77" s="189"/>
      <c r="W77" s="1572"/>
      <c r="X77" s="59" t="s">
        <v>259</v>
      </c>
      <c r="Y77" s="59">
        <v>5</v>
      </c>
      <c r="Z77" s="59">
        <f t="shared" si="155"/>
        <v>20</v>
      </c>
      <c r="AA77" s="59">
        <v>5</v>
      </c>
      <c r="AB77" s="59">
        <v>15</v>
      </c>
      <c r="AC77" s="59">
        <v>3</v>
      </c>
      <c r="AD77" s="183">
        <v>1</v>
      </c>
      <c r="AE77" s="183">
        <v>2</v>
      </c>
      <c r="AF77" s="499" t="s">
        <v>135</v>
      </c>
      <c r="AH77" s="1557"/>
      <c r="AI77" s="505" t="s">
        <v>659</v>
      </c>
      <c r="AJ77" s="192">
        <v>3</v>
      </c>
      <c r="AK77" s="176">
        <f t="shared" si="159"/>
        <v>15</v>
      </c>
      <c r="AL77" s="116">
        <v>0</v>
      </c>
      <c r="AM77" s="116">
        <v>15</v>
      </c>
      <c r="AN77" s="176">
        <f t="shared" si="160"/>
        <v>2</v>
      </c>
      <c r="AO77" s="174">
        <v>0</v>
      </c>
      <c r="AP77" s="192">
        <v>2</v>
      </c>
      <c r="AQ77" s="175" t="s">
        <v>139</v>
      </c>
      <c r="AR77" s="168"/>
      <c r="AS77" s="1566"/>
      <c r="AT77" s="192" t="s">
        <v>176</v>
      </c>
      <c r="AU77" s="174">
        <f>SUM(AU70:AU76)</f>
        <v>30</v>
      </c>
      <c r="AV77" s="174">
        <f>SUM(AV70:AV76)</f>
        <v>20</v>
      </c>
      <c r="AW77" s="174">
        <f>SUM(AW70:AW76)</f>
        <v>5</v>
      </c>
      <c r="AX77" s="174">
        <f>SUM(AX70:AX76)</f>
        <v>15</v>
      </c>
      <c r="AY77" s="420" t="s">
        <v>106</v>
      </c>
      <c r="AZ77" s="174"/>
      <c r="BA77" s="1571"/>
      <c r="BB77" s="59" t="s">
        <v>205</v>
      </c>
      <c r="BC77" s="183">
        <v>3</v>
      </c>
      <c r="BD77" s="183">
        <v>2</v>
      </c>
      <c r="BE77" s="183">
        <v>1</v>
      </c>
      <c r="BF77" s="183">
        <v>1</v>
      </c>
      <c r="BG77" s="511" t="s">
        <v>139</v>
      </c>
      <c r="BH77" s="512"/>
      <c r="BI77" s="1510"/>
      <c r="BJ77" s="568"/>
      <c r="BK77" s="568"/>
      <c r="BL77" s="568"/>
      <c r="BM77" s="568"/>
      <c r="BN77" s="568"/>
      <c r="BO77" s="568"/>
      <c r="BP77" s="568"/>
      <c r="BQ77" s="1537"/>
      <c r="BR77" s="59" t="s">
        <v>547</v>
      </c>
      <c r="BS77" s="59" t="s">
        <v>773</v>
      </c>
      <c r="BT77" s="116">
        <v>4</v>
      </c>
      <c r="BU77" s="116">
        <f t="shared" si="161"/>
        <v>15</v>
      </c>
      <c r="BV77" s="116">
        <v>5</v>
      </c>
      <c r="BW77" s="116">
        <v>10</v>
      </c>
      <c r="BX77" s="116">
        <f>SUM(BY77:BZ77)</f>
        <v>3</v>
      </c>
      <c r="BY77" s="116">
        <v>1</v>
      </c>
      <c r="BZ77" s="116">
        <v>2</v>
      </c>
      <c r="CA77" s="116" t="s">
        <v>139</v>
      </c>
      <c r="CB77" s="186"/>
      <c r="CC77" s="176"/>
      <c r="CD77" s="176"/>
      <c r="CE77" s="176"/>
      <c r="CF77" s="176"/>
      <c r="CG77" s="176"/>
    </row>
    <row r="78" spans="1:85" s="183" customFormat="1" ht="16.5" customHeight="1" thickBot="1" x14ac:dyDescent="0.25">
      <c r="A78" s="1547">
        <v>6</v>
      </c>
      <c r="B78" s="349" t="s">
        <v>792</v>
      </c>
      <c r="C78" s="421">
        <v>4</v>
      </c>
      <c r="D78" s="116">
        <f t="shared" ref="D78:D80" si="165">E78+F78</f>
        <v>15</v>
      </c>
      <c r="E78" s="421">
        <v>10</v>
      </c>
      <c r="F78" s="421">
        <v>5</v>
      </c>
      <c r="G78" s="421">
        <f>SUM(H78:I78)</f>
        <v>3</v>
      </c>
      <c r="H78" s="421">
        <v>2</v>
      </c>
      <c r="I78" s="421">
        <v>1</v>
      </c>
      <c r="J78" s="421" t="s">
        <v>135</v>
      </c>
      <c r="K78" s="184"/>
      <c r="L78" s="1537">
        <v>6</v>
      </c>
      <c r="M78" s="116" t="s">
        <v>260</v>
      </c>
      <c r="N78" s="116">
        <v>3</v>
      </c>
      <c r="O78" s="116">
        <f t="shared" ref="O78:O81" si="166">P78+Q78</f>
        <v>10</v>
      </c>
      <c r="P78" s="421">
        <v>10</v>
      </c>
      <c r="Q78" s="421">
        <v>0</v>
      </c>
      <c r="R78" s="116">
        <f t="shared" si="154"/>
        <v>2</v>
      </c>
      <c r="S78" s="176">
        <v>2</v>
      </c>
      <c r="T78" s="176">
        <v>0</v>
      </c>
      <c r="U78" s="179" t="s">
        <v>135</v>
      </c>
      <c r="V78" s="176"/>
      <c r="W78" s="500"/>
      <c r="X78" s="501" t="s">
        <v>176</v>
      </c>
      <c r="Y78" s="491">
        <f>SUM(Y72:Y77)</f>
        <v>15</v>
      </c>
      <c r="Z78" s="491">
        <f>SUM(Z74:Z77)</f>
        <v>60</v>
      </c>
      <c r="AA78" s="491">
        <f>SUM(AA74:AA77)</f>
        <v>20</v>
      </c>
      <c r="AB78" s="491">
        <f>SUM(AB74:AB77)</f>
        <v>40</v>
      </c>
      <c r="AC78" s="491">
        <f>SUM(AC72:AC77)</f>
        <v>10</v>
      </c>
      <c r="AD78" s="491">
        <f>SUM(AD72:AD77)</f>
        <v>4</v>
      </c>
      <c r="AE78" s="491">
        <f>SUM(AE72:AE77)</f>
        <v>6</v>
      </c>
      <c r="AF78" s="491"/>
      <c r="AG78" s="501"/>
      <c r="AH78" s="452"/>
      <c r="AI78" s="506" t="s">
        <v>176</v>
      </c>
      <c r="AJ78" s="181">
        <f>SUM(AJ74:AJ77)</f>
        <v>15</v>
      </c>
      <c r="AK78" s="303">
        <f>SUM(AK74:AK77)</f>
        <v>60</v>
      </c>
      <c r="AL78" s="303">
        <f>SUM(AL74:AL77)</f>
        <v>25</v>
      </c>
      <c r="AM78" s="303">
        <f>SUM(AM74:AM77)</f>
        <v>35</v>
      </c>
      <c r="AN78" s="181">
        <f t="shared" ref="AN78:AP78" si="167">SUM(AN74:AN77)</f>
        <v>10</v>
      </c>
      <c r="AO78" s="181">
        <f t="shared" si="167"/>
        <v>5</v>
      </c>
      <c r="AP78" s="181">
        <f t="shared" si="167"/>
        <v>5</v>
      </c>
      <c r="AQ78" s="423"/>
      <c r="AR78" s="423"/>
      <c r="AS78" s="636">
        <v>7</v>
      </c>
      <c r="AT78" s="422" t="s">
        <v>463</v>
      </c>
      <c r="AU78" s="422">
        <v>30</v>
      </c>
      <c r="AV78" s="422"/>
      <c r="AW78" s="422"/>
      <c r="AX78" s="422"/>
      <c r="AY78" s="422"/>
      <c r="AZ78" s="422"/>
      <c r="BA78" s="1572"/>
      <c r="BB78" s="513" t="s">
        <v>290</v>
      </c>
      <c r="BC78" s="488">
        <v>2</v>
      </c>
      <c r="BD78" s="488">
        <v>1</v>
      </c>
      <c r="BE78" s="488">
        <v>0</v>
      </c>
      <c r="BF78" s="488">
        <v>1</v>
      </c>
      <c r="BG78" s="513" t="s">
        <v>139</v>
      </c>
      <c r="BH78" s="514"/>
      <c r="BI78" s="1511"/>
      <c r="BJ78" s="546" t="s">
        <v>176</v>
      </c>
      <c r="BK78" s="569">
        <f>SUM(BK74:BK77)</f>
        <v>15</v>
      </c>
      <c r="BL78" s="569">
        <f>SUM(BL74:BL77)</f>
        <v>10</v>
      </c>
      <c r="BM78" s="569">
        <f>SUM(BM74:BM77)</f>
        <v>5</v>
      </c>
      <c r="BN78" s="569">
        <f>SUM(BN74:BN77)</f>
        <v>5</v>
      </c>
      <c r="BO78" s="569"/>
      <c r="BP78" s="569"/>
      <c r="BQ78" s="1538"/>
      <c r="BR78" s="174" t="s">
        <v>348</v>
      </c>
      <c r="BS78" s="350" t="s">
        <v>774</v>
      </c>
      <c r="BT78" s="174">
        <v>5</v>
      </c>
      <c r="BU78" s="116">
        <f t="shared" si="161"/>
        <v>15</v>
      </c>
      <c r="BV78" s="174">
        <v>0</v>
      </c>
      <c r="BW78" s="174">
        <v>15</v>
      </c>
      <c r="BX78" s="174">
        <f>SUM(BY78:BZ78)</f>
        <v>3</v>
      </c>
      <c r="BY78" s="174">
        <v>0</v>
      </c>
      <c r="BZ78" s="174">
        <v>3</v>
      </c>
      <c r="CA78" s="174" t="s">
        <v>139</v>
      </c>
      <c r="CB78" s="187"/>
      <c r="CC78" s="176"/>
      <c r="CD78" s="176"/>
      <c r="CE78" s="176"/>
      <c r="CF78" s="176"/>
      <c r="CG78" s="176"/>
    </row>
    <row r="79" spans="1:85" ht="16.5" thickBot="1" x14ac:dyDescent="0.25">
      <c r="A79" s="1548"/>
      <c r="B79" s="59" t="s">
        <v>472</v>
      </c>
      <c r="C79" s="116">
        <v>4</v>
      </c>
      <c r="D79" s="116">
        <f t="shared" si="165"/>
        <v>15</v>
      </c>
      <c r="E79" s="116">
        <v>5</v>
      </c>
      <c r="F79" s="116">
        <v>10</v>
      </c>
      <c r="G79" s="116">
        <f>SUM(H79:I79)</f>
        <v>3</v>
      </c>
      <c r="H79" s="116">
        <v>1</v>
      </c>
      <c r="I79" s="116">
        <v>2</v>
      </c>
      <c r="J79" s="116" t="s">
        <v>139</v>
      </c>
      <c r="K79" s="186"/>
      <c r="L79" s="1537"/>
      <c r="M79" s="116" t="s">
        <v>263</v>
      </c>
      <c r="N79" s="116">
        <v>4</v>
      </c>
      <c r="O79" s="116">
        <f t="shared" si="166"/>
        <v>15</v>
      </c>
      <c r="P79" s="116">
        <v>0</v>
      </c>
      <c r="Q79" s="116">
        <v>15</v>
      </c>
      <c r="R79" s="116">
        <f t="shared" si="154"/>
        <v>2</v>
      </c>
      <c r="S79" s="176">
        <v>0</v>
      </c>
      <c r="T79" s="176">
        <v>2</v>
      </c>
      <c r="U79" s="179" t="s">
        <v>139</v>
      </c>
      <c r="V79" s="176"/>
      <c r="W79" s="1550">
        <v>6</v>
      </c>
      <c r="X79" s="59" t="s">
        <v>261</v>
      </c>
      <c r="Y79" s="59">
        <v>4</v>
      </c>
      <c r="Z79" s="59">
        <f t="shared" ref="Z79:Z82" si="168">AA79+AB79</f>
        <v>15</v>
      </c>
      <c r="AA79" s="349">
        <v>5</v>
      </c>
      <c r="AB79" s="349">
        <v>10</v>
      </c>
      <c r="AC79" s="59">
        <v>3</v>
      </c>
      <c r="AD79" s="183">
        <v>2</v>
      </c>
      <c r="AE79" s="183">
        <v>1</v>
      </c>
      <c r="AF79" s="499" t="s">
        <v>135</v>
      </c>
      <c r="AG79" s="183"/>
      <c r="AH79" s="1555">
        <v>6</v>
      </c>
      <c r="AI79" s="504" t="s">
        <v>476</v>
      </c>
      <c r="AJ79" s="185">
        <v>3</v>
      </c>
      <c r="AK79" s="185">
        <f>SUM(AL79:AM79)</f>
        <v>15</v>
      </c>
      <c r="AL79" s="421">
        <v>15</v>
      </c>
      <c r="AM79" s="421">
        <v>0</v>
      </c>
      <c r="AN79" s="185">
        <f>SUM(AO79:AP79)</f>
        <v>2</v>
      </c>
      <c r="AO79" s="185">
        <v>2</v>
      </c>
      <c r="AP79" s="421">
        <v>0</v>
      </c>
      <c r="AQ79" s="166" t="s">
        <v>135</v>
      </c>
      <c r="AR79" s="166"/>
      <c r="AS79" s="340"/>
      <c r="AT79" s="422" t="s">
        <v>243</v>
      </c>
      <c r="AU79" s="422">
        <f>SUM(AU17,AU30,AU42,AU57,AU69,AU77,AU78)</f>
        <v>210</v>
      </c>
      <c r="AV79" s="422">
        <f>SUM(AV17,AV30,AV42,AV57,AV69,AV77,AV78)</f>
        <v>128</v>
      </c>
      <c r="AW79" s="422">
        <f>SUM(AW17,AW30,AW42,AW57,AW69,AW77,AW78)</f>
        <v>50</v>
      </c>
      <c r="AX79" s="422">
        <f>SUM(AX17,AX30,AX42,AX57,AX69,AX77,AX78)</f>
        <v>78</v>
      </c>
      <c r="AY79" s="340" t="s">
        <v>464</v>
      </c>
      <c r="AZ79" s="422"/>
      <c r="BA79" s="500"/>
      <c r="BB79" s="501" t="s">
        <v>176</v>
      </c>
      <c r="BC79" s="491">
        <f t="shared" ref="BC79:BF79" si="169">SUM(BC74:BC78)</f>
        <v>15</v>
      </c>
      <c r="BD79" s="491">
        <f t="shared" si="169"/>
        <v>10</v>
      </c>
      <c r="BE79" s="491">
        <f t="shared" si="169"/>
        <v>4</v>
      </c>
      <c r="BF79" s="491">
        <f t="shared" si="169"/>
        <v>6</v>
      </c>
      <c r="BG79" s="491"/>
      <c r="BH79" s="515"/>
      <c r="BI79" s="1526">
        <v>6</v>
      </c>
      <c r="BJ79" s="560" t="s">
        <v>476</v>
      </c>
      <c r="BK79" s="561">
        <v>3</v>
      </c>
      <c r="BL79" s="562">
        <f>BM79+BN79</f>
        <v>2</v>
      </c>
      <c r="BM79" s="561">
        <v>2</v>
      </c>
      <c r="BN79" s="561">
        <v>0</v>
      </c>
      <c r="BO79" s="560" t="s">
        <v>688</v>
      </c>
      <c r="BP79" s="563"/>
      <c r="BQ79" s="161"/>
      <c r="BR79" s="181" t="s">
        <v>176</v>
      </c>
      <c r="BS79" s="517"/>
      <c r="BT79" s="303">
        <f>SUM(BT76:BT78)</f>
        <v>13</v>
      </c>
      <c r="BU79" s="303">
        <f>SUM(BU76:BU78)</f>
        <v>45</v>
      </c>
      <c r="BV79" s="303">
        <f t="shared" ref="BV79:BW79" si="170">SUM(BV76:BV78)</f>
        <v>15</v>
      </c>
      <c r="BW79" s="303">
        <f t="shared" si="170"/>
        <v>30</v>
      </c>
      <c r="BX79" s="303">
        <f>SUM(BX76:BX78)</f>
        <v>8</v>
      </c>
      <c r="BY79" s="303">
        <f t="shared" ref="BY79:BZ79" si="171">SUM(BY76:BY78)</f>
        <v>2</v>
      </c>
      <c r="BZ79" s="303">
        <f t="shared" si="171"/>
        <v>6</v>
      </c>
      <c r="CA79" s="422"/>
      <c r="CB79" s="423"/>
    </row>
    <row r="80" spans="1:85" ht="16.5" thickBot="1" x14ac:dyDescent="0.25">
      <c r="A80" s="1549"/>
      <c r="B80" s="350" t="s">
        <v>265</v>
      </c>
      <c r="C80" s="174">
        <v>5</v>
      </c>
      <c r="D80" s="116">
        <f t="shared" si="165"/>
        <v>15</v>
      </c>
      <c r="E80" s="174">
        <v>0</v>
      </c>
      <c r="F80" s="174">
        <v>15</v>
      </c>
      <c r="G80" s="174">
        <f>SUM(H80:I80)</f>
        <v>3</v>
      </c>
      <c r="H80" s="174">
        <v>0</v>
      </c>
      <c r="I80" s="174">
        <v>3</v>
      </c>
      <c r="J80" s="174" t="s">
        <v>139</v>
      </c>
      <c r="K80" s="187"/>
      <c r="L80" s="1537"/>
      <c r="M80" s="116" t="s">
        <v>266</v>
      </c>
      <c r="N80" s="116">
        <v>3</v>
      </c>
      <c r="O80" s="116">
        <f t="shared" si="166"/>
        <v>10</v>
      </c>
      <c r="P80" s="116">
        <v>0</v>
      </c>
      <c r="Q80" s="116">
        <v>10</v>
      </c>
      <c r="R80" s="116">
        <f t="shared" si="154"/>
        <v>2</v>
      </c>
      <c r="S80" s="176">
        <v>0</v>
      </c>
      <c r="T80" s="176">
        <v>2</v>
      </c>
      <c r="U80" s="179" t="s">
        <v>139</v>
      </c>
      <c r="V80" s="176"/>
      <c r="W80" s="1551"/>
      <c r="X80" s="59" t="s">
        <v>474</v>
      </c>
      <c r="Y80" s="59">
        <v>2</v>
      </c>
      <c r="Z80" s="59">
        <f t="shared" si="168"/>
        <v>10</v>
      </c>
      <c r="AA80" s="59">
        <v>10</v>
      </c>
      <c r="AB80" s="59">
        <v>0</v>
      </c>
      <c r="AC80" s="59">
        <v>1</v>
      </c>
      <c r="AD80" s="183">
        <v>1</v>
      </c>
      <c r="AE80" s="183">
        <v>0</v>
      </c>
      <c r="AF80" s="499" t="s">
        <v>139</v>
      </c>
      <c r="AG80" s="183"/>
      <c r="AH80" s="1556"/>
      <c r="AI80" s="504" t="s">
        <v>619</v>
      </c>
      <c r="AJ80" s="176">
        <v>4</v>
      </c>
      <c r="AK80" s="176">
        <f>SUM(AL80:AM80)</f>
        <v>10</v>
      </c>
      <c r="AL80" s="116">
        <v>0</v>
      </c>
      <c r="AM80" s="116">
        <v>10</v>
      </c>
      <c r="AN80" s="176">
        <f>SUM(AO80:AP80)</f>
        <v>3</v>
      </c>
      <c r="AO80" s="116">
        <v>1</v>
      </c>
      <c r="AP80" s="176">
        <v>2</v>
      </c>
      <c r="AQ80" s="168" t="s">
        <v>139</v>
      </c>
      <c r="AR80" s="168"/>
      <c r="AS80" s="419"/>
      <c r="BA80" s="1558">
        <v>6</v>
      </c>
      <c r="BB80" s="349" t="s">
        <v>473</v>
      </c>
      <c r="BC80" s="497">
        <v>3</v>
      </c>
      <c r="BD80" s="497">
        <v>2</v>
      </c>
      <c r="BE80" s="497">
        <v>1</v>
      </c>
      <c r="BF80" s="497">
        <v>1</v>
      </c>
      <c r="BG80" s="349" t="s">
        <v>135</v>
      </c>
      <c r="BH80" s="510"/>
      <c r="BI80" s="1527"/>
      <c r="BJ80" s="537" t="s">
        <v>619</v>
      </c>
      <c r="BK80" s="538">
        <v>4</v>
      </c>
      <c r="BL80" s="539">
        <f>BM80+BN80</f>
        <v>3</v>
      </c>
      <c r="BM80" s="538">
        <v>1</v>
      </c>
      <c r="BN80" s="538">
        <v>2</v>
      </c>
      <c r="BO80" s="537" t="s">
        <v>139</v>
      </c>
      <c r="BP80" s="540"/>
    </row>
    <row r="81" spans="1:68" ht="16.5" thickBot="1" x14ac:dyDescent="0.25">
      <c r="A81" s="339"/>
      <c r="B81" s="190" t="s">
        <v>176</v>
      </c>
      <c r="C81" s="422">
        <f>SUM(C78:C80)</f>
        <v>13</v>
      </c>
      <c r="D81" s="422">
        <f>SUM(D78:D80)</f>
        <v>45</v>
      </c>
      <c r="E81" s="422">
        <f t="shared" ref="E81:F81" si="172">SUM(E78:E80)</f>
        <v>15</v>
      </c>
      <c r="F81" s="422">
        <f t="shared" si="172"/>
        <v>30</v>
      </c>
      <c r="G81" s="422">
        <f>SUM(G78:G80)</f>
        <v>9</v>
      </c>
      <c r="H81" s="422">
        <f t="shared" ref="H81:I81" si="173">SUM(H78:H80)</f>
        <v>3</v>
      </c>
      <c r="I81" s="422">
        <f t="shared" si="173"/>
        <v>6</v>
      </c>
      <c r="J81" s="422"/>
      <c r="K81" s="423"/>
      <c r="L81" s="1538"/>
      <c r="M81" s="174" t="s">
        <v>629</v>
      </c>
      <c r="N81" s="116">
        <v>3</v>
      </c>
      <c r="O81" s="116">
        <f t="shared" si="166"/>
        <v>10</v>
      </c>
      <c r="P81" s="116">
        <v>0</v>
      </c>
      <c r="Q81" s="116">
        <v>10</v>
      </c>
      <c r="R81" s="116">
        <f t="shared" si="154"/>
        <v>2</v>
      </c>
      <c r="S81" s="116">
        <v>0</v>
      </c>
      <c r="T81" s="116">
        <v>2</v>
      </c>
      <c r="U81" s="116" t="s">
        <v>139</v>
      </c>
      <c r="W81" s="1551"/>
      <c r="X81" s="467" t="s">
        <v>686</v>
      </c>
      <c r="Y81" s="59">
        <v>3</v>
      </c>
      <c r="Z81" s="59">
        <f t="shared" si="168"/>
        <v>5</v>
      </c>
      <c r="AA81" s="59">
        <v>0</v>
      </c>
      <c r="AB81" s="59">
        <v>5</v>
      </c>
      <c r="AC81" s="59">
        <v>2</v>
      </c>
      <c r="AD81" s="59">
        <v>0</v>
      </c>
      <c r="AE81" s="59">
        <v>2</v>
      </c>
      <c r="AF81" s="499" t="s">
        <v>139</v>
      </c>
      <c r="AG81" s="183"/>
      <c r="AH81" s="1556"/>
      <c r="AI81" s="504" t="s">
        <v>660</v>
      </c>
      <c r="AJ81" s="176">
        <v>3</v>
      </c>
      <c r="AK81" s="176">
        <f t="shared" ref="AK81:AK82" si="174">SUM(AL81:AM81)</f>
        <v>10</v>
      </c>
      <c r="AL81" s="116">
        <v>0</v>
      </c>
      <c r="AM81" s="116">
        <v>10</v>
      </c>
      <c r="AN81" s="176">
        <f t="shared" ref="AN81:AN82" si="175">SUM(AO81:AP81)</f>
        <v>1</v>
      </c>
      <c r="AO81" s="116">
        <v>1</v>
      </c>
      <c r="AP81" s="176">
        <v>0</v>
      </c>
      <c r="AQ81" s="168" t="s">
        <v>139</v>
      </c>
      <c r="AR81" s="168"/>
      <c r="AS81" s="1561" t="s">
        <v>247</v>
      </c>
      <c r="AT81" s="1561"/>
      <c r="AU81" s="1561"/>
      <c r="AV81" s="1561"/>
      <c r="AW81" s="1561"/>
      <c r="AX81" s="1561"/>
      <c r="AY81" s="1561"/>
      <c r="AZ81" s="1562"/>
      <c r="BA81" s="1559"/>
      <c r="BB81" s="59" t="s">
        <v>131</v>
      </c>
      <c r="BC81" s="183">
        <v>4</v>
      </c>
      <c r="BD81" s="183">
        <v>2</v>
      </c>
      <c r="BE81" s="183">
        <v>0</v>
      </c>
      <c r="BF81" s="183">
        <v>2</v>
      </c>
      <c r="BG81" s="59" t="s">
        <v>139</v>
      </c>
      <c r="BH81" s="485"/>
      <c r="BI81" s="1527"/>
      <c r="BJ81" s="537" t="s">
        <v>708</v>
      </c>
      <c r="BK81" s="538">
        <v>6</v>
      </c>
      <c r="BL81" s="539">
        <f>BM81+BN81</f>
        <v>3</v>
      </c>
      <c r="BM81" s="538">
        <v>1</v>
      </c>
      <c r="BN81" s="538">
        <v>2</v>
      </c>
      <c r="BO81" s="537" t="s">
        <v>139</v>
      </c>
      <c r="BP81" s="540"/>
    </row>
    <row r="82" spans="1:68" ht="16.5" thickBot="1" x14ac:dyDescent="0.25">
      <c r="A82" s="344"/>
      <c r="L82" s="161"/>
      <c r="M82" s="171" t="s">
        <v>176</v>
      </c>
      <c r="N82" s="303">
        <f>SUM(N78:N81)</f>
        <v>13</v>
      </c>
      <c r="O82" s="303">
        <f>SUM(O78:O81)</f>
        <v>45</v>
      </c>
      <c r="P82" s="303">
        <f t="shared" ref="P82:T82" si="176">SUM(P78:P81)</f>
        <v>10</v>
      </c>
      <c r="Q82" s="303">
        <f t="shared" si="176"/>
        <v>35</v>
      </c>
      <c r="R82" s="303">
        <f t="shared" si="176"/>
        <v>8</v>
      </c>
      <c r="S82" s="303">
        <f t="shared" si="176"/>
        <v>2</v>
      </c>
      <c r="T82" s="303">
        <f t="shared" si="176"/>
        <v>6</v>
      </c>
      <c r="U82" s="422"/>
      <c r="V82" s="422"/>
      <c r="W82" s="1552"/>
      <c r="X82" s="59" t="s">
        <v>267</v>
      </c>
      <c r="Y82" s="59">
        <v>4</v>
      </c>
      <c r="Z82" s="59">
        <f t="shared" si="168"/>
        <v>15</v>
      </c>
      <c r="AA82" s="59">
        <v>5</v>
      </c>
      <c r="AB82" s="59">
        <v>10</v>
      </c>
      <c r="AC82" s="59">
        <v>2</v>
      </c>
      <c r="AD82" s="183">
        <v>1</v>
      </c>
      <c r="AE82" s="183">
        <v>1</v>
      </c>
      <c r="AF82" s="499" t="s">
        <v>139</v>
      </c>
      <c r="AG82" s="183"/>
      <c r="AH82" s="1557"/>
      <c r="AI82" s="505" t="s">
        <v>661</v>
      </c>
      <c r="AJ82" s="192">
        <v>3</v>
      </c>
      <c r="AK82" s="176">
        <f t="shared" si="174"/>
        <v>10</v>
      </c>
      <c r="AL82" s="116">
        <v>0</v>
      </c>
      <c r="AM82" s="116">
        <v>10</v>
      </c>
      <c r="AN82" s="176">
        <f t="shared" si="175"/>
        <v>2</v>
      </c>
      <c r="AO82" s="174">
        <v>0</v>
      </c>
      <c r="AP82" s="192">
        <v>2</v>
      </c>
      <c r="AQ82" s="175" t="s">
        <v>139</v>
      </c>
      <c r="AR82" s="168"/>
      <c r="AS82" s="447" t="s">
        <v>179</v>
      </c>
      <c r="AT82" s="342" t="s">
        <v>180</v>
      </c>
      <c r="AU82" s="342" t="s">
        <v>181</v>
      </c>
      <c r="AV82" s="342" t="s">
        <v>182</v>
      </c>
      <c r="AW82" s="342" t="s">
        <v>177</v>
      </c>
      <c r="AX82" s="342" t="s">
        <v>183</v>
      </c>
      <c r="AY82" s="342" t="s">
        <v>184</v>
      </c>
      <c r="AZ82" s="166"/>
      <c r="BA82" s="1559"/>
      <c r="BB82" s="59" t="s">
        <v>167</v>
      </c>
      <c r="BC82" s="183">
        <v>3</v>
      </c>
      <c r="BD82" s="183">
        <v>2</v>
      </c>
      <c r="BE82" s="183">
        <v>2</v>
      </c>
      <c r="BF82" s="183">
        <v>0</v>
      </c>
      <c r="BG82" s="516" t="s">
        <v>135</v>
      </c>
      <c r="BH82" s="485"/>
      <c r="BI82" s="1528"/>
      <c r="BJ82" s="546" t="s">
        <v>176</v>
      </c>
      <c r="BK82" s="569">
        <f>SUM(BK79:BK81)</f>
        <v>13</v>
      </c>
      <c r="BL82" s="569">
        <f>SUM(BL79:BL81)</f>
        <v>8</v>
      </c>
      <c r="BM82" s="569">
        <f>SUM(BM79:BM81)</f>
        <v>4</v>
      </c>
      <c r="BN82" s="569">
        <f>SUM(BN79:BN81)</f>
        <v>4</v>
      </c>
      <c r="BO82" s="569"/>
      <c r="BP82" s="569"/>
    </row>
    <row r="83" spans="1:68" ht="16.5" thickBot="1" x14ac:dyDescent="0.25">
      <c r="A83" s="116"/>
      <c r="L83" s="116"/>
      <c r="W83" s="305"/>
      <c r="X83" s="181" t="s">
        <v>176</v>
      </c>
      <c r="Y83" s="303">
        <f t="shared" ref="Y83:AE83" si="177">SUM(Y79:Y82)</f>
        <v>13</v>
      </c>
      <c r="Z83" s="303">
        <f t="shared" si="177"/>
        <v>45</v>
      </c>
      <c r="AA83" s="303">
        <f t="shared" si="177"/>
        <v>20</v>
      </c>
      <c r="AB83" s="303">
        <f t="shared" si="177"/>
        <v>25</v>
      </c>
      <c r="AC83" s="303">
        <f t="shared" si="177"/>
        <v>8</v>
      </c>
      <c r="AD83" s="303">
        <f t="shared" si="177"/>
        <v>4</v>
      </c>
      <c r="AE83" s="303">
        <f t="shared" si="177"/>
        <v>4</v>
      </c>
      <c r="AF83" s="303"/>
      <c r="AG83" s="190"/>
      <c r="AH83" s="452"/>
      <c r="AI83" s="465" t="s">
        <v>176</v>
      </c>
      <c r="AJ83" s="181">
        <f>SUM(AJ79:AJ82)</f>
        <v>13</v>
      </c>
      <c r="AK83" s="303">
        <f>SUM(AK79:AK82)</f>
        <v>45</v>
      </c>
      <c r="AL83" s="303">
        <f>SUM(AL79:AL82)</f>
        <v>15</v>
      </c>
      <c r="AM83" s="303">
        <f>SUM(AM79:AM82)</f>
        <v>30</v>
      </c>
      <c r="AN83" s="181">
        <f t="shared" ref="AN83:AP83" si="178">SUM(AN79:AN82)</f>
        <v>8</v>
      </c>
      <c r="AO83" s="181">
        <f t="shared" si="178"/>
        <v>4</v>
      </c>
      <c r="AP83" s="181">
        <f t="shared" si="178"/>
        <v>4</v>
      </c>
      <c r="AQ83" s="464"/>
      <c r="AR83" s="423"/>
      <c r="AS83" s="1563">
        <v>5</v>
      </c>
      <c r="AT83" s="421" t="s">
        <v>251</v>
      </c>
      <c r="AU83" s="421">
        <v>5</v>
      </c>
      <c r="AV83" s="421">
        <f>SUM(AW83:AX83)</f>
        <v>3</v>
      </c>
      <c r="AW83" s="421">
        <v>1</v>
      </c>
      <c r="AX83" s="421">
        <v>2</v>
      </c>
      <c r="AY83" s="317" t="s">
        <v>139</v>
      </c>
      <c r="AZ83" s="184"/>
      <c r="BA83" s="1560"/>
      <c r="BB83" s="59" t="s">
        <v>294</v>
      </c>
      <c r="BC83" s="183">
        <v>3</v>
      </c>
      <c r="BD83" s="183">
        <v>2</v>
      </c>
      <c r="BE83" s="183">
        <v>0</v>
      </c>
      <c r="BF83" s="183">
        <v>2</v>
      </c>
      <c r="BG83" s="516" t="s">
        <v>139</v>
      </c>
      <c r="BH83" s="485"/>
      <c r="BI83" s="116"/>
      <c r="BJ83" s="439"/>
      <c r="BK83" s="439"/>
      <c r="BL83" s="176"/>
      <c r="BM83" s="439"/>
      <c r="BN83" s="439"/>
      <c r="BO83" s="193"/>
      <c r="BP83" s="116"/>
    </row>
    <row r="84" spans="1:68" ht="16.5" thickBot="1" x14ac:dyDescent="0.25">
      <c r="B84" s="193"/>
      <c r="M84" s="193"/>
      <c r="W84" s="193"/>
      <c r="X84" s="193"/>
      <c r="AH84" s="193"/>
      <c r="AI84" s="169"/>
      <c r="AJ84" s="169"/>
      <c r="AK84" s="169"/>
      <c r="AN84" s="169"/>
      <c r="AO84" s="169"/>
      <c r="AP84" s="169"/>
      <c r="AQ84" s="169"/>
      <c r="AR84" s="195"/>
      <c r="AS84" s="1537"/>
      <c r="AT84" s="116" t="s">
        <v>254</v>
      </c>
      <c r="AU84" s="116">
        <v>5</v>
      </c>
      <c r="AV84" s="116">
        <f>SUM(AW84:AX84)</f>
        <v>3</v>
      </c>
      <c r="AW84" s="116">
        <v>1</v>
      </c>
      <c r="AX84" s="116">
        <v>2</v>
      </c>
      <c r="AY84" s="318" t="s">
        <v>139</v>
      </c>
      <c r="AZ84" s="186"/>
      <c r="BA84" s="502"/>
      <c r="BB84" s="517" t="s">
        <v>176</v>
      </c>
      <c r="BC84" s="518">
        <f t="shared" ref="BC84:BF84" si="179">SUM(BC80:BC83)</f>
        <v>13</v>
      </c>
      <c r="BD84" s="518">
        <f t="shared" si="179"/>
        <v>8</v>
      </c>
      <c r="BE84" s="518">
        <f t="shared" si="179"/>
        <v>3</v>
      </c>
      <c r="BF84" s="518">
        <f t="shared" si="179"/>
        <v>5</v>
      </c>
      <c r="BG84" s="491"/>
      <c r="BH84" s="509"/>
      <c r="BI84" s="59"/>
      <c r="BJ84" s="59"/>
      <c r="BK84" s="59"/>
      <c r="BL84" s="59"/>
      <c r="BM84" s="59"/>
      <c r="BN84" s="59"/>
      <c r="BO84" s="59"/>
      <c r="BP84" s="59"/>
    </row>
    <row r="85" spans="1:68" ht="16.5" thickBot="1" x14ac:dyDescent="0.25">
      <c r="B85" s="432" t="s">
        <v>437</v>
      </c>
      <c r="M85" s="193"/>
      <c r="W85" s="193"/>
      <c r="X85" s="432" t="s">
        <v>437</v>
      </c>
      <c r="Y85" s="13"/>
      <c r="Z85" s="208"/>
      <c r="AC85" s="208"/>
      <c r="AD85" s="208"/>
      <c r="AE85" s="208"/>
      <c r="AF85" s="208"/>
      <c r="AH85" s="304"/>
      <c r="AI85" s="417"/>
      <c r="AJ85" s="417"/>
      <c r="AK85" s="417"/>
      <c r="AL85" s="417"/>
      <c r="AM85" s="417"/>
      <c r="AN85" s="417"/>
      <c r="AO85" s="417"/>
      <c r="AP85" s="417"/>
      <c r="AQ85" s="417"/>
      <c r="AS85" s="1538"/>
      <c r="AT85" s="174" t="s">
        <v>469</v>
      </c>
      <c r="AU85" s="174">
        <v>5</v>
      </c>
      <c r="AV85" s="174">
        <f>SUM(AW85:AX85)</f>
        <v>4</v>
      </c>
      <c r="AW85" s="174">
        <v>2</v>
      </c>
      <c r="AX85" s="174">
        <v>2</v>
      </c>
      <c r="AY85" s="174" t="s">
        <v>135</v>
      </c>
      <c r="AZ85" s="187"/>
      <c r="BA85" s="502"/>
      <c r="BB85" s="517"/>
      <c r="BC85" s="518"/>
      <c r="BD85" s="518"/>
      <c r="BE85" s="518"/>
      <c r="BF85" s="518"/>
      <c r="BG85" s="491"/>
      <c r="BH85" s="509"/>
      <c r="BI85" s="59"/>
      <c r="BJ85" s="59"/>
      <c r="BK85" s="59"/>
      <c r="BL85" s="59"/>
      <c r="BM85" s="59"/>
      <c r="BN85" s="59"/>
      <c r="BO85" s="59"/>
      <c r="BP85" s="59"/>
    </row>
    <row r="86" spans="1:68" ht="16.5" thickBot="1" x14ac:dyDescent="0.25">
      <c r="B86" s="106"/>
      <c r="C86" s="13"/>
      <c r="M86" s="193"/>
      <c r="W86" s="116"/>
      <c r="X86" s="59"/>
      <c r="Y86" s="13"/>
      <c r="AA86" s="59"/>
      <c r="AB86" s="59"/>
      <c r="AC86" s="59"/>
      <c r="AD86" s="59"/>
      <c r="AE86" s="59"/>
      <c r="AF86" s="59"/>
      <c r="AG86" s="59"/>
      <c r="AH86" s="1554"/>
      <c r="AJ86" s="176"/>
      <c r="AK86" s="176"/>
      <c r="AN86" s="176"/>
      <c r="AO86" s="176"/>
      <c r="AS86" s="188"/>
      <c r="AT86" s="181" t="s">
        <v>176</v>
      </c>
      <c r="AU86" s="181">
        <f>SUM(AU83:AU85)</f>
        <v>15</v>
      </c>
      <c r="AV86" s="303">
        <f>SUM(AV83:AV85)</f>
        <v>10</v>
      </c>
      <c r="AW86" s="303">
        <f t="shared" ref="AW86:AX86" si="180">SUM(AW83:AW85)</f>
        <v>4</v>
      </c>
      <c r="AX86" s="303">
        <f t="shared" si="180"/>
        <v>6</v>
      </c>
      <c r="AY86" s="303"/>
      <c r="AZ86" s="189"/>
      <c r="BA86" s="519" t="s">
        <v>272</v>
      </c>
      <c r="BB86" s="520"/>
      <c r="BC86" s="520"/>
      <c r="BD86" s="520"/>
      <c r="BE86" s="520"/>
      <c r="BF86" s="520"/>
      <c r="BG86" s="520"/>
      <c r="BH86" s="521"/>
      <c r="BI86" s="59"/>
      <c r="BJ86" s="59"/>
      <c r="BK86" s="59"/>
      <c r="BL86" s="59"/>
      <c r="BM86" s="59"/>
      <c r="BN86" s="59"/>
      <c r="BO86" s="59"/>
      <c r="BP86" s="59"/>
    </row>
    <row r="87" spans="1:68" ht="16.5" thickBot="1" x14ac:dyDescent="0.25">
      <c r="B87" s="13"/>
      <c r="C87" s="13"/>
      <c r="M87" s="193"/>
      <c r="W87" s="116"/>
      <c r="X87" s="106"/>
      <c r="Y87" s="13"/>
      <c r="AA87" s="59"/>
      <c r="AB87" s="59"/>
      <c r="AC87" s="59"/>
      <c r="AD87" s="59"/>
      <c r="AE87" s="59"/>
      <c r="AF87" s="59"/>
      <c r="AG87" s="59"/>
      <c r="AH87" s="1554"/>
      <c r="AJ87" s="176"/>
      <c r="AK87" s="176"/>
      <c r="AN87" s="176"/>
      <c r="AO87" s="176"/>
      <c r="AP87" s="176"/>
      <c r="AS87" s="1536">
        <v>6</v>
      </c>
      <c r="AT87" s="349" t="s">
        <v>471</v>
      </c>
      <c r="AU87" s="421">
        <v>4</v>
      </c>
      <c r="AV87" s="421">
        <f>SUM(AW87:AX87)</f>
        <v>2</v>
      </c>
      <c r="AW87" s="421">
        <v>1</v>
      </c>
      <c r="AX87" s="421">
        <v>1</v>
      </c>
      <c r="AY87" s="421" t="s">
        <v>135</v>
      </c>
      <c r="AZ87" s="184"/>
      <c r="BA87" s="621" t="s">
        <v>179</v>
      </c>
      <c r="BB87" s="522" t="s">
        <v>180</v>
      </c>
      <c r="BC87" s="522" t="s">
        <v>181</v>
      </c>
      <c r="BD87" s="522" t="s">
        <v>182</v>
      </c>
      <c r="BE87" s="522" t="s">
        <v>177</v>
      </c>
      <c r="BF87" s="522" t="s">
        <v>183</v>
      </c>
      <c r="BG87" s="522" t="s">
        <v>184</v>
      </c>
      <c r="BH87" s="523" t="s">
        <v>68</v>
      </c>
      <c r="BI87" s="59"/>
      <c r="BJ87" s="59"/>
      <c r="BK87" s="59"/>
      <c r="BL87" s="59"/>
      <c r="BM87" s="59"/>
      <c r="BN87" s="59"/>
      <c r="BO87" s="59"/>
      <c r="BP87" s="59"/>
    </row>
    <row r="88" spans="1:68" x14ac:dyDescent="0.2">
      <c r="B88" s="13"/>
      <c r="C88" s="13"/>
      <c r="M88" s="193"/>
      <c r="W88" s="116"/>
      <c r="X88" s="13"/>
      <c r="Y88" s="13"/>
      <c r="AA88" s="59"/>
      <c r="AB88" s="59"/>
      <c r="AC88" s="59"/>
      <c r="AD88" s="59"/>
      <c r="AE88" s="59"/>
      <c r="AF88" s="59"/>
      <c r="AG88" s="59"/>
      <c r="AH88" s="1554"/>
      <c r="AJ88" s="176"/>
      <c r="AK88" s="176"/>
      <c r="AN88" s="176"/>
      <c r="AO88" s="176"/>
      <c r="AP88" s="176"/>
      <c r="AS88" s="1537"/>
      <c r="AT88" s="59" t="s">
        <v>472</v>
      </c>
      <c r="AU88" s="116">
        <v>4</v>
      </c>
      <c r="AV88" s="116">
        <f>SUM(AW88:AX88)</f>
        <v>3</v>
      </c>
      <c r="AW88" s="116">
        <v>1</v>
      </c>
      <c r="AX88" s="116">
        <v>2</v>
      </c>
      <c r="AY88" s="116" t="s">
        <v>139</v>
      </c>
      <c r="AZ88" s="186"/>
      <c r="BA88" s="1558">
        <v>5</v>
      </c>
      <c r="BB88" s="349" t="s">
        <v>468</v>
      </c>
      <c r="BC88" s="497">
        <v>3</v>
      </c>
      <c r="BD88" s="497">
        <v>3</v>
      </c>
      <c r="BE88" s="497">
        <v>2</v>
      </c>
      <c r="BF88" s="497">
        <v>1</v>
      </c>
      <c r="BG88" s="498" t="s">
        <v>135</v>
      </c>
      <c r="BH88" s="484"/>
      <c r="BI88" s="59"/>
      <c r="BJ88" s="59"/>
      <c r="BK88" s="59"/>
      <c r="BL88" s="59"/>
      <c r="BM88" s="59"/>
      <c r="BN88" s="59"/>
      <c r="BO88" s="59"/>
      <c r="BP88" s="59"/>
    </row>
    <row r="89" spans="1:68" ht="16.5" thickBot="1" x14ac:dyDescent="0.25">
      <c r="B89" s="13"/>
      <c r="C89" s="13"/>
      <c r="M89" s="193"/>
      <c r="W89" s="116"/>
      <c r="X89" s="13"/>
      <c r="Y89" s="13"/>
      <c r="AA89" s="59"/>
      <c r="AB89" s="59"/>
      <c r="AC89" s="59"/>
      <c r="AD89" s="59"/>
      <c r="AE89" s="59"/>
      <c r="AF89" s="59"/>
      <c r="AG89" s="59"/>
      <c r="AH89" s="1554"/>
      <c r="AI89" s="169"/>
      <c r="AJ89" s="176"/>
      <c r="AK89" s="176"/>
      <c r="AN89" s="176"/>
      <c r="AP89" s="176"/>
      <c r="AS89" s="1538"/>
      <c r="AT89" s="350" t="s">
        <v>265</v>
      </c>
      <c r="AU89" s="174">
        <v>5</v>
      </c>
      <c r="AV89" s="174">
        <f>SUM(AW89:AX89)</f>
        <v>3</v>
      </c>
      <c r="AW89" s="174">
        <v>0</v>
      </c>
      <c r="AX89" s="174">
        <v>3</v>
      </c>
      <c r="AY89" s="174" t="s">
        <v>139</v>
      </c>
      <c r="AZ89" s="187"/>
      <c r="BA89" s="1559"/>
      <c r="BB89" s="59" t="s">
        <v>59</v>
      </c>
      <c r="BC89" s="183">
        <v>4</v>
      </c>
      <c r="BD89" s="183">
        <v>3</v>
      </c>
      <c r="BE89" s="183">
        <v>1</v>
      </c>
      <c r="BF89" s="183">
        <v>2</v>
      </c>
      <c r="BG89" s="511" t="s">
        <v>139</v>
      </c>
      <c r="BH89" s="485"/>
      <c r="BI89" s="59"/>
      <c r="BJ89" s="59"/>
      <c r="BK89" s="59"/>
      <c r="BL89" s="59"/>
      <c r="BM89" s="59"/>
      <c r="BN89" s="59"/>
      <c r="BO89" s="59"/>
      <c r="BP89" s="59"/>
    </row>
    <row r="90" spans="1:68" ht="16.5" thickBot="1" x14ac:dyDescent="0.25">
      <c r="B90" s="13"/>
      <c r="C90" s="13"/>
      <c r="M90" s="193"/>
      <c r="W90" s="116"/>
      <c r="X90" s="13"/>
      <c r="Y90" s="13"/>
      <c r="AA90" s="59"/>
      <c r="AB90" s="59"/>
      <c r="AC90" s="59"/>
      <c r="AD90" s="59"/>
      <c r="AE90" s="59"/>
      <c r="AF90" s="59"/>
      <c r="AG90" s="59"/>
      <c r="AI90" s="439"/>
      <c r="AJ90" s="439"/>
      <c r="AK90" s="193"/>
      <c r="AL90" s="193"/>
      <c r="AM90" s="193"/>
      <c r="AN90" s="439"/>
      <c r="AO90" s="439"/>
      <c r="AP90" s="439"/>
      <c r="AS90" s="161"/>
      <c r="AT90" s="181" t="s">
        <v>176</v>
      </c>
      <c r="AU90" s="303">
        <f>SUM(AU87:AU89)</f>
        <v>13</v>
      </c>
      <c r="AV90" s="303">
        <f>SUM(AV87:AV89)</f>
        <v>8</v>
      </c>
      <c r="AW90" s="303">
        <f t="shared" ref="AW90:AX90" si="181">SUM(AW87:AW89)</f>
        <v>2</v>
      </c>
      <c r="AX90" s="303">
        <f t="shared" si="181"/>
        <v>6</v>
      </c>
      <c r="AY90" s="422"/>
      <c r="AZ90" s="423"/>
      <c r="BA90" s="1559"/>
      <c r="BB90" s="59" t="s">
        <v>400</v>
      </c>
      <c r="BC90" s="183">
        <v>4</v>
      </c>
      <c r="BD90" s="183">
        <v>2</v>
      </c>
      <c r="BE90" s="183">
        <v>0</v>
      </c>
      <c r="BF90" s="183">
        <v>2</v>
      </c>
      <c r="BG90" s="511" t="s">
        <v>139</v>
      </c>
      <c r="BH90" s="485"/>
      <c r="BI90" s="59"/>
      <c r="BJ90" s="59"/>
      <c r="BK90" s="59"/>
      <c r="BL90" s="59"/>
      <c r="BM90" s="59"/>
      <c r="BN90" s="59"/>
      <c r="BO90" s="59"/>
      <c r="BP90" s="59"/>
    </row>
    <row r="91" spans="1:68" x14ac:dyDescent="0.2">
      <c r="B91" s="13"/>
      <c r="C91" s="13"/>
      <c r="M91" s="193"/>
      <c r="W91" s="116"/>
      <c r="X91" s="13"/>
      <c r="Y91" s="13"/>
      <c r="AA91" s="59"/>
      <c r="AB91" s="59"/>
      <c r="AC91" s="59"/>
      <c r="AD91" s="59"/>
      <c r="AE91" s="59"/>
      <c r="AF91" s="59"/>
      <c r="AG91" s="59"/>
      <c r="AH91" s="1554"/>
      <c r="AJ91" s="176"/>
      <c r="AK91" s="176"/>
      <c r="AN91" s="176"/>
      <c r="AO91" s="176"/>
      <c r="AT91" s="193"/>
      <c r="BA91" s="1559"/>
      <c r="BB91" s="59" t="s">
        <v>131</v>
      </c>
      <c r="BC91" s="183">
        <v>4</v>
      </c>
      <c r="BD91" s="183">
        <v>2</v>
      </c>
      <c r="BE91" s="183">
        <v>1</v>
      </c>
      <c r="BF91" s="183">
        <v>1</v>
      </c>
      <c r="BG91" s="511" t="s">
        <v>139</v>
      </c>
      <c r="BH91" s="485"/>
      <c r="BI91" s="59"/>
      <c r="BJ91" s="59"/>
      <c r="BK91" s="59"/>
      <c r="BL91" s="59"/>
      <c r="BM91" s="59"/>
      <c r="BN91" s="59"/>
      <c r="BO91" s="59"/>
      <c r="BP91" s="59"/>
    </row>
    <row r="92" spans="1:68" ht="16.5" thickBot="1" x14ac:dyDescent="0.25">
      <c r="B92" s="13"/>
      <c r="C92" s="13"/>
      <c r="L92" s="116"/>
      <c r="X92" s="13"/>
      <c r="Y92" s="13"/>
      <c r="AH92" s="1554"/>
      <c r="AJ92" s="176"/>
      <c r="AK92" s="176"/>
      <c r="AN92" s="176"/>
      <c r="AO92" s="176"/>
      <c r="AT92" s="106"/>
      <c r="AU92" s="13"/>
      <c r="BA92" s="1560"/>
      <c r="BB92" s="524" t="s">
        <v>176</v>
      </c>
      <c r="BC92" s="520">
        <f>SUM(BC88:BC91)</f>
        <v>15</v>
      </c>
      <c r="BD92" s="520">
        <f>SUM(BD88:BD91)</f>
        <v>10</v>
      </c>
      <c r="BE92" s="520">
        <f>SUM(BE88:BE91)</f>
        <v>4</v>
      </c>
      <c r="BF92" s="520">
        <f>SUM(BF88:BF91)</f>
        <v>6</v>
      </c>
      <c r="BG92" s="520"/>
      <c r="BH92" s="489"/>
    </row>
    <row r="93" spans="1:68" x14ac:dyDescent="0.2">
      <c r="B93" s="13"/>
      <c r="C93" s="13"/>
      <c r="L93" s="116"/>
      <c r="X93" s="13"/>
      <c r="Y93" s="13"/>
      <c r="AH93" s="1554"/>
      <c r="AJ93" s="176"/>
      <c r="AK93" s="176"/>
      <c r="AN93" s="176"/>
      <c r="AO93" s="176"/>
      <c r="AP93" s="176"/>
      <c r="AT93" s="432"/>
      <c r="AU93" s="13"/>
      <c r="BA93" s="1558">
        <v>6</v>
      </c>
      <c r="BB93" s="349" t="s">
        <v>473</v>
      </c>
      <c r="BC93" s="497">
        <v>4</v>
      </c>
      <c r="BD93" s="497">
        <v>2</v>
      </c>
      <c r="BE93" s="497">
        <v>0</v>
      </c>
      <c r="BF93" s="497">
        <v>2</v>
      </c>
      <c r="BG93" s="349" t="s">
        <v>139</v>
      </c>
      <c r="BH93" s="484"/>
    </row>
    <row r="94" spans="1:68" x14ac:dyDescent="0.2">
      <c r="B94" s="13"/>
      <c r="C94" s="13"/>
      <c r="L94" s="116"/>
      <c r="X94" s="13"/>
      <c r="Y94" s="13"/>
      <c r="AH94" s="1554"/>
      <c r="AI94" s="169"/>
      <c r="AJ94" s="176"/>
      <c r="AK94" s="176"/>
      <c r="AN94" s="176"/>
      <c r="AP94" s="176"/>
      <c r="AT94" s="13"/>
      <c r="AU94" s="13"/>
      <c r="BA94" s="1559"/>
      <c r="BB94" s="59" t="s">
        <v>60</v>
      </c>
      <c r="BC94" s="183">
        <v>3</v>
      </c>
      <c r="BD94" s="183">
        <v>2</v>
      </c>
      <c r="BE94" s="183">
        <v>0</v>
      </c>
      <c r="BF94" s="183">
        <v>2</v>
      </c>
      <c r="BG94" s="59" t="s">
        <v>139</v>
      </c>
      <c r="BH94" s="485"/>
    </row>
    <row r="95" spans="1:68" x14ac:dyDescent="0.2">
      <c r="B95" s="13"/>
      <c r="C95" s="13"/>
      <c r="L95" s="116"/>
      <c r="X95" s="13"/>
      <c r="Y95" s="13"/>
      <c r="AI95" s="439"/>
      <c r="AJ95" s="439"/>
      <c r="AK95" s="193"/>
      <c r="AL95" s="193"/>
      <c r="AM95" s="193"/>
      <c r="AN95" s="439"/>
      <c r="AO95" s="439"/>
      <c r="AP95" s="439"/>
      <c r="AQ95" s="193"/>
      <c r="AT95" s="13"/>
      <c r="AU95" s="13"/>
      <c r="BA95" s="1559"/>
      <c r="BB95" s="59" t="s">
        <v>477</v>
      </c>
      <c r="BC95" s="183">
        <v>3</v>
      </c>
      <c r="BD95" s="183">
        <v>2</v>
      </c>
      <c r="BE95" s="183">
        <v>2</v>
      </c>
      <c r="BF95" s="183">
        <v>0</v>
      </c>
      <c r="BG95" s="516" t="s">
        <v>135</v>
      </c>
      <c r="BH95" s="485"/>
    </row>
    <row r="96" spans="1:68" x14ac:dyDescent="0.2">
      <c r="B96" s="13"/>
      <c r="C96" s="13"/>
      <c r="L96" s="116"/>
      <c r="X96" s="13"/>
      <c r="Y96" s="13"/>
      <c r="Z96" s="234"/>
      <c r="AC96" s="224"/>
      <c r="AH96" s="193"/>
      <c r="AI96" s="169"/>
      <c r="AJ96" s="169"/>
      <c r="AK96" s="169"/>
      <c r="AN96" s="169"/>
      <c r="AO96" s="169"/>
      <c r="AP96" s="169"/>
      <c r="AQ96" s="169"/>
      <c r="AR96" s="195"/>
      <c r="AT96" s="13"/>
      <c r="AU96" s="13"/>
      <c r="BA96" s="1559"/>
      <c r="BB96" s="59" t="s">
        <v>172</v>
      </c>
      <c r="BC96" s="183">
        <v>3</v>
      </c>
      <c r="BD96" s="183">
        <v>2</v>
      </c>
      <c r="BE96" s="183">
        <v>0</v>
      </c>
      <c r="BF96" s="183">
        <v>2</v>
      </c>
      <c r="BG96" s="516" t="s">
        <v>139</v>
      </c>
      <c r="BH96" s="485"/>
    </row>
    <row r="97" spans="1:60" ht="16.5" thickBot="1" x14ac:dyDescent="0.25">
      <c r="B97" s="13"/>
      <c r="C97" s="13"/>
      <c r="M97" s="224"/>
      <c r="N97" s="224"/>
      <c r="O97" s="224"/>
      <c r="R97" s="224"/>
      <c r="S97" s="224"/>
      <c r="T97" s="224"/>
      <c r="U97" s="224"/>
      <c r="X97" s="13"/>
      <c r="Y97" s="13"/>
      <c r="Z97" s="234"/>
      <c r="AC97" s="224"/>
      <c r="AH97" s="304"/>
      <c r="AI97" s="417"/>
      <c r="AJ97" s="417"/>
      <c r="AK97" s="417"/>
      <c r="AL97" s="417"/>
      <c r="AM97" s="417"/>
      <c r="AN97" s="417"/>
      <c r="AO97" s="417"/>
      <c r="AP97" s="417"/>
      <c r="AQ97" s="417"/>
      <c r="AT97" s="13"/>
      <c r="AU97" s="13"/>
      <c r="BA97" s="1560"/>
      <c r="BB97" s="524" t="s">
        <v>176</v>
      </c>
      <c r="BC97" s="520">
        <f>SUM(BC93:BC96)</f>
        <v>13</v>
      </c>
      <c r="BD97" s="520">
        <f>SUM(BD93:BD96)</f>
        <v>8</v>
      </c>
      <c r="BE97" s="520">
        <f>SUM(BE93:BE96)</f>
        <v>2</v>
      </c>
      <c r="BF97" s="520">
        <f>SUM(BF93:BF96)</f>
        <v>6</v>
      </c>
      <c r="BG97" s="520"/>
      <c r="BH97" s="489"/>
    </row>
    <row r="98" spans="1:60" ht="16.5" thickBot="1" x14ac:dyDescent="0.25">
      <c r="B98" s="13"/>
      <c r="C98" s="13"/>
      <c r="M98" s="224"/>
      <c r="N98" s="224"/>
      <c r="O98" s="224"/>
      <c r="R98" s="224"/>
      <c r="S98" s="224"/>
      <c r="T98" s="224"/>
      <c r="U98" s="224"/>
      <c r="X98" s="13"/>
      <c r="Y98" s="13"/>
      <c r="Z98" s="234"/>
      <c r="AC98" s="224"/>
      <c r="AH98" s="1554"/>
      <c r="AJ98" s="176"/>
      <c r="AK98" s="176"/>
      <c r="AN98" s="176"/>
      <c r="AO98" s="176"/>
      <c r="AT98" s="13"/>
      <c r="AU98" s="13"/>
      <c r="BA98" s="444" t="s">
        <v>478</v>
      </c>
      <c r="BB98" s="172"/>
      <c r="BC98" s="172"/>
      <c r="BD98" s="172"/>
      <c r="BE98" s="172"/>
      <c r="BF98" s="172"/>
      <c r="BG98" s="172"/>
      <c r="BH98" s="178"/>
    </row>
    <row r="99" spans="1:60" ht="16.5" thickBot="1" x14ac:dyDescent="0.25">
      <c r="B99" s="236" t="s">
        <v>103</v>
      </c>
      <c r="C99" s="13"/>
      <c r="M99" s="224"/>
      <c r="N99" s="224"/>
      <c r="O99" s="224"/>
      <c r="R99" s="224"/>
      <c r="S99" s="224"/>
      <c r="T99" s="224"/>
      <c r="U99" s="224"/>
      <c r="X99" s="236" t="s">
        <v>103</v>
      </c>
      <c r="Y99" s="13"/>
      <c r="AH99" s="1554"/>
      <c r="AJ99" s="176"/>
      <c r="AK99" s="176"/>
      <c r="AN99" s="176"/>
      <c r="AO99" s="176"/>
      <c r="AP99" s="176"/>
      <c r="AT99" s="13"/>
      <c r="AU99" s="13"/>
      <c r="BA99" s="161" t="s">
        <v>179</v>
      </c>
      <c r="BB99" s="159" t="s">
        <v>180</v>
      </c>
      <c r="BC99" s="159" t="s">
        <v>181</v>
      </c>
      <c r="BD99" s="159" t="s">
        <v>182</v>
      </c>
      <c r="BE99" s="159" t="s">
        <v>177</v>
      </c>
      <c r="BF99" s="159" t="s">
        <v>183</v>
      </c>
      <c r="BG99" s="159" t="s">
        <v>184</v>
      </c>
      <c r="BH99" s="162" t="s">
        <v>68</v>
      </c>
    </row>
    <row r="100" spans="1:60" x14ac:dyDescent="0.2">
      <c r="B100" s="13"/>
      <c r="C100" s="13"/>
      <c r="M100" s="224"/>
      <c r="N100" s="224"/>
      <c r="O100" s="224"/>
      <c r="R100" s="224"/>
      <c r="S100" s="224"/>
      <c r="T100" s="224"/>
      <c r="U100" s="224"/>
      <c r="Y100" s="13"/>
      <c r="AH100" s="1554"/>
      <c r="AJ100" s="176"/>
      <c r="AK100" s="176"/>
      <c r="AN100" s="176"/>
      <c r="AO100" s="176"/>
      <c r="AP100" s="176"/>
      <c r="AT100" s="13"/>
      <c r="AU100" s="13"/>
      <c r="BA100" s="1536">
        <v>5</v>
      </c>
      <c r="BB100" s="164" t="s">
        <v>479</v>
      </c>
      <c r="BC100" s="317">
        <v>3</v>
      </c>
      <c r="BD100" s="317">
        <f>SUM(BE100:BF100)</f>
        <v>2</v>
      </c>
      <c r="BE100" s="317">
        <v>2</v>
      </c>
      <c r="BF100" s="317">
        <v>0</v>
      </c>
      <c r="BG100" s="421" t="s">
        <v>274</v>
      </c>
      <c r="BH100" s="166"/>
    </row>
    <row r="101" spans="1:60" x14ac:dyDescent="0.2">
      <c r="A101" s="116"/>
      <c r="B101" s="13"/>
      <c r="C101" s="13"/>
      <c r="M101" s="224"/>
      <c r="N101" s="224"/>
      <c r="O101" s="224"/>
      <c r="R101" s="224"/>
      <c r="S101" s="224"/>
      <c r="T101" s="224"/>
      <c r="U101" s="224"/>
      <c r="W101" s="208"/>
      <c r="X101" s="13"/>
      <c r="Y101" s="13"/>
      <c r="Z101" s="208"/>
      <c r="AC101" s="208"/>
      <c r="AD101" s="208"/>
      <c r="AE101" s="208"/>
      <c r="AF101" s="208"/>
      <c r="AH101" s="1554"/>
      <c r="AI101" s="169"/>
      <c r="AJ101" s="176"/>
      <c r="AK101" s="176"/>
      <c r="AN101" s="176"/>
      <c r="AP101" s="176"/>
      <c r="AS101" s="116"/>
      <c r="AT101" s="13"/>
      <c r="AU101" s="13"/>
      <c r="BA101" s="1537"/>
      <c r="BB101" s="179" t="s">
        <v>480</v>
      </c>
      <c r="BC101" s="318">
        <v>2</v>
      </c>
      <c r="BD101" s="318">
        <f>SUM(BE101:BF101)</f>
        <v>2</v>
      </c>
      <c r="BE101" s="318">
        <v>0</v>
      </c>
      <c r="BF101" s="318">
        <v>2</v>
      </c>
      <c r="BG101" s="116" t="s">
        <v>275</v>
      </c>
      <c r="BH101" s="168"/>
    </row>
    <row r="102" spans="1:60" x14ac:dyDescent="0.2">
      <c r="A102" s="116"/>
      <c r="B102" s="13"/>
      <c r="C102" s="13"/>
      <c r="M102" s="224"/>
      <c r="N102" s="224"/>
      <c r="O102" s="224"/>
      <c r="R102" s="224"/>
      <c r="S102" s="224"/>
      <c r="T102" s="224"/>
      <c r="U102" s="224"/>
      <c r="W102" s="208"/>
      <c r="AI102" s="439"/>
      <c r="AJ102" s="439"/>
      <c r="AK102" s="193"/>
      <c r="AL102" s="193"/>
      <c r="AM102" s="193"/>
      <c r="AN102" s="439"/>
      <c r="AO102" s="439"/>
      <c r="AP102" s="439"/>
      <c r="AQ102" s="193"/>
      <c r="AS102" s="116"/>
      <c r="AT102" s="13"/>
      <c r="AU102" s="13"/>
      <c r="BA102" s="1537"/>
      <c r="BB102" s="116" t="s">
        <v>481</v>
      </c>
      <c r="BC102" s="319">
        <v>3</v>
      </c>
      <c r="BD102" s="319">
        <f>SUM(BE102:BF102)</f>
        <v>3</v>
      </c>
      <c r="BE102" s="319">
        <v>1</v>
      </c>
      <c r="BF102" s="319">
        <v>2</v>
      </c>
      <c r="BG102" s="116" t="s">
        <v>275</v>
      </c>
      <c r="BH102" s="168"/>
    </row>
    <row r="103" spans="1:60" x14ac:dyDescent="0.2">
      <c r="A103" s="116"/>
      <c r="M103" s="224"/>
      <c r="N103" s="224"/>
      <c r="O103" s="224"/>
      <c r="R103" s="224"/>
      <c r="S103" s="224"/>
      <c r="T103" s="224"/>
      <c r="U103" s="224"/>
      <c r="W103" s="208"/>
      <c r="X103" s="352"/>
      <c r="AH103" s="1554"/>
      <c r="AJ103" s="176"/>
      <c r="AK103" s="176"/>
      <c r="AN103" s="176"/>
      <c r="AO103" s="176"/>
      <c r="AS103" s="116"/>
      <c r="AT103" s="13"/>
      <c r="AU103" s="13"/>
      <c r="BA103" s="1537"/>
      <c r="BB103" s="179" t="s">
        <v>482</v>
      </c>
      <c r="BC103" s="318">
        <v>4</v>
      </c>
      <c r="BD103" s="318">
        <f t="shared" ref="BD103" si="182">SUM(BE103:BF103)</f>
        <v>2</v>
      </c>
      <c r="BE103" s="318">
        <v>0</v>
      </c>
      <c r="BF103" s="318">
        <v>2</v>
      </c>
      <c r="BG103" s="116" t="s">
        <v>275</v>
      </c>
      <c r="BH103" s="168"/>
    </row>
    <row r="104" spans="1:60" x14ac:dyDescent="0.2">
      <c r="A104" s="116"/>
      <c r="B104" s="352"/>
      <c r="M104" s="224"/>
      <c r="N104" s="224"/>
      <c r="O104" s="224"/>
      <c r="R104" s="224"/>
      <c r="S104" s="224"/>
      <c r="T104" s="224"/>
      <c r="U104" s="224"/>
      <c r="W104" s="208"/>
      <c r="X104" s="353"/>
      <c r="AH104" s="1554"/>
      <c r="AJ104" s="176"/>
      <c r="AK104" s="176"/>
      <c r="AN104" s="176"/>
      <c r="AO104" s="176"/>
      <c r="AS104" s="116"/>
      <c r="AT104" s="13"/>
      <c r="AU104" s="13"/>
      <c r="BA104" s="1537"/>
      <c r="BB104" s="179" t="s">
        <v>483</v>
      </c>
      <c r="BC104" s="320">
        <v>3</v>
      </c>
      <c r="BD104" s="318">
        <f>SUM(BE104:BF104)</f>
        <v>2</v>
      </c>
      <c r="BE104" s="320">
        <v>2</v>
      </c>
      <c r="BF104" s="320">
        <v>0</v>
      </c>
      <c r="BG104" s="116" t="s">
        <v>274</v>
      </c>
      <c r="BH104" s="168"/>
    </row>
    <row r="105" spans="1:60" ht="16.5" thickBot="1" x14ac:dyDescent="0.25">
      <c r="A105" s="116"/>
      <c r="B105" s="353"/>
      <c r="M105" s="224"/>
      <c r="N105" s="224"/>
      <c r="O105" s="224"/>
      <c r="R105" s="224"/>
      <c r="S105" s="224"/>
      <c r="T105" s="224"/>
      <c r="U105" s="224"/>
      <c r="W105" s="208"/>
      <c r="X105" s="208"/>
      <c r="AH105" s="1554"/>
      <c r="AJ105" s="176"/>
      <c r="AK105" s="176"/>
      <c r="AN105" s="176"/>
      <c r="AP105" s="176"/>
      <c r="AS105" s="116"/>
      <c r="AT105" s="13"/>
      <c r="AU105" s="13"/>
      <c r="BA105" s="1538"/>
      <c r="BB105" s="191" t="s">
        <v>484</v>
      </c>
      <c r="BC105" s="174">
        <v>15</v>
      </c>
      <c r="BD105" s="321">
        <f>SUM(BE105:BF105)</f>
        <v>10</v>
      </c>
      <c r="BE105" s="174">
        <v>5</v>
      </c>
      <c r="BF105" s="174">
        <v>5</v>
      </c>
      <c r="BG105" s="191" t="s">
        <v>485</v>
      </c>
      <c r="BH105" s="175"/>
    </row>
    <row r="106" spans="1:60" ht="16.5" thickBot="1" x14ac:dyDescent="0.25">
      <c r="A106" s="116"/>
      <c r="B106" s="208"/>
      <c r="L106" s="116"/>
      <c r="M106" s="224"/>
      <c r="N106" s="224"/>
      <c r="O106" s="224"/>
      <c r="R106" s="224"/>
      <c r="S106" s="224"/>
      <c r="T106" s="224"/>
      <c r="U106" s="224"/>
      <c r="W106" s="208"/>
      <c r="X106" s="208"/>
      <c r="AH106" s="1554"/>
      <c r="AI106" s="169"/>
      <c r="AJ106" s="176"/>
      <c r="AK106" s="176"/>
      <c r="AN106" s="176"/>
      <c r="AP106" s="176"/>
      <c r="AS106" s="116"/>
      <c r="AT106" s="13"/>
      <c r="AU106" s="13"/>
      <c r="BA106" s="161"/>
      <c r="BB106" s="181" t="s">
        <v>176</v>
      </c>
      <c r="BC106" s="303">
        <f>SUM(BC100:BC105)</f>
        <v>30</v>
      </c>
      <c r="BD106" s="303">
        <f>SUM(BD100:BD105)</f>
        <v>21</v>
      </c>
      <c r="BE106" s="303">
        <f>SUM(BE100:BE105)</f>
        <v>10</v>
      </c>
      <c r="BF106" s="303">
        <f>SUM(BF100:BF105)</f>
        <v>11</v>
      </c>
      <c r="BG106" s="163" t="s">
        <v>486</v>
      </c>
      <c r="BH106" s="423"/>
    </row>
    <row r="107" spans="1:60" x14ac:dyDescent="0.2">
      <c r="A107" s="116"/>
      <c r="B107" s="208"/>
      <c r="L107" s="116"/>
      <c r="M107" s="224"/>
      <c r="N107" s="224"/>
      <c r="O107" s="224"/>
      <c r="R107" s="224"/>
      <c r="S107" s="224"/>
      <c r="T107" s="224"/>
      <c r="U107" s="224"/>
      <c r="W107" s="208"/>
      <c r="AI107" s="439"/>
      <c r="AJ107" s="439"/>
      <c r="AK107" s="193"/>
      <c r="AL107" s="193"/>
      <c r="AM107" s="193"/>
      <c r="AN107" s="439"/>
      <c r="AO107" s="439"/>
      <c r="AP107" s="439"/>
      <c r="AQ107" s="439"/>
      <c r="AS107" s="116"/>
      <c r="AT107" s="13"/>
      <c r="AU107" s="13"/>
      <c r="BA107" s="1536">
        <v>6</v>
      </c>
      <c r="BB107" s="421" t="s">
        <v>422</v>
      </c>
      <c r="BC107" s="322">
        <v>3</v>
      </c>
      <c r="BD107" s="322">
        <f>SUM(BE107:BF107)</f>
        <v>2</v>
      </c>
      <c r="BE107" s="322">
        <v>0</v>
      </c>
      <c r="BF107" s="322">
        <v>2</v>
      </c>
      <c r="BG107" s="421" t="s">
        <v>275</v>
      </c>
      <c r="BH107" s="166"/>
    </row>
    <row r="108" spans="1:60" x14ac:dyDescent="0.2">
      <c r="A108" s="116"/>
      <c r="L108" s="116"/>
      <c r="M108" s="224"/>
      <c r="N108" s="224"/>
      <c r="O108" s="224"/>
      <c r="R108" s="224"/>
      <c r="S108" s="224"/>
      <c r="T108" s="224"/>
      <c r="U108" s="224"/>
      <c r="W108" s="208"/>
      <c r="AH108" s="193"/>
      <c r="AI108" s="193"/>
      <c r="AJ108" s="193"/>
      <c r="AK108" s="193"/>
      <c r="AN108" s="193"/>
      <c r="AO108" s="193"/>
      <c r="AP108" s="193"/>
      <c r="AQ108" s="193"/>
      <c r="AR108" s="304"/>
      <c r="AS108" s="116"/>
      <c r="AT108" s="13"/>
      <c r="AU108" s="13"/>
      <c r="BA108" s="1537"/>
      <c r="BB108" s="116" t="s">
        <v>487</v>
      </c>
      <c r="BC108" s="319">
        <v>3</v>
      </c>
      <c r="BD108" s="319">
        <f>SUM(BE108:BF108)</f>
        <v>2</v>
      </c>
      <c r="BE108" s="319">
        <v>2</v>
      </c>
      <c r="BF108" s="319">
        <v>0</v>
      </c>
      <c r="BG108" s="116" t="s">
        <v>274</v>
      </c>
      <c r="BH108" s="168"/>
    </row>
    <row r="109" spans="1:60" x14ac:dyDescent="0.2">
      <c r="A109" s="116"/>
      <c r="L109" s="116"/>
      <c r="M109" s="224"/>
      <c r="N109" s="224"/>
      <c r="O109" s="224"/>
      <c r="R109" s="224"/>
      <c r="S109" s="224"/>
      <c r="T109" s="224"/>
      <c r="U109" s="224"/>
      <c r="W109" s="208"/>
      <c r="AH109" s="304"/>
      <c r="AI109" s="417"/>
      <c r="AJ109" s="417"/>
      <c r="AK109" s="417"/>
      <c r="AL109" s="417"/>
      <c r="AM109" s="417"/>
      <c r="AN109" s="417"/>
      <c r="AO109" s="417"/>
      <c r="AP109" s="417"/>
      <c r="AQ109" s="417"/>
      <c r="AS109" s="116"/>
      <c r="BA109" s="1537"/>
      <c r="BB109" s="116" t="s">
        <v>488</v>
      </c>
      <c r="BC109" s="319">
        <v>3</v>
      </c>
      <c r="BD109" s="319">
        <v>2</v>
      </c>
      <c r="BE109" s="319">
        <v>2</v>
      </c>
      <c r="BF109" s="319">
        <v>0</v>
      </c>
      <c r="BG109" s="116" t="s">
        <v>274</v>
      </c>
      <c r="BH109" s="168"/>
    </row>
    <row r="110" spans="1:60" x14ac:dyDescent="0.2">
      <c r="A110" s="116"/>
      <c r="L110" s="116"/>
      <c r="M110" s="224"/>
      <c r="N110" s="224"/>
      <c r="O110" s="224"/>
      <c r="R110" s="224"/>
      <c r="S110" s="224"/>
      <c r="T110" s="224"/>
      <c r="U110" s="224"/>
      <c r="W110" s="208"/>
      <c r="AH110" s="1554"/>
      <c r="AJ110" s="176"/>
      <c r="AK110" s="176"/>
      <c r="AN110" s="176"/>
      <c r="AO110" s="176"/>
      <c r="AS110" s="116"/>
      <c r="AT110" s="345"/>
      <c r="BA110" s="1537"/>
      <c r="BB110" s="179" t="s">
        <v>489</v>
      </c>
      <c r="BC110" s="318">
        <v>3</v>
      </c>
      <c r="BD110" s="318">
        <f>SUM(BE110:BF110)</f>
        <v>2</v>
      </c>
      <c r="BE110" s="318">
        <v>0</v>
      </c>
      <c r="BF110" s="318">
        <v>2</v>
      </c>
      <c r="BG110" s="116" t="s">
        <v>275</v>
      </c>
      <c r="BH110" s="168"/>
    </row>
    <row r="111" spans="1:60" x14ac:dyDescent="0.2">
      <c r="A111" s="116"/>
      <c r="L111" s="116"/>
      <c r="M111" s="224"/>
      <c r="N111" s="224"/>
      <c r="O111" s="224"/>
      <c r="R111" s="224"/>
      <c r="S111" s="224"/>
      <c r="T111" s="224"/>
      <c r="U111" s="224"/>
      <c r="W111" s="208"/>
      <c r="AH111" s="1554"/>
      <c r="AJ111" s="176"/>
      <c r="AK111" s="176"/>
      <c r="AN111" s="176"/>
      <c r="AP111" s="176"/>
      <c r="AS111" s="116"/>
      <c r="AT111" s="204"/>
      <c r="BA111" s="1537"/>
      <c r="BB111" s="116" t="s">
        <v>572</v>
      </c>
      <c r="BC111" s="319">
        <v>3</v>
      </c>
      <c r="BD111" s="319">
        <v>4</v>
      </c>
      <c r="BE111" s="319">
        <v>0</v>
      </c>
      <c r="BF111" s="319">
        <v>4</v>
      </c>
      <c r="BG111" s="116" t="s">
        <v>275</v>
      </c>
      <c r="BH111" s="168"/>
    </row>
    <row r="112" spans="1:60" x14ac:dyDescent="0.2">
      <c r="A112" s="116"/>
      <c r="L112" s="116"/>
      <c r="M112" s="224"/>
      <c r="N112" s="224"/>
      <c r="O112" s="224"/>
      <c r="R112" s="224"/>
      <c r="S112" s="224"/>
      <c r="T112" s="224"/>
      <c r="U112" s="224"/>
      <c r="AH112" s="1554"/>
      <c r="AI112" s="448"/>
      <c r="AJ112" s="176"/>
      <c r="AK112" s="176"/>
      <c r="AN112" s="176"/>
      <c r="AO112" s="176"/>
      <c r="AS112" s="116"/>
      <c r="AT112" s="208"/>
      <c r="BA112" s="1537"/>
      <c r="BB112" s="116" t="s">
        <v>490</v>
      </c>
      <c r="BC112" s="319">
        <v>2</v>
      </c>
      <c r="BD112" s="319">
        <v>2</v>
      </c>
      <c r="BE112" s="319">
        <v>0</v>
      </c>
      <c r="BF112" s="319">
        <v>2</v>
      </c>
      <c r="BG112" s="116" t="s">
        <v>275</v>
      </c>
      <c r="BH112" s="168"/>
    </row>
    <row r="113" spans="1:60" ht="16.5" thickBot="1" x14ac:dyDescent="0.25">
      <c r="A113" s="116"/>
      <c r="L113" s="116"/>
      <c r="M113" s="224"/>
      <c r="N113" s="224"/>
      <c r="O113" s="224"/>
      <c r="R113" s="224"/>
      <c r="S113" s="224"/>
      <c r="T113" s="224"/>
      <c r="U113" s="224"/>
      <c r="AH113" s="1554"/>
      <c r="AI113" s="169"/>
      <c r="AJ113" s="176"/>
      <c r="AK113" s="176"/>
      <c r="AN113" s="176"/>
      <c r="AP113" s="176"/>
      <c r="AS113" s="116"/>
      <c r="AT113" s="208"/>
      <c r="BA113" s="1538"/>
      <c r="BB113" s="191" t="s">
        <v>491</v>
      </c>
      <c r="BC113" s="192">
        <v>13</v>
      </c>
      <c r="BD113" s="192">
        <v>8</v>
      </c>
      <c r="BE113" s="192">
        <v>2</v>
      </c>
      <c r="BF113" s="192">
        <v>6</v>
      </c>
      <c r="BG113" s="191" t="s">
        <v>485</v>
      </c>
      <c r="BH113" s="175"/>
    </row>
    <row r="114" spans="1:60" ht="16.5" thickBot="1" x14ac:dyDescent="0.25">
      <c r="A114" s="116"/>
      <c r="L114" s="116"/>
      <c r="M114" s="224"/>
      <c r="N114" s="224"/>
      <c r="O114" s="224"/>
      <c r="R114" s="224"/>
      <c r="S114" s="224"/>
      <c r="T114" s="224"/>
      <c r="U114" s="224"/>
      <c r="AI114" s="439"/>
      <c r="AJ114" s="439"/>
      <c r="AK114" s="193"/>
      <c r="AL114" s="193"/>
      <c r="AM114" s="193"/>
      <c r="AN114" s="439"/>
      <c r="AO114" s="439"/>
      <c r="AP114" s="439"/>
      <c r="AS114" s="116"/>
      <c r="BA114" s="161"/>
      <c r="BB114" s="181" t="s">
        <v>176</v>
      </c>
      <c r="BC114" s="303">
        <f>SUM(BC107:BC113)</f>
        <v>30</v>
      </c>
      <c r="BD114" s="303">
        <f t="shared" ref="BD114:BF114" si="183">SUM(BD107:BD113)</f>
        <v>22</v>
      </c>
      <c r="BE114" s="303">
        <f t="shared" si="183"/>
        <v>6</v>
      </c>
      <c r="BF114" s="303">
        <f t="shared" si="183"/>
        <v>16</v>
      </c>
      <c r="BG114" s="163" t="s">
        <v>492</v>
      </c>
      <c r="BH114" s="423"/>
    </row>
    <row r="115" spans="1:60" x14ac:dyDescent="0.2">
      <c r="A115" s="116"/>
      <c r="L115" s="116"/>
      <c r="M115" s="224"/>
      <c r="N115" s="224"/>
      <c r="O115" s="224"/>
      <c r="R115" s="224"/>
      <c r="S115" s="224"/>
      <c r="T115" s="224"/>
      <c r="U115" s="224"/>
      <c r="AH115" s="1554"/>
      <c r="AJ115" s="176"/>
      <c r="AK115" s="176"/>
      <c r="AN115" s="176"/>
      <c r="AO115" s="176"/>
      <c r="AS115" s="116"/>
    </row>
    <row r="116" spans="1:60" x14ac:dyDescent="0.2">
      <c r="A116" s="116"/>
      <c r="L116" s="116"/>
      <c r="M116" s="224"/>
      <c r="N116" s="224"/>
      <c r="O116" s="224"/>
      <c r="R116" s="224"/>
      <c r="S116" s="224"/>
      <c r="T116" s="224"/>
      <c r="U116" s="224"/>
      <c r="AH116" s="1554"/>
      <c r="AJ116" s="176"/>
      <c r="AK116" s="176"/>
      <c r="AN116" s="176"/>
      <c r="AP116" s="176"/>
      <c r="AS116" s="116"/>
      <c r="BA116" s="116"/>
      <c r="BB116" s="59"/>
    </row>
    <row r="117" spans="1:60" x14ac:dyDescent="0.2">
      <c r="A117" s="116"/>
      <c r="L117" s="116"/>
      <c r="M117" s="224"/>
      <c r="N117" s="224"/>
      <c r="O117" s="224"/>
      <c r="R117" s="224"/>
      <c r="S117" s="224"/>
      <c r="T117" s="224"/>
      <c r="U117" s="224"/>
      <c r="AH117" s="1554"/>
      <c r="AJ117" s="176"/>
      <c r="AK117" s="176"/>
      <c r="AN117" s="176"/>
      <c r="AP117" s="176"/>
      <c r="AS117" s="116"/>
      <c r="BA117" s="116"/>
      <c r="BB117" s="183"/>
      <c r="BC117" s="13"/>
    </row>
    <row r="118" spans="1:60" x14ac:dyDescent="0.2">
      <c r="A118" s="116"/>
      <c r="L118" s="116"/>
      <c r="M118" s="224"/>
      <c r="N118" s="224"/>
      <c r="O118" s="224"/>
      <c r="R118" s="224"/>
      <c r="S118" s="224"/>
      <c r="T118" s="224"/>
      <c r="U118" s="224"/>
      <c r="AH118" s="1554"/>
      <c r="AI118" s="169"/>
      <c r="AJ118" s="176"/>
      <c r="AK118" s="176"/>
      <c r="AN118" s="176"/>
      <c r="AP118" s="176"/>
      <c r="AS118" s="116"/>
      <c r="BA118" s="116"/>
      <c r="BB118" s="183"/>
      <c r="BC118" s="13"/>
    </row>
    <row r="119" spans="1:60" x14ac:dyDescent="0.2">
      <c r="A119" s="116"/>
      <c r="L119" s="116"/>
      <c r="M119" s="224"/>
      <c r="N119" s="224"/>
      <c r="O119" s="224"/>
      <c r="R119" s="224"/>
      <c r="S119" s="224"/>
      <c r="T119" s="224"/>
      <c r="U119" s="224"/>
      <c r="AI119" s="439"/>
      <c r="AJ119" s="439"/>
      <c r="AK119" s="193"/>
      <c r="AL119" s="193"/>
      <c r="AM119" s="193"/>
      <c r="AN119" s="439"/>
      <c r="AO119" s="439"/>
      <c r="AP119" s="439"/>
      <c r="AQ119" s="193"/>
      <c r="AS119" s="116"/>
      <c r="BA119" s="116"/>
      <c r="BB119" s="13"/>
      <c r="BC119" s="13"/>
    </row>
    <row r="120" spans="1:60" x14ac:dyDescent="0.2">
      <c r="A120" s="116"/>
      <c r="L120" s="116"/>
      <c r="M120" s="224"/>
      <c r="N120" s="224"/>
      <c r="O120" s="224"/>
      <c r="R120" s="224"/>
      <c r="S120" s="224"/>
      <c r="T120" s="224"/>
      <c r="U120" s="224"/>
      <c r="AH120" s="449"/>
      <c r="AI120" s="169"/>
      <c r="AJ120" s="169"/>
      <c r="AK120" s="169"/>
      <c r="AN120" s="169"/>
      <c r="AO120" s="169"/>
      <c r="AP120" s="169"/>
      <c r="AQ120" s="169"/>
      <c r="AS120" s="116"/>
      <c r="BA120" s="116"/>
      <c r="BB120" s="13"/>
      <c r="BC120" s="13"/>
    </row>
    <row r="121" spans="1:60" x14ac:dyDescent="0.2">
      <c r="A121" s="116"/>
      <c r="L121" s="116"/>
      <c r="AH121" s="450"/>
      <c r="AI121" s="417"/>
      <c r="AJ121" s="417"/>
      <c r="AK121" s="417"/>
      <c r="AL121" s="417"/>
      <c r="AM121" s="417"/>
      <c r="AN121" s="417"/>
      <c r="AO121" s="417"/>
      <c r="AP121" s="417"/>
      <c r="AQ121" s="417"/>
      <c r="AS121" s="116"/>
      <c r="BA121" s="116"/>
      <c r="BB121" s="13"/>
      <c r="BC121" s="13"/>
    </row>
    <row r="122" spans="1:60" x14ac:dyDescent="0.2">
      <c r="A122" s="116"/>
      <c r="L122" s="116"/>
      <c r="AH122" s="1553"/>
      <c r="AJ122" s="176"/>
      <c r="AK122" s="176"/>
      <c r="AN122" s="176"/>
      <c r="AO122" s="176"/>
      <c r="AS122" s="116"/>
      <c r="BA122" s="116"/>
      <c r="BB122" s="13"/>
      <c r="BC122" s="13"/>
    </row>
    <row r="123" spans="1:60" x14ac:dyDescent="0.2">
      <c r="A123" s="116"/>
      <c r="L123" s="116"/>
      <c r="AH123" s="1553"/>
      <c r="AJ123" s="176"/>
      <c r="AK123" s="176"/>
      <c r="AN123" s="176"/>
      <c r="AP123" s="176"/>
      <c r="AS123" s="116"/>
      <c r="BA123" s="116"/>
    </row>
    <row r="124" spans="1:60" x14ac:dyDescent="0.2">
      <c r="A124" s="116"/>
      <c r="L124" s="116"/>
      <c r="AH124" s="1553"/>
      <c r="AJ124" s="176"/>
      <c r="AK124" s="176"/>
      <c r="AN124" s="176"/>
      <c r="AO124" s="176"/>
      <c r="AS124" s="116"/>
      <c r="BA124" s="116"/>
      <c r="BB124" s="13"/>
      <c r="BC124" s="13"/>
    </row>
    <row r="125" spans="1:60" x14ac:dyDescent="0.2">
      <c r="A125" s="116"/>
      <c r="L125" s="116"/>
      <c r="AH125" s="451"/>
      <c r="AI125" s="439"/>
      <c r="AJ125" s="439"/>
      <c r="AK125" s="193"/>
      <c r="AL125" s="193"/>
      <c r="AM125" s="193"/>
      <c r="AN125" s="439"/>
      <c r="AO125" s="439"/>
      <c r="AP125" s="439"/>
      <c r="AR125" s="194"/>
      <c r="AS125" s="116"/>
      <c r="BA125" s="116"/>
    </row>
    <row r="126" spans="1:60" x14ac:dyDescent="0.2">
      <c r="A126" s="116"/>
      <c r="L126" s="116"/>
      <c r="AH126" s="1553"/>
      <c r="AJ126" s="176"/>
      <c r="AK126" s="176"/>
      <c r="AN126" s="176"/>
      <c r="AO126" s="176"/>
      <c r="AS126" s="116"/>
      <c r="BA126" s="116"/>
    </row>
    <row r="127" spans="1:60" x14ac:dyDescent="0.2">
      <c r="A127" s="116"/>
      <c r="L127" s="116"/>
      <c r="AH127" s="1553"/>
      <c r="AJ127" s="176"/>
      <c r="AK127" s="176"/>
      <c r="AN127" s="176"/>
      <c r="AP127" s="176"/>
      <c r="AS127" s="116"/>
      <c r="BA127" s="116"/>
    </row>
    <row r="128" spans="1:60" x14ac:dyDescent="0.2">
      <c r="A128" s="116"/>
      <c r="L128" s="116"/>
      <c r="AH128" s="1553"/>
      <c r="AJ128" s="176"/>
      <c r="AK128" s="176"/>
      <c r="AN128" s="176"/>
      <c r="AP128" s="176"/>
      <c r="AS128" s="116"/>
      <c r="BA128" s="116"/>
      <c r="BB128" s="13"/>
      <c r="BC128" s="13"/>
    </row>
    <row r="129" spans="1:85" x14ac:dyDescent="0.2">
      <c r="A129" s="116"/>
      <c r="L129" s="116"/>
      <c r="AH129" s="451"/>
      <c r="AI129" s="439"/>
      <c r="AJ129" s="439"/>
      <c r="AK129" s="193"/>
      <c r="AL129" s="193"/>
      <c r="AM129" s="193"/>
      <c r="AN129" s="439"/>
      <c r="AO129" s="439"/>
      <c r="AP129" s="439"/>
      <c r="AQ129" s="193"/>
      <c r="AS129" s="116"/>
      <c r="BA129" s="116"/>
    </row>
    <row r="130" spans="1:85" s="325" customFormat="1" ht="52.5" customHeight="1" x14ac:dyDescent="0.2">
      <c r="A130" s="323"/>
      <c r="B130" s="1577" t="s">
        <v>579</v>
      </c>
      <c r="C130" s="1577"/>
      <c r="D130" s="1577"/>
      <c r="E130" s="1577"/>
      <c r="F130" s="1577"/>
      <c r="G130" s="1577"/>
      <c r="H130" s="1577"/>
      <c r="I130" s="1577"/>
      <c r="J130" s="1577"/>
      <c r="K130" s="1577"/>
      <c r="L130" s="116"/>
      <c r="M130" s="1577" t="s">
        <v>579</v>
      </c>
      <c r="N130" s="1577"/>
      <c r="O130" s="1577"/>
      <c r="P130" s="1577"/>
      <c r="Q130" s="1577"/>
      <c r="R130" s="1577"/>
      <c r="S130" s="1577"/>
      <c r="T130" s="1577"/>
      <c r="U130" s="1577"/>
      <c r="V130" s="1577"/>
      <c r="W130" s="324"/>
      <c r="X130" s="1577" t="s">
        <v>579</v>
      </c>
      <c r="Y130" s="1577"/>
      <c r="Z130" s="1577"/>
      <c r="AA130" s="1577"/>
      <c r="AB130" s="1577"/>
      <c r="AC130" s="1577"/>
      <c r="AD130" s="1577"/>
      <c r="AE130" s="1577"/>
      <c r="AF130" s="1577"/>
      <c r="AG130" s="1577"/>
      <c r="AH130" s="323"/>
      <c r="AI130" s="1577" t="s">
        <v>580</v>
      </c>
      <c r="AJ130" s="1577"/>
      <c r="AK130" s="1577"/>
      <c r="AL130" s="1577"/>
      <c r="AM130" s="1577"/>
      <c r="AN130" s="1577"/>
      <c r="AO130" s="1577"/>
      <c r="AP130" s="1577"/>
      <c r="AQ130" s="1577"/>
      <c r="AR130" s="1577"/>
      <c r="AS130" s="323"/>
      <c r="AT130" s="1578" t="s">
        <v>581</v>
      </c>
      <c r="AU130" s="1579"/>
      <c r="AV130" s="1579"/>
      <c r="AW130" s="1579"/>
      <c r="AX130" s="1579"/>
      <c r="AY130" s="1579"/>
      <c r="AZ130" s="1579"/>
      <c r="BA130" s="323"/>
      <c r="BB130" s="1578" t="s">
        <v>581</v>
      </c>
      <c r="BC130" s="1579"/>
      <c r="BD130" s="1579"/>
      <c r="BE130" s="1579"/>
      <c r="BF130" s="1579"/>
      <c r="BG130" s="1579"/>
      <c r="BH130" s="1579"/>
      <c r="BQ130" s="323"/>
      <c r="BR130" s="323"/>
      <c r="BS130" s="323"/>
      <c r="BT130" s="323"/>
      <c r="BU130" s="323"/>
      <c r="BV130" s="323"/>
      <c r="BW130" s="323"/>
      <c r="BX130" s="323"/>
      <c r="BY130" s="323"/>
      <c r="BZ130" s="323"/>
      <c r="CA130" s="323"/>
      <c r="CB130" s="323"/>
      <c r="CC130" s="323"/>
      <c r="CD130" s="323"/>
      <c r="CE130" s="323"/>
      <c r="CF130" s="323"/>
      <c r="CG130" s="323"/>
    </row>
    <row r="131" spans="1:85" s="325" customFormat="1" ht="55.5" customHeight="1" x14ac:dyDescent="0.2">
      <c r="A131" s="323"/>
      <c r="B131" s="1576" t="s">
        <v>582</v>
      </c>
      <c r="C131" s="1576"/>
      <c r="D131" s="1576"/>
      <c r="E131" s="1576"/>
      <c r="F131" s="1576"/>
      <c r="G131" s="1576"/>
      <c r="H131" s="1576"/>
      <c r="I131" s="1576"/>
      <c r="J131" s="1576"/>
      <c r="K131" s="1576"/>
      <c r="L131" s="116"/>
      <c r="M131" s="1576" t="s">
        <v>582</v>
      </c>
      <c r="N131" s="1576"/>
      <c r="O131" s="1576"/>
      <c r="P131" s="1576"/>
      <c r="Q131" s="1576"/>
      <c r="R131" s="1576"/>
      <c r="S131" s="1576"/>
      <c r="T131" s="1576"/>
      <c r="U131" s="1576"/>
      <c r="V131" s="1576"/>
      <c r="W131" s="324"/>
      <c r="X131" s="1576" t="s">
        <v>582</v>
      </c>
      <c r="Y131" s="1576"/>
      <c r="Z131" s="1576"/>
      <c r="AA131" s="1576"/>
      <c r="AB131" s="1576"/>
      <c r="AC131" s="1576"/>
      <c r="AD131" s="1576"/>
      <c r="AE131" s="1576"/>
      <c r="AF131" s="1576"/>
      <c r="AG131" s="1576"/>
      <c r="AH131" s="323"/>
      <c r="AI131" s="1576" t="s">
        <v>583</v>
      </c>
      <c r="AJ131" s="1576"/>
      <c r="AK131" s="1576"/>
      <c r="AL131" s="1576"/>
      <c r="AM131" s="1576"/>
      <c r="AN131" s="1576"/>
      <c r="AO131" s="1576"/>
      <c r="AP131" s="1576"/>
      <c r="AQ131" s="1576"/>
      <c r="AR131" s="1576"/>
      <c r="AS131" s="323"/>
      <c r="AT131" s="1576" t="s">
        <v>582</v>
      </c>
      <c r="AU131" s="1576"/>
      <c r="AV131" s="1576"/>
      <c r="AW131" s="1576"/>
      <c r="AX131" s="1576"/>
      <c r="AY131" s="1576"/>
      <c r="AZ131" s="1576"/>
      <c r="BA131" s="324"/>
      <c r="BB131" s="1576" t="s">
        <v>582</v>
      </c>
      <c r="BC131" s="1576"/>
      <c r="BD131" s="1576"/>
      <c r="BE131" s="1576"/>
      <c r="BF131" s="1576"/>
      <c r="BG131" s="1576"/>
      <c r="BH131" s="1576"/>
      <c r="BQ131" s="323"/>
      <c r="BR131" s="323"/>
      <c r="BS131" s="323"/>
      <c r="BT131" s="323"/>
      <c r="BU131" s="323"/>
      <c r="BV131" s="323"/>
      <c r="BW131" s="323"/>
      <c r="BX131" s="323"/>
      <c r="BY131" s="323"/>
      <c r="BZ131" s="323"/>
      <c r="CA131" s="323"/>
      <c r="CB131" s="323"/>
      <c r="CC131" s="323"/>
      <c r="CD131" s="323"/>
      <c r="CE131" s="323"/>
      <c r="CF131" s="323"/>
      <c r="CG131" s="323"/>
    </row>
    <row r="132" spans="1:85" x14ac:dyDescent="0.2">
      <c r="A132" s="116"/>
      <c r="L132" s="116"/>
      <c r="AI132" s="13"/>
      <c r="AJ132" s="13"/>
      <c r="AS132" s="116"/>
      <c r="BA132" s="116"/>
    </row>
    <row r="133" spans="1:85" x14ac:dyDescent="0.2">
      <c r="A133" s="116"/>
      <c r="L133" s="116"/>
      <c r="AS133" s="116"/>
      <c r="BA133" s="116"/>
    </row>
    <row r="134" spans="1:85" x14ac:dyDescent="0.2">
      <c r="A134" s="116"/>
      <c r="L134" s="116"/>
      <c r="AI134" s="352"/>
      <c r="AS134" s="116"/>
      <c r="BA134" s="116"/>
    </row>
    <row r="135" spans="1:85" x14ac:dyDescent="0.2">
      <c r="A135" s="116"/>
      <c r="L135" s="116"/>
      <c r="AI135" s="353"/>
      <c r="AS135" s="116"/>
      <c r="BA135" s="116"/>
    </row>
    <row r="136" spans="1:85" x14ac:dyDescent="0.2">
      <c r="A136" s="116"/>
      <c r="L136" s="116"/>
      <c r="AI136" s="208"/>
      <c r="AS136" s="116"/>
      <c r="BA136" s="116"/>
    </row>
    <row r="137" spans="1:85" x14ac:dyDescent="0.2">
      <c r="A137" s="116"/>
      <c r="L137" s="116"/>
      <c r="W137" s="116"/>
      <c r="AS137" s="116"/>
      <c r="BA137" s="116"/>
    </row>
    <row r="138" spans="1:85" x14ac:dyDescent="0.2">
      <c r="A138" s="116"/>
      <c r="L138" s="116"/>
      <c r="W138" s="116"/>
      <c r="AS138" s="116"/>
      <c r="BA138" s="116"/>
    </row>
    <row r="139" spans="1:85" x14ac:dyDescent="0.2">
      <c r="A139" s="116"/>
      <c r="L139" s="116"/>
      <c r="W139" s="116"/>
      <c r="AS139" s="116"/>
      <c r="BA139" s="116"/>
    </row>
    <row r="140" spans="1:85" x14ac:dyDescent="0.2">
      <c r="A140" s="116"/>
      <c r="L140" s="116"/>
      <c r="W140" s="116"/>
      <c r="AS140" s="116"/>
      <c r="BA140" s="116"/>
    </row>
    <row r="141" spans="1:85" x14ac:dyDescent="0.2">
      <c r="A141" s="116"/>
      <c r="L141" s="116"/>
      <c r="W141" s="116"/>
      <c r="AS141" s="116"/>
      <c r="BA141" s="116"/>
    </row>
    <row r="142" spans="1:85" x14ac:dyDescent="0.2">
      <c r="A142" s="116"/>
      <c r="L142" s="116"/>
      <c r="W142" s="116"/>
      <c r="AS142" s="116"/>
      <c r="BA142" s="116"/>
    </row>
    <row r="143" spans="1:85" x14ac:dyDescent="0.2">
      <c r="A143" s="116"/>
      <c r="L143" s="116"/>
      <c r="W143" s="116"/>
      <c r="AS143" s="116"/>
      <c r="BA143" s="116"/>
    </row>
    <row r="144" spans="1:85" x14ac:dyDescent="0.2">
      <c r="A144" s="116"/>
      <c r="L144" s="116"/>
      <c r="W144" s="116"/>
      <c r="AS144" s="116"/>
      <c r="BA144" s="116"/>
    </row>
    <row r="145" spans="1:53" x14ac:dyDescent="0.2">
      <c r="A145" s="116"/>
      <c r="L145" s="116"/>
      <c r="W145" s="116"/>
      <c r="AS145" s="116"/>
      <c r="BA145" s="116"/>
    </row>
    <row r="146" spans="1:53" x14ac:dyDescent="0.2">
      <c r="A146" s="116"/>
      <c r="L146" s="116"/>
      <c r="W146" s="116"/>
      <c r="AS146" s="116"/>
      <c r="BA146" s="116"/>
    </row>
    <row r="147" spans="1:53" x14ac:dyDescent="0.2">
      <c r="A147" s="116"/>
      <c r="L147" s="116"/>
      <c r="W147" s="116"/>
      <c r="AS147" s="116"/>
      <c r="BA147" s="116"/>
    </row>
    <row r="148" spans="1:53" x14ac:dyDescent="0.2">
      <c r="A148" s="116"/>
      <c r="L148" s="116"/>
      <c r="W148" s="116"/>
      <c r="AS148" s="116"/>
      <c r="BA148" s="116"/>
    </row>
    <row r="149" spans="1:53" x14ac:dyDescent="0.2">
      <c r="A149" s="116"/>
      <c r="L149" s="116"/>
      <c r="W149" s="116"/>
      <c r="AS149" s="116"/>
      <c r="BA149" s="116"/>
    </row>
    <row r="150" spans="1:53" x14ac:dyDescent="0.2">
      <c r="A150" s="116"/>
      <c r="L150" s="116"/>
      <c r="W150" s="116"/>
      <c r="AS150" s="116"/>
      <c r="BA150" s="116"/>
    </row>
    <row r="151" spans="1:53" x14ac:dyDescent="0.2">
      <c r="A151" s="116"/>
      <c r="L151" s="116"/>
      <c r="W151" s="116"/>
      <c r="AS151" s="116"/>
      <c r="BA151" s="116"/>
    </row>
    <row r="152" spans="1:53" x14ac:dyDescent="0.2">
      <c r="A152" s="116"/>
      <c r="L152" s="116"/>
      <c r="W152" s="116"/>
      <c r="AS152" s="116"/>
      <c r="BA152" s="116"/>
    </row>
    <row r="153" spans="1:53" x14ac:dyDescent="0.2">
      <c r="A153" s="116"/>
      <c r="L153" s="116"/>
      <c r="W153" s="116"/>
      <c r="AS153" s="116"/>
      <c r="BA153" s="116"/>
    </row>
    <row r="154" spans="1:53" x14ac:dyDescent="0.2">
      <c r="A154" s="116"/>
      <c r="L154" s="116"/>
      <c r="W154" s="116"/>
      <c r="AS154" s="116"/>
      <c r="BA154" s="116"/>
    </row>
    <row r="155" spans="1:53" x14ac:dyDescent="0.2">
      <c r="A155" s="116"/>
      <c r="L155" s="116"/>
      <c r="W155" s="116"/>
      <c r="AS155" s="116"/>
      <c r="BA155" s="116"/>
    </row>
    <row r="156" spans="1:53" x14ac:dyDescent="0.2">
      <c r="A156" s="116"/>
      <c r="L156" s="116"/>
      <c r="W156" s="116"/>
      <c r="AS156" s="116"/>
      <c r="BA156" s="116"/>
    </row>
    <row r="157" spans="1:53" x14ac:dyDescent="0.2">
      <c r="A157" s="116"/>
      <c r="L157" s="116"/>
      <c r="W157" s="116"/>
      <c r="AS157" s="116"/>
      <c r="BA157" s="116"/>
    </row>
    <row r="158" spans="1:53" x14ac:dyDescent="0.2">
      <c r="A158" s="116"/>
      <c r="L158" s="116"/>
      <c r="W158" s="116"/>
      <c r="AS158" s="116"/>
      <c r="BA158" s="116"/>
    </row>
    <row r="159" spans="1:53" x14ac:dyDescent="0.2">
      <c r="A159" s="116"/>
      <c r="L159" s="116"/>
      <c r="W159" s="116"/>
      <c r="AS159" s="116"/>
      <c r="BA159" s="116"/>
    </row>
    <row r="160" spans="1:53" x14ac:dyDescent="0.2">
      <c r="A160" s="116"/>
      <c r="L160" s="116"/>
      <c r="W160" s="116"/>
      <c r="AS160" s="116"/>
      <c r="BA160" s="116"/>
    </row>
    <row r="161" spans="1:53" x14ac:dyDescent="0.2">
      <c r="A161" s="116"/>
      <c r="L161" s="116"/>
      <c r="W161" s="116"/>
      <c r="AS161" s="116"/>
      <c r="BA161" s="116"/>
    </row>
    <row r="162" spans="1:53" x14ac:dyDescent="0.2">
      <c r="A162" s="116"/>
      <c r="L162" s="116"/>
      <c r="W162" s="116"/>
      <c r="AS162" s="116"/>
      <c r="BA162" s="116"/>
    </row>
    <row r="163" spans="1:53" x14ac:dyDescent="0.2">
      <c r="A163" s="116"/>
      <c r="L163" s="116"/>
      <c r="W163" s="116"/>
      <c r="AS163" s="116"/>
      <c r="BA163" s="116"/>
    </row>
    <row r="164" spans="1:53" x14ac:dyDescent="0.2">
      <c r="A164" s="116"/>
      <c r="L164" s="116"/>
      <c r="W164" s="116"/>
      <c r="AS164" s="116"/>
      <c r="BA164" s="116"/>
    </row>
    <row r="165" spans="1:53" x14ac:dyDescent="0.2">
      <c r="A165" s="116"/>
      <c r="L165" s="116"/>
      <c r="W165" s="116"/>
      <c r="AS165" s="116"/>
      <c r="BA165" s="116"/>
    </row>
    <row r="166" spans="1:53" x14ac:dyDescent="0.2">
      <c r="A166" s="116"/>
      <c r="L166" s="116"/>
      <c r="W166" s="116"/>
      <c r="AS166" s="116"/>
      <c r="BA166" s="116"/>
    </row>
    <row r="167" spans="1:53" x14ac:dyDescent="0.2">
      <c r="A167" s="116"/>
      <c r="L167" s="116"/>
      <c r="W167" s="116"/>
      <c r="AS167" s="116"/>
      <c r="BA167" s="116"/>
    </row>
    <row r="168" spans="1:53" x14ac:dyDescent="0.2">
      <c r="A168" s="116"/>
      <c r="L168" s="116"/>
      <c r="W168" s="116"/>
      <c r="AS168" s="116"/>
      <c r="BA168" s="116"/>
    </row>
    <row r="169" spans="1:53" x14ac:dyDescent="0.2">
      <c r="A169" s="116"/>
      <c r="L169" s="116"/>
      <c r="W169" s="116"/>
      <c r="AS169" s="116"/>
      <c r="BA169" s="116"/>
    </row>
    <row r="170" spans="1:53" x14ac:dyDescent="0.2">
      <c r="A170" s="116"/>
      <c r="L170" s="116"/>
      <c r="W170" s="116"/>
      <c r="AS170" s="116"/>
      <c r="BA170" s="116"/>
    </row>
    <row r="171" spans="1:53" x14ac:dyDescent="0.2">
      <c r="A171" s="116"/>
      <c r="L171" s="116"/>
      <c r="W171" s="116"/>
      <c r="AS171" s="116"/>
      <c r="BA171" s="116"/>
    </row>
    <row r="172" spans="1:53" x14ac:dyDescent="0.2">
      <c r="A172" s="116"/>
      <c r="L172" s="116"/>
      <c r="W172" s="116"/>
      <c r="AS172" s="116"/>
      <c r="BA172" s="116"/>
    </row>
    <row r="173" spans="1:53" x14ac:dyDescent="0.2">
      <c r="A173" s="116"/>
      <c r="L173" s="116"/>
      <c r="W173" s="116"/>
      <c r="AS173" s="116"/>
      <c r="BA173" s="116"/>
    </row>
    <row r="174" spans="1:53" x14ac:dyDescent="0.2">
      <c r="A174" s="116"/>
      <c r="L174" s="116"/>
      <c r="W174" s="116"/>
      <c r="AS174" s="116"/>
      <c r="BA174" s="116"/>
    </row>
    <row r="175" spans="1:53" x14ac:dyDescent="0.2">
      <c r="A175" s="116"/>
      <c r="L175" s="116"/>
      <c r="W175" s="116"/>
      <c r="AS175" s="116"/>
      <c r="BA175" s="116"/>
    </row>
    <row r="176" spans="1:53" x14ac:dyDescent="0.2">
      <c r="A176" s="116"/>
      <c r="L176" s="116"/>
      <c r="W176" s="116"/>
      <c r="AS176" s="116"/>
      <c r="BA176" s="116"/>
    </row>
    <row r="177" spans="1:53" x14ac:dyDescent="0.2">
      <c r="A177" s="116"/>
      <c r="L177" s="116"/>
      <c r="W177" s="116"/>
      <c r="AS177" s="116"/>
      <c r="BA177" s="116"/>
    </row>
    <row r="178" spans="1:53" x14ac:dyDescent="0.2">
      <c r="A178" s="116"/>
      <c r="L178" s="116"/>
      <c r="W178" s="116"/>
      <c r="AS178" s="116"/>
      <c r="BA178" s="116"/>
    </row>
    <row r="179" spans="1:53" x14ac:dyDescent="0.2">
      <c r="A179" s="116"/>
      <c r="L179" s="116"/>
      <c r="W179" s="116"/>
      <c r="AS179" s="116"/>
      <c r="BA179" s="116"/>
    </row>
    <row r="180" spans="1:53" x14ac:dyDescent="0.2">
      <c r="A180" s="116"/>
      <c r="L180" s="116"/>
      <c r="W180" s="116"/>
      <c r="AS180" s="116"/>
      <c r="BA180" s="116"/>
    </row>
    <row r="181" spans="1:53" x14ac:dyDescent="0.2">
      <c r="A181" s="116"/>
      <c r="L181" s="116"/>
      <c r="W181" s="116"/>
      <c r="AS181" s="116"/>
      <c r="BA181" s="116"/>
    </row>
    <row r="182" spans="1:53" x14ac:dyDescent="0.2">
      <c r="A182" s="116"/>
      <c r="L182" s="116"/>
      <c r="W182" s="116"/>
      <c r="AS182" s="116"/>
      <c r="BA182" s="116"/>
    </row>
    <row r="183" spans="1:53" x14ac:dyDescent="0.2">
      <c r="A183" s="116"/>
      <c r="L183" s="116"/>
      <c r="W183" s="116"/>
      <c r="AS183" s="116"/>
      <c r="BA183" s="116"/>
    </row>
    <row r="184" spans="1:53" x14ac:dyDescent="0.2">
      <c r="A184" s="116"/>
      <c r="L184" s="116"/>
      <c r="W184" s="116"/>
      <c r="AS184" s="116"/>
      <c r="BA184" s="116"/>
    </row>
    <row r="185" spans="1:53" x14ac:dyDescent="0.2">
      <c r="A185" s="116"/>
      <c r="L185" s="116"/>
      <c r="W185" s="116"/>
      <c r="AS185" s="116"/>
      <c r="BA185" s="116"/>
    </row>
    <row r="186" spans="1:53" x14ac:dyDescent="0.2">
      <c r="A186" s="116"/>
      <c r="L186" s="116"/>
      <c r="W186" s="116"/>
      <c r="AS186" s="116"/>
      <c r="BA186" s="116"/>
    </row>
    <row r="187" spans="1:53" x14ac:dyDescent="0.2">
      <c r="A187" s="116"/>
      <c r="L187" s="116"/>
      <c r="W187" s="116"/>
      <c r="AS187" s="116"/>
      <c r="BA187" s="116"/>
    </row>
    <row r="188" spans="1:53" x14ac:dyDescent="0.2">
      <c r="A188" s="116"/>
      <c r="L188" s="116"/>
      <c r="W188" s="116"/>
      <c r="AS188" s="116"/>
      <c r="BA188" s="116"/>
    </row>
    <row r="189" spans="1:53" ht="12.75" customHeight="1" x14ac:dyDescent="0.2">
      <c r="A189" s="116"/>
      <c r="L189" s="116"/>
      <c r="W189" s="116"/>
      <c r="AS189" s="116"/>
      <c r="BA189" s="116"/>
    </row>
    <row r="190" spans="1:53" ht="12.75" customHeight="1" x14ac:dyDescent="0.2">
      <c r="A190" s="116"/>
      <c r="L190" s="116"/>
      <c r="W190" s="116"/>
      <c r="AS190" s="116"/>
    </row>
    <row r="191" spans="1:53" ht="12.75" customHeight="1" x14ac:dyDescent="0.2">
      <c r="A191" s="116"/>
      <c r="L191" s="116"/>
      <c r="W191" s="116"/>
      <c r="AS191" s="116"/>
    </row>
    <row r="192" spans="1:53" ht="12.75" customHeight="1" x14ac:dyDescent="0.2">
      <c r="A192" s="116"/>
      <c r="L192" s="116"/>
      <c r="W192" s="116"/>
      <c r="AS192" s="116"/>
    </row>
    <row r="193" spans="1:45" ht="12.75" customHeight="1" x14ac:dyDescent="0.2">
      <c r="A193" s="116"/>
      <c r="L193" s="116"/>
      <c r="W193" s="116"/>
      <c r="AS193" s="116"/>
    </row>
    <row r="194" spans="1:45" ht="12.75" customHeight="1" x14ac:dyDescent="0.2">
      <c r="A194" s="116"/>
      <c r="L194" s="116"/>
      <c r="W194" s="116"/>
      <c r="AS194" s="116"/>
    </row>
    <row r="195" spans="1:45" ht="12.75" customHeight="1" x14ac:dyDescent="0.2">
      <c r="A195" s="116"/>
      <c r="L195" s="116"/>
      <c r="W195" s="116"/>
      <c r="AS195" s="116"/>
    </row>
    <row r="196" spans="1:45" ht="12.75" customHeight="1" x14ac:dyDescent="0.2">
      <c r="A196" s="116"/>
      <c r="L196" s="116"/>
      <c r="W196" s="116"/>
      <c r="AS196" s="116"/>
    </row>
    <row r="197" spans="1:45" ht="12.75" customHeight="1" x14ac:dyDescent="0.2">
      <c r="A197" s="116"/>
      <c r="L197" s="116"/>
      <c r="W197" s="116"/>
      <c r="AS197" s="116"/>
    </row>
    <row r="198" spans="1:45" ht="12.75" customHeight="1" x14ac:dyDescent="0.2">
      <c r="A198" s="116"/>
      <c r="L198" s="116"/>
      <c r="W198" s="116"/>
      <c r="AS198" s="116"/>
    </row>
    <row r="199" spans="1:45" ht="12.75" customHeight="1" x14ac:dyDescent="0.2">
      <c r="A199" s="116"/>
      <c r="L199" s="116"/>
      <c r="W199" s="116"/>
      <c r="AS199" s="116"/>
    </row>
    <row r="200" spans="1:45" ht="12.75" customHeight="1" x14ac:dyDescent="0.2">
      <c r="A200" s="116"/>
      <c r="L200" s="116"/>
      <c r="W200" s="116"/>
      <c r="AS200" s="116"/>
    </row>
    <row r="201" spans="1:45" x14ac:dyDescent="0.2">
      <c r="L201" s="116"/>
    </row>
    <row r="202" spans="1:45" x14ac:dyDescent="0.2">
      <c r="L202" s="116"/>
    </row>
    <row r="203" spans="1:45" x14ac:dyDescent="0.2">
      <c r="L203" s="116"/>
    </row>
    <row r="204" spans="1:45" x14ac:dyDescent="0.2">
      <c r="L204" s="116"/>
    </row>
    <row r="205" spans="1:45" x14ac:dyDescent="0.2">
      <c r="L205" s="116"/>
    </row>
    <row r="206" spans="1:45" x14ac:dyDescent="0.2">
      <c r="L206" s="116"/>
    </row>
    <row r="207" spans="1:45" x14ac:dyDescent="0.2">
      <c r="L207" s="116"/>
    </row>
    <row r="208" spans="1:45" x14ac:dyDescent="0.2">
      <c r="L208" s="116"/>
    </row>
    <row r="209" spans="12:12" x14ac:dyDescent="0.2">
      <c r="L209" s="116"/>
    </row>
    <row r="210" spans="12:12" x14ac:dyDescent="0.2">
      <c r="L210" s="116"/>
    </row>
    <row r="211" spans="12:12" x14ac:dyDescent="0.2">
      <c r="L211" s="116"/>
    </row>
    <row r="212" spans="12:12" x14ac:dyDescent="0.2">
      <c r="L212" s="116"/>
    </row>
    <row r="213" spans="12:12" x14ac:dyDescent="0.2">
      <c r="L213" s="116"/>
    </row>
    <row r="214" spans="12:12" x14ac:dyDescent="0.2">
      <c r="L214" s="116"/>
    </row>
    <row r="215" spans="12:12" x14ac:dyDescent="0.2">
      <c r="L215" s="116"/>
    </row>
    <row r="216" spans="12:12" x14ac:dyDescent="0.2">
      <c r="L216" s="116"/>
    </row>
    <row r="217" spans="12:12" x14ac:dyDescent="0.2">
      <c r="L217" s="116"/>
    </row>
  </sheetData>
  <mergeCells count="102">
    <mergeCell ref="BI54:BI61"/>
    <mergeCell ref="BI62:BI69"/>
    <mergeCell ref="BI79:BI82"/>
    <mergeCell ref="BI1:BP1"/>
    <mergeCell ref="BI3:BI17"/>
    <mergeCell ref="BI18:BI30"/>
    <mergeCell ref="BI31:BI42"/>
    <mergeCell ref="BI43:BI53"/>
    <mergeCell ref="BI72:BP72"/>
    <mergeCell ref="BI74:BI78"/>
    <mergeCell ref="BA1:BH1"/>
    <mergeCell ref="W3:W17"/>
    <mergeCell ref="AH18:AH30"/>
    <mergeCell ref="W18:W30"/>
    <mergeCell ref="AS18:AS30"/>
    <mergeCell ref="AS3:AS17"/>
    <mergeCell ref="BA3:BA17"/>
    <mergeCell ref="BA18:BA30"/>
    <mergeCell ref="A3:A17"/>
    <mergeCell ref="A1:K1"/>
    <mergeCell ref="AH1:AR1"/>
    <mergeCell ref="W1:AG1"/>
    <mergeCell ref="AS1:AZ1"/>
    <mergeCell ref="L1:V1"/>
    <mergeCell ref="L3:L17"/>
    <mergeCell ref="AH3:AH17"/>
    <mergeCell ref="L18:L30"/>
    <mergeCell ref="A18:A30"/>
    <mergeCell ref="A31:A42"/>
    <mergeCell ref="A43:A53"/>
    <mergeCell ref="A54:A61"/>
    <mergeCell ref="X131:AG131"/>
    <mergeCell ref="W31:W42"/>
    <mergeCell ref="A72:K72"/>
    <mergeCell ref="W72:AG72"/>
    <mergeCell ref="A62:A69"/>
    <mergeCell ref="W54:W61"/>
    <mergeCell ref="A74:A76"/>
    <mergeCell ref="W74:W77"/>
    <mergeCell ref="A78:A80"/>
    <mergeCell ref="W79:W82"/>
    <mergeCell ref="W43:W53"/>
    <mergeCell ref="W62:W69"/>
    <mergeCell ref="L31:L42"/>
    <mergeCell ref="L43:L53"/>
    <mergeCell ref="L54:L61"/>
    <mergeCell ref="L62:L69"/>
    <mergeCell ref="L72:V72"/>
    <mergeCell ref="L74:L76"/>
    <mergeCell ref="L78:L81"/>
    <mergeCell ref="M130:V130"/>
    <mergeCell ref="AT131:AZ131"/>
    <mergeCell ref="BB131:BH131"/>
    <mergeCell ref="BA107:BA113"/>
    <mergeCell ref="BA88:BA92"/>
    <mergeCell ref="BA93:BA97"/>
    <mergeCell ref="BA100:BA105"/>
    <mergeCell ref="B130:K130"/>
    <mergeCell ref="AI130:AR130"/>
    <mergeCell ref="X130:AG130"/>
    <mergeCell ref="AT130:AZ130"/>
    <mergeCell ref="BB130:BH130"/>
    <mergeCell ref="B131:K131"/>
    <mergeCell ref="AI131:AR131"/>
    <mergeCell ref="AS87:AS89"/>
    <mergeCell ref="AH110:AH113"/>
    <mergeCell ref="AH115:AH118"/>
    <mergeCell ref="AH122:AH124"/>
    <mergeCell ref="M131:V131"/>
    <mergeCell ref="AS31:AS42"/>
    <mergeCell ref="AS43:AS57"/>
    <mergeCell ref="BA31:BA42"/>
    <mergeCell ref="BA43:BA53"/>
    <mergeCell ref="BA54:BA61"/>
    <mergeCell ref="AS58:AS69"/>
    <mergeCell ref="BA62:BA69"/>
    <mergeCell ref="AH126:AH128"/>
    <mergeCell ref="AH86:AH89"/>
    <mergeCell ref="AH91:AH94"/>
    <mergeCell ref="AH98:AH101"/>
    <mergeCell ref="AH103:AH106"/>
    <mergeCell ref="AH54:AH61"/>
    <mergeCell ref="AH74:AH77"/>
    <mergeCell ref="AH79:AH82"/>
    <mergeCell ref="BA80:BA83"/>
    <mergeCell ref="AS81:AZ81"/>
    <mergeCell ref="AS83:AS85"/>
    <mergeCell ref="AS70:AS77"/>
    <mergeCell ref="BA72:BH72"/>
    <mergeCell ref="BA74:BA78"/>
    <mergeCell ref="AH31:AH42"/>
    <mergeCell ref="AH62:AH69"/>
    <mergeCell ref="AH43:AH53"/>
    <mergeCell ref="BQ53:BQ60"/>
    <mergeCell ref="BQ61:BQ67"/>
    <mergeCell ref="BQ72:BQ74"/>
    <mergeCell ref="BQ76:BQ78"/>
    <mergeCell ref="BQ1:CB1"/>
    <mergeCell ref="BQ3:BQ17"/>
    <mergeCell ref="BQ18:BQ30"/>
    <mergeCell ref="BQ31:BQ41"/>
    <mergeCell ref="BQ42:BQ52"/>
  </mergeCells>
  <printOptions horizontalCentered="1" gridLines="1"/>
  <pageMargins left="0.11811023622047245" right="0.11811023622047245" top="0.35433070866141736" bottom="0.35433070866141736" header="0.31496062992125984" footer="0.31496062992125984"/>
  <pageSetup paperSize="9" scale="60" orientation="portrait" r:id="rId1"/>
  <colBreaks count="10" manualBreakCount="10">
    <brk id="11" max="1048575" man="1"/>
    <brk id="22" max="1048575" man="1"/>
    <brk id="33" max="1048575" man="1"/>
    <brk id="44" max="1048575" man="1"/>
    <brk id="52" max="1048575" man="1"/>
    <brk id="33" max="1048575" man="1"/>
    <brk id="22" max="1048575" man="1"/>
    <brk id="44" max="1048575" man="1"/>
    <brk id="52" max="1048575" man="1"/>
    <brk id="6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T22"/>
  <sheetViews>
    <sheetView zoomScaleNormal="100" workbookViewId="0">
      <selection activeCell="A3" sqref="A3:A10"/>
    </sheetView>
  </sheetViews>
  <sheetFormatPr defaultColWidth="9.140625" defaultRowHeight="15.75" x14ac:dyDescent="0.25"/>
  <cols>
    <col min="1" max="1" width="3.85546875" style="907" bestFit="1" customWidth="1"/>
    <col min="2" max="2" width="49.5703125" style="907" customWidth="1"/>
    <col min="3" max="3" width="52.85546875" style="907" bestFit="1" customWidth="1"/>
    <col min="4" max="4" width="7.140625" style="907" bestFit="1" customWidth="1"/>
    <col min="5" max="5" width="12.140625" style="907" customWidth="1"/>
    <col min="6" max="6" width="10" style="907" customWidth="1"/>
    <col min="7" max="7" width="10.42578125" style="907" customWidth="1"/>
    <col min="8" max="9" width="10.28515625" style="907" customWidth="1"/>
    <col min="10" max="10" width="3.85546875" style="907" bestFit="1" customWidth="1"/>
    <col min="11" max="11" width="9.28515625" style="907" bestFit="1" customWidth="1"/>
    <col min="12" max="12" width="30.28515625" style="907" bestFit="1" customWidth="1"/>
    <col min="13" max="19" width="9.140625" style="907"/>
    <col min="20" max="20" width="12.7109375" style="907" bestFit="1" customWidth="1"/>
    <col min="21" max="16384" width="9.140625" style="907"/>
  </cols>
  <sheetData>
    <row r="1" spans="1:20" ht="49.5" customHeight="1" x14ac:dyDescent="0.25">
      <c r="A1" s="1607" t="s">
        <v>1714</v>
      </c>
      <c r="B1" s="1608"/>
      <c r="C1" s="1608"/>
      <c r="D1" s="1608"/>
      <c r="E1" s="1608"/>
      <c r="F1" s="1608"/>
      <c r="G1" s="1608"/>
      <c r="H1" s="1608"/>
      <c r="I1" s="1609"/>
      <c r="J1" s="1606" t="s">
        <v>1624</v>
      </c>
      <c r="K1" s="1606"/>
      <c r="L1" s="1606"/>
      <c r="M1" s="1606"/>
      <c r="N1" s="1606"/>
      <c r="O1" s="1606"/>
      <c r="P1" s="1606"/>
      <c r="Q1" s="1606"/>
      <c r="R1" s="1606"/>
      <c r="S1" s="1606"/>
      <c r="T1" s="1606"/>
    </row>
    <row r="2" spans="1:20" ht="46.5" customHeight="1" x14ac:dyDescent="0.25">
      <c r="A2" s="956" t="s">
        <v>1715</v>
      </c>
      <c r="B2" s="957" t="s">
        <v>1716</v>
      </c>
      <c r="C2" s="957" t="s">
        <v>1717</v>
      </c>
      <c r="D2" s="958" t="s">
        <v>1718</v>
      </c>
      <c r="E2" s="956" t="s">
        <v>1719</v>
      </c>
      <c r="F2" s="956" t="s">
        <v>1720</v>
      </c>
      <c r="G2" s="956" t="s">
        <v>1721</v>
      </c>
      <c r="H2" s="956" t="s">
        <v>1722</v>
      </c>
      <c r="I2" s="959" t="s">
        <v>1723</v>
      </c>
      <c r="J2" s="954" t="s">
        <v>61</v>
      </c>
      <c r="K2" s="908" t="s">
        <v>1632</v>
      </c>
      <c r="L2" s="909" t="s">
        <v>180</v>
      </c>
      <c r="M2" s="908" t="s">
        <v>181</v>
      </c>
      <c r="N2" s="908" t="s">
        <v>1625</v>
      </c>
      <c r="O2" s="908" t="s">
        <v>1626</v>
      </c>
      <c r="P2" s="908" t="s">
        <v>1627</v>
      </c>
      <c r="Q2" s="908" t="s">
        <v>1628</v>
      </c>
      <c r="R2" s="908" t="s">
        <v>1629</v>
      </c>
      <c r="S2" s="908" t="s">
        <v>1630</v>
      </c>
      <c r="T2" s="908" t="s">
        <v>1631</v>
      </c>
    </row>
    <row r="3" spans="1:20" x14ac:dyDescent="0.25">
      <c r="A3" s="960">
        <v>1</v>
      </c>
      <c r="B3" s="961" t="s">
        <v>1724</v>
      </c>
      <c r="C3" s="960">
        <v>4</v>
      </c>
      <c r="D3" s="961" t="s">
        <v>1725</v>
      </c>
      <c r="E3" s="960">
        <v>3</v>
      </c>
      <c r="F3" s="960">
        <v>0</v>
      </c>
      <c r="G3" s="960">
        <v>15</v>
      </c>
      <c r="H3" s="960">
        <v>0</v>
      </c>
      <c r="I3" s="961" t="s">
        <v>1726</v>
      </c>
      <c r="J3" s="872">
        <v>1</v>
      </c>
      <c r="K3" s="871" t="s">
        <v>1497</v>
      </c>
      <c r="L3" s="867" t="s">
        <v>130</v>
      </c>
      <c r="M3" s="872">
        <v>5</v>
      </c>
      <c r="N3" s="263">
        <f>O3+P3</f>
        <v>15</v>
      </c>
      <c r="O3" s="911">
        <v>5</v>
      </c>
      <c r="P3" s="911">
        <v>10</v>
      </c>
      <c r="Q3" s="263">
        <f>R3+S3</f>
        <v>3</v>
      </c>
      <c r="R3" s="911">
        <v>1</v>
      </c>
      <c r="S3" s="911">
        <v>2</v>
      </c>
      <c r="T3" s="912" t="s">
        <v>139</v>
      </c>
    </row>
    <row r="4" spans="1:20" x14ac:dyDescent="0.25">
      <c r="A4" s="960">
        <v>1</v>
      </c>
      <c r="B4" s="961" t="s">
        <v>1727</v>
      </c>
      <c r="C4" s="960">
        <v>4</v>
      </c>
      <c r="D4" s="961" t="s">
        <v>1725</v>
      </c>
      <c r="E4" s="960">
        <v>2</v>
      </c>
      <c r="F4" s="960">
        <v>1</v>
      </c>
      <c r="G4" s="960">
        <v>10</v>
      </c>
      <c r="H4" s="960">
        <v>5</v>
      </c>
      <c r="I4" s="961" t="s">
        <v>1726</v>
      </c>
      <c r="J4" s="872">
        <v>1</v>
      </c>
      <c r="K4" s="871" t="s">
        <v>1633</v>
      </c>
      <c r="L4" s="867" t="s">
        <v>1634</v>
      </c>
      <c r="M4" s="872">
        <v>5</v>
      </c>
      <c r="N4" s="263">
        <f t="shared" ref="N4:N22" si="0">O4+P4</f>
        <v>20</v>
      </c>
      <c r="O4" s="911">
        <v>10</v>
      </c>
      <c r="P4" s="911">
        <v>10</v>
      </c>
      <c r="Q4" s="263">
        <f t="shared" ref="Q4:Q22" si="1">R4+S4</f>
        <v>4</v>
      </c>
      <c r="R4" s="911">
        <v>2</v>
      </c>
      <c r="S4" s="911">
        <v>2</v>
      </c>
      <c r="T4" s="912" t="s">
        <v>688</v>
      </c>
    </row>
    <row r="5" spans="1:20" ht="16.5" customHeight="1" x14ac:dyDescent="0.25">
      <c r="A5" s="960">
        <v>1</v>
      </c>
      <c r="B5" s="961" t="s">
        <v>1728</v>
      </c>
      <c r="C5" s="960">
        <v>4</v>
      </c>
      <c r="D5" s="961" t="s">
        <v>1729</v>
      </c>
      <c r="E5" s="960">
        <v>2</v>
      </c>
      <c r="F5" s="960">
        <v>1</v>
      </c>
      <c r="G5" s="960">
        <v>10</v>
      </c>
      <c r="H5" s="960">
        <v>5</v>
      </c>
      <c r="I5" s="961" t="s">
        <v>1726</v>
      </c>
      <c r="J5" s="872">
        <v>1</v>
      </c>
      <c r="K5" s="871" t="s">
        <v>1635</v>
      </c>
      <c r="L5" s="244" t="s">
        <v>1636</v>
      </c>
      <c r="M5" s="871">
        <v>5</v>
      </c>
      <c r="N5" s="263">
        <f t="shared" si="0"/>
        <v>15</v>
      </c>
      <c r="O5" s="911">
        <v>5</v>
      </c>
      <c r="P5" s="911">
        <v>10</v>
      </c>
      <c r="Q5" s="263">
        <f t="shared" si="1"/>
        <v>3</v>
      </c>
      <c r="R5" s="911">
        <v>2</v>
      </c>
      <c r="S5" s="911">
        <v>1</v>
      </c>
      <c r="T5" s="912" t="s">
        <v>139</v>
      </c>
    </row>
    <row r="6" spans="1:20" ht="17.25" customHeight="1" x14ac:dyDescent="0.25">
      <c r="A6" s="960">
        <v>1</v>
      </c>
      <c r="B6" s="961" t="s">
        <v>1730</v>
      </c>
      <c r="C6" s="960">
        <v>3</v>
      </c>
      <c r="D6" s="961" t="s">
        <v>1729</v>
      </c>
      <c r="E6" s="960">
        <v>0</v>
      </c>
      <c r="F6" s="960">
        <v>2</v>
      </c>
      <c r="G6" s="960">
        <v>0</v>
      </c>
      <c r="H6" s="960">
        <v>10</v>
      </c>
      <c r="I6" s="961" t="s">
        <v>1726</v>
      </c>
      <c r="J6" s="872"/>
      <c r="K6" s="871"/>
      <c r="L6" s="244" t="s">
        <v>1637</v>
      </c>
      <c r="M6" s="871"/>
      <c r="N6" s="263"/>
      <c r="O6" s="911"/>
      <c r="P6" s="911"/>
      <c r="Q6" s="263"/>
      <c r="R6" s="911"/>
      <c r="S6" s="911"/>
      <c r="T6" s="912"/>
    </row>
    <row r="7" spans="1:20" ht="17.25" customHeight="1" x14ac:dyDescent="0.25">
      <c r="A7" s="960">
        <v>1</v>
      </c>
      <c r="B7" s="961" t="s">
        <v>1731</v>
      </c>
      <c r="C7" s="960">
        <v>3</v>
      </c>
      <c r="D7" s="961" t="s">
        <v>1729</v>
      </c>
      <c r="E7" s="960">
        <v>1</v>
      </c>
      <c r="F7" s="960">
        <v>2</v>
      </c>
      <c r="G7" s="960">
        <v>5</v>
      </c>
      <c r="H7" s="960">
        <v>10</v>
      </c>
      <c r="I7" s="961" t="s">
        <v>1726</v>
      </c>
      <c r="J7" s="872">
        <v>1</v>
      </c>
      <c r="K7" s="871" t="s">
        <v>1638</v>
      </c>
      <c r="L7" s="953" t="s">
        <v>1639</v>
      </c>
      <c r="M7" s="871">
        <v>5</v>
      </c>
      <c r="N7" s="263">
        <f t="shared" si="0"/>
        <v>15</v>
      </c>
      <c r="O7" s="911">
        <v>10</v>
      </c>
      <c r="P7" s="911">
        <v>5</v>
      </c>
      <c r="Q7" s="263">
        <f t="shared" si="1"/>
        <v>3</v>
      </c>
      <c r="R7" s="911">
        <v>2</v>
      </c>
      <c r="S7" s="911">
        <v>1</v>
      </c>
      <c r="T7" s="912" t="s">
        <v>688</v>
      </c>
    </row>
    <row r="8" spans="1:20" ht="14.25" customHeight="1" x14ac:dyDescent="0.25">
      <c r="A8" s="960">
        <v>1</v>
      </c>
      <c r="B8" s="961" t="s">
        <v>1732</v>
      </c>
      <c r="C8" s="960">
        <v>4</v>
      </c>
      <c r="D8" s="961" t="s">
        <v>1725</v>
      </c>
      <c r="E8" s="960">
        <v>1</v>
      </c>
      <c r="F8" s="960">
        <v>1</v>
      </c>
      <c r="G8" s="960">
        <v>5</v>
      </c>
      <c r="H8" s="960">
        <v>5</v>
      </c>
      <c r="I8" s="961" t="s">
        <v>1726</v>
      </c>
      <c r="J8" s="872">
        <v>1</v>
      </c>
      <c r="K8" s="871" t="s">
        <v>1640</v>
      </c>
      <c r="L8" s="953" t="s">
        <v>1641</v>
      </c>
      <c r="M8" s="871">
        <v>5</v>
      </c>
      <c r="N8" s="263">
        <f t="shared" si="0"/>
        <v>15</v>
      </c>
      <c r="O8" s="911">
        <v>10</v>
      </c>
      <c r="P8" s="911">
        <v>5</v>
      </c>
      <c r="Q8" s="263">
        <f t="shared" si="1"/>
        <v>3</v>
      </c>
      <c r="R8" s="911">
        <v>2</v>
      </c>
      <c r="S8" s="911">
        <v>1</v>
      </c>
      <c r="T8" s="912" t="s">
        <v>688</v>
      </c>
    </row>
    <row r="9" spans="1:20" ht="16.5" customHeight="1" x14ac:dyDescent="0.25">
      <c r="A9" s="960">
        <v>1</v>
      </c>
      <c r="B9" s="961" t="s">
        <v>1733</v>
      </c>
      <c r="C9" s="960">
        <v>4</v>
      </c>
      <c r="D9" s="961" t="s">
        <v>1725</v>
      </c>
      <c r="E9" s="960">
        <v>2</v>
      </c>
      <c r="F9" s="960">
        <v>1</v>
      </c>
      <c r="G9" s="960">
        <v>10</v>
      </c>
      <c r="H9" s="960">
        <v>5</v>
      </c>
      <c r="I9" s="961" t="s">
        <v>1726</v>
      </c>
      <c r="J9" s="872">
        <v>1</v>
      </c>
      <c r="K9" s="871" t="s">
        <v>1128</v>
      </c>
      <c r="L9" s="953" t="s">
        <v>1129</v>
      </c>
      <c r="M9" s="871">
        <v>5</v>
      </c>
      <c r="N9" s="263">
        <f t="shared" si="0"/>
        <v>15</v>
      </c>
      <c r="O9" s="911">
        <v>10</v>
      </c>
      <c r="P9" s="911">
        <v>5</v>
      </c>
      <c r="Q9" s="263">
        <f t="shared" si="1"/>
        <v>3</v>
      </c>
      <c r="R9" s="911">
        <v>2</v>
      </c>
      <c r="S9" s="911">
        <v>1</v>
      </c>
      <c r="T9" s="912" t="s">
        <v>688</v>
      </c>
    </row>
    <row r="10" spans="1:20" ht="12.75" customHeight="1" x14ac:dyDescent="0.25">
      <c r="A10" s="960">
        <v>1</v>
      </c>
      <c r="B10" s="961" t="s">
        <v>1734</v>
      </c>
      <c r="C10" s="960">
        <v>4</v>
      </c>
      <c r="D10" s="961" t="s">
        <v>1729</v>
      </c>
      <c r="E10" s="960">
        <v>2</v>
      </c>
      <c r="F10" s="960">
        <v>1</v>
      </c>
      <c r="G10" s="960">
        <v>10</v>
      </c>
      <c r="H10" s="960">
        <v>5</v>
      </c>
      <c r="I10" s="961" t="s">
        <v>1726</v>
      </c>
      <c r="J10" s="872">
        <v>1</v>
      </c>
      <c r="K10" s="871" t="s">
        <v>1643</v>
      </c>
      <c r="L10" s="244" t="s">
        <v>1644</v>
      </c>
      <c r="M10" s="871">
        <v>5</v>
      </c>
      <c r="N10" s="263">
        <f t="shared" si="0"/>
        <v>20</v>
      </c>
      <c r="O10" s="911">
        <v>10</v>
      </c>
      <c r="P10" s="911">
        <v>10</v>
      </c>
      <c r="Q10" s="263">
        <f t="shared" si="1"/>
        <v>4</v>
      </c>
      <c r="R10" s="911">
        <v>2</v>
      </c>
      <c r="S10" s="911">
        <v>2</v>
      </c>
      <c r="T10" s="912" t="s">
        <v>139</v>
      </c>
    </row>
    <row r="11" spans="1:20" x14ac:dyDescent="0.25">
      <c r="A11" s="962"/>
      <c r="B11" s="958" t="s">
        <v>1735</v>
      </c>
      <c r="C11" s="963">
        <v>30</v>
      </c>
      <c r="D11" s="958" t="s">
        <v>1736</v>
      </c>
      <c r="E11" s="963">
        <v>13</v>
      </c>
      <c r="F11" s="963">
        <v>9</v>
      </c>
      <c r="G11" s="963">
        <v>65</v>
      </c>
      <c r="H11" s="963">
        <v>45</v>
      </c>
      <c r="I11" s="962"/>
      <c r="J11" s="872">
        <v>1</v>
      </c>
      <c r="K11" s="871" t="s">
        <v>1645</v>
      </c>
      <c r="L11" s="244" t="s">
        <v>1646</v>
      </c>
      <c r="M11" s="871">
        <v>5</v>
      </c>
      <c r="N11" s="263">
        <f t="shared" si="0"/>
        <v>15</v>
      </c>
      <c r="O11" s="913">
        <v>5</v>
      </c>
      <c r="P11" s="913">
        <v>10</v>
      </c>
      <c r="Q11" s="263">
        <f t="shared" si="1"/>
        <v>3</v>
      </c>
      <c r="R11" s="913">
        <v>1</v>
      </c>
      <c r="S11" s="913">
        <v>2</v>
      </c>
      <c r="T11" s="912" t="s">
        <v>139</v>
      </c>
    </row>
    <row r="12" spans="1:20" x14ac:dyDescent="0.25">
      <c r="A12" s="962"/>
      <c r="B12" s="962"/>
      <c r="C12" s="962"/>
      <c r="D12" s="962"/>
      <c r="E12" s="962"/>
      <c r="F12" s="962"/>
      <c r="G12" s="962"/>
      <c r="H12" s="962"/>
      <c r="I12" s="962"/>
      <c r="J12" s="955"/>
      <c r="K12" s="910"/>
      <c r="L12" s="914" t="s">
        <v>1642</v>
      </c>
      <c r="M12" s="910">
        <f>SUM(M3:M11)-M8-M9</f>
        <v>30</v>
      </c>
      <c r="N12" s="915">
        <f t="shared" si="0"/>
        <v>100</v>
      </c>
      <c r="O12" s="916">
        <f>SUM(O3:O11)-O8-O9</f>
        <v>45</v>
      </c>
      <c r="P12" s="916">
        <f>SUM(P3:P11)-P8-P9</f>
        <v>55</v>
      </c>
      <c r="Q12" s="915">
        <f t="shared" si="1"/>
        <v>20</v>
      </c>
      <c r="R12" s="916">
        <f>SUM(R3:R11)-R8-R9</f>
        <v>10</v>
      </c>
      <c r="S12" s="916">
        <f>SUM(S3:S11)-S8-S9</f>
        <v>10</v>
      </c>
      <c r="T12" s="917" t="s">
        <v>1647</v>
      </c>
    </row>
    <row r="13" spans="1:20" ht="15.75" customHeight="1" x14ac:dyDescent="0.25">
      <c r="A13" s="967">
        <v>2</v>
      </c>
      <c r="B13" s="961" t="s">
        <v>1737</v>
      </c>
      <c r="C13" s="960">
        <v>3</v>
      </c>
      <c r="D13" s="961" t="s">
        <v>1729</v>
      </c>
      <c r="E13" s="960">
        <v>0</v>
      </c>
      <c r="F13" s="960">
        <v>0</v>
      </c>
      <c r="G13" s="960">
        <v>0</v>
      </c>
      <c r="H13" s="960">
        <v>0</v>
      </c>
      <c r="I13" s="961" t="s">
        <v>1726</v>
      </c>
      <c r="J13" s="955"/>
      <c r="K13" s="910"/>
      <c r="L13" s="914"/>
      <c r="M13" s="910"/>
      <c r="N13" s="915"/>
      <c r="O13" s="916"/>
      <c r="P13" s="916"/>
      <c r="Q13" s="915"/>
      <c r="R13" s="916"/>
      <c r="S13" s="916"/>
      <c r="T13" s="917"/>
    </row>
    <row r="14" spans="1:20" ht="15" customHeight="1" x14ac:dyDescent="0.25">
      <c r="A14" s="967">
        <v>2</v>
      </c>
      <c r="B14" s="961" t="s">
        <v>1738</v>
      </c>
      <c r="C14" s="960">
        <v>5</v>
      </c>
      <c r="D14" s="961" t="s">
        <v>1729</v>
      </c>
      <c r="E14" s="960">
        <v>1</v>
      </c>
      <c r="F14" s="960">
        <v>2</v>
      </c>
      <c r="G14" s="960">
        <v>5</v>
      </c>
      <c r="H14" s="960">
        <v>10</v>
      </c>
      <c r="I14" s="961" t="s">
        <v>1726</v>
      </c>
      <c r="J14" s="872">
        <v>2</v>
      </c>
      <c r="K14" s="871" t="s">
        <v>1648</v>
      </c>
      <c r="L14" s="867" t="s">
        <v>1649</v>
      </c>
      <c r="M14" s="871">
        <v>3</v>
      </c>
      <c r="N14" s="263">
        <f t="shared" si="0"/>
        <v>0</v>
      </c>
      <c r="O14" s="911">
        <v>0</v>
      </c>
      <c r="P14" s="911">
        <v>0</v>
      </c>
      <c r="Q14" s="263">
        <f t="shared" si="1"/>
        <v>0</v>
      </c>
      <c r="R14" s="911">
        <v>0</v>
      </c>
      <c r="S14" s="911">
        <v>0</v>
      </c>
      <c r="T14" s="912" t="s">
        <v>139</v>
      </c>
    </row>
    <row r="15" spans="1:20" x14ac:dyDescent="0.25">
      <c r="A15" s="967">
        <v>2</v>
      </c>
      <c r="B15" s="961" t="s">
        <v>1739</v>
      </c>
      <c r="C15" s="960">
        <v>5</v>
      </c>
      <c r="D15" s="961" t="s">
        <v>1725</v>
      </c>
      <c r="E15" s="960">
        <v>2</v>
      </c>
      <c r="F15" s="960">
        <v>2</v>
      </c>
      <c r="G15" s="960">
        <v>10</v>
      </c>
      <c r="H15" s="960">
        <v>10</v>
      </c>
      <c r="I15" s="961" t="s">
        <v>1726</v>
      </c>
      <c r="J15" s="872">
        <v>2</v>
      </c>
      <c r="K15" s="871" t="s">
        <v>1650</v>
      </c>
      <c r="L15" s="867" t="s">
        <v>1651</v>
      </c>
      <c r="M15" s="871">
        <v>5</v>
      </c>
      <c r="N15" s="263">
        <f t="shared" si="0"/>
        <v>15</v>
      </c>
      <c r="O15" s="911">
        <v>10</v>
      </c>
      <c r="P15" s="911">
        <v>5</v>
      </c>
      <c r="Q15" s="263">
        <f t="shared" si="1"/>
        <v>3</v>
      </c>
      <c r="R15" s="911">
        <v>2</v>
      </c>
      <c r="S15" s="911">
        <v>1</v>
      </c>
      <c r="T15" s="912" t="s">
        <v>688</v>
      </c>
    </row>
    <row r="16" spans="1:20" ht="15.75" customHeight="1" x14ac:dyDescent="0.25">
      <c r="A16" s="967">
        <v>2</v>
      </c>
      <c r="B16" s="961" t="s">
        <v>1740</v>
      </c>
      <c r="C16" s="960">
        <v>4</v>
      </c>
      <c r="D16" s="961" t="s">
        <v>1729</v>
      </c>
      <c r="E16" s="960">
        <v>2</v>
      </c>
      <c r="F16" s="960">
        <v>1</v>
      </c>
      <c r="G16" s="960">
        <v>10</v>
      </c>
      <c r="H16" s="960">
        <v>5</v>
      </c>
      <c r="I16" s="961" t="s">
        <v>1726</v>
      </c>
      <c r="J16" s="872">
        <v>2</v>
      </c>
      <c r="K16" s="871" t="s">
        <v>1653</v>
      </c>
      <c r="L16" s="867" t="s">
        <v>1654</v>
      </c>
      <c r="M16" s="871">
        <v>4</v>
      </c>
      <c r="N16" s="263">
        <f t="shared" si="0"/>
        <v>20</v>
      </c>
      <c r="O16" s="911">
        <v>10</v>
      </c>
      <c r="P16" s="911">
        <v>10</v>
      </c>
      <c r="Q16" s="263">
        <f t="shared" si="1"/>
        <v>4</v>
      </c>
      <c r="R16" s="911">
        <v>2</v>
      </c>
      <c r="S16" s="911">
        <v>2</v>
      </c>
      <c r="T16" s="912" t="s">
        <v>688</v>
      </c>
    </row>
    <row r="17" spans="1:20" ht="17.25" customHeight="1" x14ac:dyDescent="0.25">
      <c r="A17" s="967">
        <v>2</v>
      </c>
      <c r="B17" s="964" t="s">
        <v>1741</v>
      </c>
      <c r="C17" s="965">
        <v>3</v>
      </c>
      <c r="D17" s="966" t="s">
        <v>1742</v>
      </c>
      <c r="E17" s="965">
        <v>1</v>
      </c>
      <c r="F17" s="965">
        <v>1</v>
      </c>
      <c r="G17" s="965">
        <v>5</v>
      </c>
      <c r="H17" s="965">
        <v>5</v>
      </c>
      <c r="I17" s="966" t="s">
        <v>1743</v>
      </c>
      <c r="J17" s="872">
        <v>2</v>
      </c>
      <c r="K17" s="871" t="s">
        <v>1655</v>
      </c>
      <c r="L17" s="262" t="s">
        <v>1656</v>
      </c>
      <c r="M17" s="871">
        <v>5</v>
      </c>
      <c r="N17" s="263">
        <f t="shared" si="0"/>
        <v>15</v>
      </c>
      <c r="O17" s="911">
        <v>5</v>
      </c>
      <c r="P17" s="911">
        <v>10</v>
      </c>
      <c r="Q17" s="263">
        <f t="shared" si="1"/>
        <v>3</v>
      </c>
      <c r="R17" s="911">
        <v>1</v>
      </c>
      <c r="S17" s="911">
        <v>2</v>
      </c>
      <c r="T17" s="912" t="s">
        <v>139</v>
      </c>
    </row>
    <row r="18" spans="1:20" ht="16.5" customHeight="1" x14ac:dyDescent="0.25">
      <c r="A18" s="967">
        <v>2</v>
      </c>
      <c r="B18" s="961" t="s">
        <v>1744</v>
      </c>
      <c r="C18" s="960">
        <v>5</v>
      </c>
      <c r="D18" s="961" t="s">
        <v>1725</v>
      </c>
      <c r="E18" s="960">
        <v>2</v>
      </c>
      <c r="F18" s="960">
        <v>2</v>
      </c>
      <c r="G18" s="960">
        <v>10</v>
      </c>
      <c r="H18" s="960">
        <v>10</v>
      </c>
      <c r="I18" s="961" t="s">
        <v>1726</v>
      </c>
      <c r="J18" s="872">
        <v>2</v>
      </c>
      <c r="K18" s="871"/>
      <c r="L18" s="262" t="s">
        <v>1652</v>
      </c>
      <c r="M18" s="871">
        <v>4</v>
      </c>
      <c r="N18" s="263">
        <f t="shared" si="0"/>
        <v>15</v>
      </c>
      <c r="O18" s="911">
        <v>5</v>
      </c>
      <c r="P18" s="911">
        <v>10</v>
      </c>
      <c r="Q18" s="263">
        <f t="shared" si="1"/>
        <v>3</v>
      </c>
      <c r="R18" s="911">
        <v>1</v>
      </c>
      <c r="S18" s="911">
        <v>2</v>
      </c>
      <c r="T18" s="912" t="s">
        <v>139</v>
      </c>
    </row>
    <row r="19" spans="1:20" x14ac:dyDescent="0.25">
      <c r="A19" s="967">
        <v>2</v>
      </c>
      <c r="B19" s="961" t="s">
        <v>1745</v>
      </c>
      <c r="C19" s="960">
        <v>5</v>
      </c>
      <c r="D19" s="961" t="s">
        <v>1725</v>
      </c>
      <c r="E19" s="960">
        <v>2</v>
      </c>
      <c r="F19" s="960">
        <v>2</v>
      </c>
      <c r="G19" s="960">
        <v>10</v>
      </c>
      <c r="H19" s="960">
        <v>10</v>
      </c>
      <c r="I19" s="961" t="s">
        <v>1726</v>
      </c>
      <c r="J19" s="872">
        <v>2</v>
      </c>
      <c r="K19" s="871" t="s">
        <v>1657</v>
      </c>
      <c r="L19" s="867" t="s">
        <v>1658</v>
      </c>
      <c r="M19" s="871">
        <v>5</v>
      </c>
      <c r="N19" s="263">
        <f t="shared" si="0"/>
        <v>20</v>
      </c>
      <c r="O19" s="911">
        <v>10</v>
      </c>
      <c r="P19" s="911">
        <v>10</v>
      </c>
      <c r="Q19" s="263">
        <f t="shared" si="1"/>
        <v>4</v>
      </c>
      <c r="R19" s="911">
        <v>2</v>
      </c>
      <c r="S19" s="911">
        <v>2</v>
      </c>
      <c r="T19" s="912" t="s">
        <v>688</v>
      </c>
    </row>
    <row r="20" spans="1:20" x14ac:dyDescent="0.25">
      <c r="A20" s="962"/>
      <c r="B20" s="958" t="s">
        <v>1746</v>
      </c>
      <c r="C20" s="963">
        <v>30</v>
      </c>
      <c r="D20" s="958" t="s">
        <v>1747</v>
      </c>
      <c r="E20" s="963">
        <v>10</v>
      </c>
      <c r="F20" s="963">
        <v>10</v>
      </c>
      <c r="G20" s="963">
        <v>50</v>
      </c>
      <c r="H20" s="963">
        <v>50</v>
      </c>
      <c r="I20" s="962"/>
      <c r="J20" s="872">
        <v>2</v>
      </c>
      <c r="K20" s="871" t="s">
        <v>1660</v>
      </c>
      <c r="L20" s="244" t="s">
        <v>1661</v>
      </c>
      <c r="M20" s="871">
        <v>4</v>
      </c>
      <c r="N20" s="263">
        <f t="shared" si="0"/>
        <v>15</v>
      </c>
      <c r="O20" s="911">
        <v>5</v>
      </c>
      <c r="P20" s="911">
        <v>10</v>
      </c>
      <c r="Q20" s="263">
        <f t="shared" si="1"/>
        <v>3</v>
      </c>
      <c r="R20" s="911">
        <v>1</v>
      </c>
      <c r="S20" s="911">
        <v>2</v>
      </c>
      <c r="T20" s="912" t="s">
        <v>139</v>
      </c>
    </row>
    <row r="21" spans="1:20" x14ac:dyDescent="0.25">
      <c r="A21" s="962"/>
      <c r="B21" s="958" t="s">
        <v>1748</v>
      </c>
      <c r="C21" s="963">
        <v>60</v>
      </c>
      <c r="D21" s="958" t="s">
        <v>1749</v>
      </c>
      <c r="E21" s="963">
        <v>23</v>
      </c>
      <c r="F21" s="963">
        <v>19</v>
      </c>
      <c r="G21" s="963">
        <v>115</v>
      </c>
      <c r="H21" s="963">
        <v>95</v>
      </c>
      <c r="I21" s="962"/>
      <c r="J21" s="955"/>
      <c r="K21" s="910"/>
      <c r="L21" s="918" t="s">
        <v>1659</v>
      </c>
      <c r="M21" s="916">
        <f>SUM(M14:M20)</f>
        <v>30</v>
      </c>
      <c r="N21" s="915">
        <f t="shared" si="0"/>
        <v>100</v>
      </c>
      <c r="O21" s="916">
        <f>SUM(O14:O20)</f>
        <v>45</v>
      </c>
      <c r="P21" s="916">
        <f>SUM(P14:P20)</f>
        <v>55</v>
      </c>
      <c r="Q21" s="915">
        <f t="shared" si="1"/>
        <v>20</v>
      </c>
      <c r="R21" s="916">
        <f>SUM(R14:R20)</f>
        <v>9</v>
      </c>
      <c r="S21" s="916">
        <f>SUM(S14:S20)</f>
        <v>11</v>
      </c>
      <c r="T21" s="917" t="s">
        <v>1663</v>
      </c>
    </row>
    <row r="22" spans="1:20" x14ac:dyDescent="0.25">
      <c r="J22" s="919"/>
      <c r="K22" s="919"/>
      <c r="L22" s="920" t="s">
        <v>1662</v>
      </c>
      <c r="M22" s="921">
        <f>M12+M21</f>
        <v>60</v>
      </c>
      <c r="N22" s="915">
        <f t="shared" si="0"/>
        <v>200</v>
      </c>
      <c r="O22" s="921">
        <f>O12+O21</f>
        <v>90</v>
      </c>
      <c r="P22" s="921">
        <f>P12+P21</f>
        <v>110</v>
      </c>
      <c r="Q22" s="915">
        <f t="shared" si="1"/>
        <v>40</v>
      </c>
      <c r="R22" s="921">
        <f>R12+R21</f>
        <v>19</v>
      </c>
      <c r="S22" s="921">
        <f>S12+S21</f>
        <v>21</v>
      </c>
      <c r="T22" s="922" t="s">
        <v>1664</v>
      </c>
    </row>
  </sheetData>
  <mergeCells count="2">
    <mergeCell ref="J1:T1"/>
    <mergeCell ref="A1:I1"/>
  </mergeCells>
  <pageMargins left="0.7" right="0.7" top="0.75" bottom="0.75" header="0.3" footer="0.3"/>
  <pageSetup paperSize="9" scale="59" orientation="portrait" r:id="rId1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DG107"/>
  <sheetViews>
    <sheetView topLeftCell="I1" zoomScaleNormal="100" workbookViewId="0">
      <pane ySplit="2" topLeftCell="A3" activePane="bottomLeft" state="frozen"/>
      <selection pane="bottomLeft" activeCell="T20" sqref="T20"/>
    </sheetView>
  </sheetViews>
  <sheetFormatPr defaultColWidth="8.85546875" defaultRowHeight="15.75" x14ac:dyDescent="0.25"/>
  <cols>
    <col min="1" max="1" width="4.28515625" style="705" customWidth="1"/>
    <col min="2" max="2" width="10.42578125" style="657" bestFit="1" customWidth="1"/>
    <col min="3" max="3" width="57.7109375" style="657" bestFit="1" customWidth="1"/>
    <col min="4" max="10" width="5.85546875" style="657" bestFit="1" customWidth="1"/>
    <col min="11" max="11" width="22.140625" style="657" bestFit="1" customWidth="1"/>
    <col min="12" max="12" width="14" style="657" customWidth="1"/>
    <col min="13" max="13" width="47.5703125" style="657" customWidth="1"/>
    <col min="14" max="14" width="9.42578125" style="657" customWidth="1"/>
    <col min="15" max="16" width="6.85546875" style="657" customWidth="1"/>
    <col min="17" max="17" width="7.7109375" style="657" customWidth="1"/>
    <col min="18" max="18" width="5" style="657" customWidth="1"/>
    <col min="19" max="19" width="8.28515625" style="657" customWidth="1"/>
    <col min="20" max="20" width="7.85546875" style="657" customWidth="1"/>
    <col min="21" max="21" width="15" style="657" customWidth="1"/>
    <col min="22" max="22" width="11" style="657" customWidth="1"/>
    <col min="23" max="23" width="21.42578125" style="657" customWidth="1"/>
    <col min="24" max="24" width="3.85546875" style="705" customWidth="1"/>
    <col min="25" max="25" width="10.140625" style="657" bestFit="1" customWidth="1"/>
    <col min="26" max="26" width="46.5703125" style="657" bestFit="1" customWidth="1"/>
    <col min="27" max="33" width="5.7109375" style="705" bestFit="1" customWidth="1"/>
    <col min="34" max="34" width="21.42578125" style="657" bestFit="1" customWidth="1"/>
    <col min="35" max="35" width="6.140625" style="705" customWidth="1"/>
    <col min="36" max="36" width="10.140625" style="657" bestFit="1" customWidth="1"/>
    <col min="37" max="37" width="47.5703125" style="657" bestFit="1" customWidth="1"/>
    <col min="38" max="44" width="5.7109375" style="705" bestFit="1" customWidth="1"/>
    <col min="45" max="45" width="21.42578125" style="657" bestFit="1" customWidth="1"/>
    <col min="46" max="46" width="5.5703125" style="705" customWidth="1"/>
    <col min="47" max="47" width="10.140625" style="657" bestFit="1" customWidth="1"/>
    <col min="48" max="48" width="60.140625" style="657" bestFit="1" customWidth="1"/>
    <col min="49" max="55" width="5.7109375" style="705" bestFit="1" customWidth="1"/>
    <col min="56" max="56" width="21.42578125" style="657" bestFit="1" customWidth="1"/>
    <col min="57" max="57" width="3.5703125" style="705" customWidth="1"/>
    <col min="58" max="58" width="10.140625" style="657" bestFit="1" customWidth="1"/>
    <col min="59" max="59" width="55.42578125" style="657" bestFit="1" customWidth="1"/>
    <col min="60" max="66" width="5.7109375" style="705" bestFit="1" customWidth="1"/>
    <col min="67" max="67" width="21.42578125" style="657" bestFit="1" customWidth="1"/>
    <col min="68" max="68" width="3.85546875" style="705" customWidth="1"/>
    <col min="69" max="69" width="10.140625" style="657" bestFit="1" customWidth="1"/>
    <col min="70" max="70" width="59.7109375" style="657" bestFit="1" customWidth="1"/>
    <col min="71" max="77" width="5.7109375" style="705" bestFit="1" customWidth="1"/>
    <col min="78" max="78" width="21.42578125" style="657" bestFit="1" customWidth="1"/>
    <col min="79" max="79" width="5.140625" style="705" bestFit="1" customWidth="1"/>
    <col min="80" max="80" width="10.140625" style="657" bestFit="1" customWidth="1"/>
    <col min="81" max="81" width="60" style="657" bestFit="1" customWidth="1"/>
    <col min="82" max="88" width="5.7109375" style="705" bestFit="1" customWidth="1"/>
    <col min="89" max="89" width="21.42578125" style="657" bestFit="1" customWidth="1"/>
    <col min="90" max="90" width="5.140625" style="705" bestFit="1" customWidth="1"/>
    <col min="91" max="91" width="10.140625" style="657" bestFit="1" customWidth="1"/>
    <col min="92" max="92" width="45.7109375" style="657" bestFit="1" customWidth="1"/>
    <col min="93" max="99" width="5.7109375" style="705" bestFit="1" customWidth="1"/>
    <col min="100" max="100" width="21.42578125" style="657" bestFit="1" customWidth="1"/>
    <col min="101" max="101" width="5.85546875" style="705" customWidth="1"/>
    <col min="102" max="102" width="10.140625" style="657" bestFit="1" customWidth="1"/>
    <col min="103" max="103" width="47.28515625" style="657" bestFit="1" customWidth="1"/>
    <col min="104" max="110" width="5.7109375" style="705" bestFit="1" customWidth="1"/>
    <col min="111" max="111" width="21.42578125" style="657" bestFit="1" customWidth="1"/>
    <col min="112" max="16384" width="8.85546875" style="657"/>
  </cols>
  <sheetData>
    <row r="1" spans="1:111" s="747" customFormat="1" ht="46.5" thickTop="1" thickBot="1" x14ac:dyDescent="0.35">
      <c r="A1" s="749" t="s">
        <v>1558</v>
      </c>
      <c r="B1" s="750"/>
      <c r="C1" s="750"/>
      <c r="D1" s="750"/>
      <c r="E1" s="680"/>
      <c r="F1" s="750"/>
      <c r="G1" s="750"/>
      <c r="H1" s="750"/>
      <c r="I1" s="750"/>
      <c r="J1" s="750"/>
      <c r="K1" s="750"/>
      <c r="L1" s="1610" t="s">
        <v>1683</v>
      </c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2"/>
      <c r="X1" s="749" t="s">
        <v>1557</v>
      </c>
      <c r="Y1" s="680"/>
      <c r="Z1" s="680"/>
      <c r="AA1" s="748"/>
      <c r="AB1" s="748"/>
      <c r="AC1" s="748"/>
      <c r="AD1" s="748"/>
      <c r="AE1" s="748"/>
      <c r="AF1" s="748"/>
      <c r="AG1" s="748"/>
      <c r="AH1" s="680"/>
      <c r="AI1" s="749" t="s">
        <v>1556</v>
      </c>
      <c r="AJ1" s="680"/>
      <c r="AK1" s="680"/>
      <c r="AL1" s="748"/>
      <c r="AM1" s="748"/>
      <c r="AN1" s="748"/>
      <c r="AO1" s="748"/>
      <c r="AP1" s="748"/>
      <c r="AQ1" s="748"/>
      <c r="AR1" s="748"/>
      <c r="AS1" s="680"/>
      <c r="AT1" s="749" t="s">
        <v>1555</v>
      </c>
      <c r="AU1" s="680"/>
      <c r="AV1" s="680"/>
      <c r="AW1" s="748"/>
      <c r="AX1" s="748"/>
      <c r="AY1" s="748"/>
      <c r="AZ1" s="748"/>
      <c r="BA1" s="748"/>
      <c r="BB1" s="748"/>
      <c r="BC1" s="748"/>
      <c r="BD1" s="680"/>
      <c r="BE1" s="749" t="s">
        <v>1554</v>
      </c>
      <c r="BF1" s="680"/>
      <c r="BG1" s="680"/>
      <c r="BH1" s="748"/>
      <c r="BI1" s="748"/>
      <c r="BJ1" s="748"/>
      <c r="BK1" s="748"/>
      <c r="BL1" s="748"/>
      <c r="BM1" s="748"/>
      <c r="BN1" s="748"/>
      <c r="BO1" s="680"/>
      <c r="BP1" s="749" t="s">
        <v>1553</v>
      </c>
      <c r="BQ1" s="680"/>
      <c r="BR1" s="680"/>
      <c r="BS1" s="748"/>
      <c r="BT1" s="748"/>
      <c r="BU1" s="748"/>
      <c r="BV1" s="748"/>
      <c r="BW1" s="748"/>
      <c r="BX1" s="748"/>
      <c r="BY1" s="748"/>
      <c r="BZ1" s="680"/>
      <c r="CA1" s="749" t="s">
        <v>1552</v>
      </c>
      <c r="CB1" s="680"/>
      <c r="CC1" s="680"/>
      <c r="CD1" s="748"/>
      <c r="CE1" s="748"/>
      <c r="CF1" s="748"/>
      <c r="CG1" s="748"/>
      <c r="CH1" s="748"/>
      <c r="CI1" s="748"/>
      <c r="CJ1" s="748"/>
      <c r="CK1" s="680"/>
      <c r="CL1" s="749" t="s">
        <v>1551</v>
      </c>
      <c r="CM1" s="680"/>
      <c r="CN1" s="680"/>
      <c r="CO1" s="748"/>
      <c r="CP1" s="748"/>
      <c r="CQ1" s="748"/>
      <c r="CR1" s="748"/>
      <c r="CS1" s="748"/>
      <c r="CT1" s="748"/>
      <c r="CU1" s="748"/>
      <c r="CV1" s="680"/>
      <c r="CW1" s="749" t="s">
        <v>1550</v>
      </c>
      <c r="CX1" s="680"/>
      <c r="CY1" s="680"/>
      <c r="CZ1" s="748"/>
      <c r="DA1" s="748"/>
      <c r="DB1" s="748"/>
      <c r="DC1" s="748"/>
      <c r="DD1" s="748"/>
      <c r="DE1" s="748"/>
      <c r="DF1" s="748"/>
      <c r="DG1" s="680"/>
    </row>
    <row r="2" spans="1:111" ht="101.45" customHeight="1" thickTop="1" thickBot="1" x14ac:dyDescent="0.3">
      <c r="A2" s="653" t="s">
        <v>61</v>
      </c>
      <c r="B2" s="654" t="s">
        <v>796</v>
      </c>
      <c r="C2" s="655" t="s">
        <v>62</v>
      </c>
      <c r="D2" s="656" t="s">
        <v>64</v>
      </c>
      <c r="E2" s="656" t="s">
        <v>797</v>
      </c>
      <c r="F2" s="656" t="s">
        <v>798</v>
      </c>
      <c r="G2" s="656" t="s">
        <v>799</v>
      </c>
      <c r="H2" s="656" t="s">
        <v>800</v>
      </c>
      <c r="I2" s="656" t="s">
        <v>801</v>
      </c>
      <c r="J2" s="656" t="s">
        <v>802</v>
      </c>
      <c r="K2" s="655" t="s">
        <v>65</v>
      </c>
      <c r="L2" s="937" t="s">
        <v>179</v>
      </c>
      <c r="M2" s="937" t="s">
        <v>180</v>
      </c>
      <c r="N2" s="937" t="s">
        <v>181</v>
      </c>
      <c r="O2" s="937" t="s">
        <v>182</v>
      </c>
      <c r="P2" s="937" t="s">
        <v>177</v>
      </c>
      <c r="Q2" s="937" t="s">
        <v>183</v>
      </c>
      <c r="R2" s="937" t="s">
        <v>563</v>
      </c>
      <c r="S2" s="937" t="s">
        <v>564</v>
      </c>
      <c r="T2" s="937" t="s">
        <v>565</v>
      </c>
      <c r="U2" s="937" t="s">
        <v>184</v>
      </c>
      <c r="V2" s="937" t="s">
        <v>1684</v>
      </c>
      <c r="W2" s="937" t="s">
        <v>1685</v>
      </c>
      <c r="X2" s="746" t="s">
        <v>61</v>
      </c>
      <c r="Y2" s="654" t="s">
        <v>796</v>
      </c>
      <c r="Z2" s="655" t="s">
        <v>62</v>
      </c>
      <c r="AA2" s="656" t="s">
        <v>64</v>
      </c>
      <c r="AB2" s="656" t="s">
        <v>797</v>
      </c>
      <c r="AC2" s="656" t="s">
        <v>798</v>
      </c>
      <c r="AD2" s="656" t="s">
        <v>799</v>
      </c>
      <c r="AE2" s="656" t="s">
        <v>800</v>
      </c>
      <c r="AF2" s="656" t="s">
        <v>801</v>
      </c>
      <c r="AG2" s="656" t="s">
        <v>802</v>
      </c>
      <c r="AH2" s="655" t="s">
        <v>65</v>
      </c>
      <c r="AI2" s="746" t="s">
        <v>61</v>
      </c>
      <c r="AJ2" s="654" t="s">
        <v>796</v>
      </c>
      <c r="AK2" s="655" t="s">
        <v>62</v>
      </c>
      <c r="AL2" s="656" t="s">
        <v>64</v>
      </c>
      <c r="AM2" s="656" t="s">
        <v>797</v>
      </c>
      <c r="AN2" s="656" t="s">
        <v>798</v>
      </c>
      <c r="AO2" s="656" t="s">
        <v>799</v>
      </c>
      <c r="AP2" s="656" t="s">
        <v>800</v>
      </c>
      <c r="AQ2" s="656" t="s">
        <v>801</v>
      </c>
      <c r="AR2" s="656" t="s">
        <v>802</v>
      </c>
      <c r="AS2" s="655" t="s">
        <v>65</v>
      </c>
      <c r="AT2" s="746" t="s">
        <v>61</v>
      </c>
      <c r="AU2" s="654" t="s">
        <v>796</v>
      </c>
      <c r="AV2" s="655" t="s">
        <v>62</v>
      </c>
      <c r="AW2" s="656" t="s">
        <v>64</v>
      </c>
      <c r="AX2" s="656" t="s">
        <v>797</v>
      </c>
      <c r="AY2" s="656" t="s">
        <v>798</v>
      </c>
      <c r="AZ2" s="656" t="s">
        <v>799</v>
      </c>
      <c r="BA2" s="656" t="s">
        <v>800</v>
      </c>
      <c r="BB2" s="656" t="s">
        <v>801</v>
      </c>
      <c r="BC2" s="656" t="s">
        <v>802</v>
      </c>
      <c r="BD2" s="655" t="s">
        <v>65</v>
      </c>
      <c r="BE2" s="746" t="s">
        <v>61</v>
      </c>
      <c r="BF2" s="654" t="s">
        <v>796</v>
      </c>
      <c r="BG2" s="655" t="s">
        <v>62</v>
      </c>
      <c r="BH2" s="656" t="s">
        <v>64</v>
      </c>
      <c r="BI2" s="656" t="s">
        <v>797</v>
      </c>
      <c r="BJ2" s="656" t="s">
        <v>798</v>
      </c>
      <c r="BK2" s="656" t="s">
        <v>799</v>
      </c>
      <c r="BL2" s="656" t="s">
        <v>800</v>
      </c>
      <c r="BM2" s="656" t="s">
        <v>801</v>
      </c>
      <c r="BN2" s="656" t="s">
        <v>802</v>
      </c>
      <c r="BO2" s="655" t="s">
        <v>65</v>
      </c>
      <c r="BP2" s="746" t="s">
        <v>61</v>
      </c>
      <c r="BQ2" s="654" t="s">
        <v>796</v>
      </c>
      <c r="BR2" s="655" t="s">
        <v>62</v>
      </c>
      <c r="BS2" s="656" t="s">
        <v>64</v>
      </c>
      <c r="BT2" s="656" t="s">
        <v>797</v>
      </c>
      <c r="BU2" s="656" t="s">
        <v>798</v>
      </c>
      <c r="BV2" s="656" t="s">
        <v>799</v>
      </c>
      <c r="BW2" s="656" t="s">
        <v>800</v>
      </c>
      <c r="BX2" s="656" t="s">
        <v>801</v>
      </c>
      <c r="BY2" s="656" t="s">
        <v>802</v>
      </c>
      <c r="BZ2" s="655" t="s">
        <v>65</v>
      </c>
      <c r="CA2" s="746" t="s">
        <v>61</v>
      </c>
      <c r="CB2" s="654" t="s">
        <v>796</v>
      </c>
      <c r="CC2" s="655" t="s">
        <v>62</v>
      </c>
      <c r="CD2" s="656" t="s">
        <v>64</v>
      </c>
      <c r="CE2" s="656" t="s">
        <v>797</v>
      </c>
      <c r="CF2" s="656" t="s">
        <v>798</v>
      </c>
      <c r="CG2" s="656" t="s">
        <v>799</v>
      </c>
      <c r="CH2" s="656" t="s">
        <v>800</v>
      </c>
      <c r="CI2" s="656" t="s">
        <v>801</v>
      </c>
      <c r="CJ2" s="656" t="s">
        <v>802</v>
      </c>
      <c r="CK2" s="655" t="s">
        <v>65</v>
      </c>
      <c r="CL2" s="746" t="s">
        <v>61</v>
      </c>
      <c r="CM2" s="654" t="s">
        <v>796</v>
      </c>
      <c r="CN2" s="655" t="s">
        <v>62</v>
      </c>
      <c r="CO2" s="656" t="s">
        <v>64</v>
      </c>
      <c r="CP2" s="656" t="s">
        <v>797</v>
      </c>
      <c r="CQ2" s="656" t="s">
        <v>798</v>
      </c>
      <c r="CR2" s="656" t="s">
        <v>799</v>
      </c>
      <c r="CS2" s="656" t="s">
        <v>800</v>
      </c>
      <c r="CT2" s="656" t="s">
        <v>801</v>
      </c>
      <c r="CU2" s="656" t="s">
        <v>802</v>
      </c>
      <c r="CV2" s="655" t="s">
        <v>65</v>
      </c>
      <c r="CW2" s="746" t="s">
        <v>61</v>
      </c>
      <c r="CX2" s="654" t="s">
        <v>796</v>
      </c>
      <c r="CY2" s="655" t="s">
        <v>62</v>
      </c>
      <c r="CZ2" s="656" t="s">
        <v>64</v>
      </c>
      <c r="DA2" s="656" t="s">
        <v>797</v>
      </c>
      <c r="DB2" s="656" t="s">
        <v>798</v>
      </c>
      <c r="DC2" s="656" t="s">
        <v>799</v>
      </c>
      <c r="DD2" s="656" t="s">
        <v>800</v>
      </c>
      <c r="DE2" s="656" t="s">
        <v>801</v>
      </c>
      <c r="DF2" s="656" t="s">
        <v>802</v>
      </c>
      <c r="DG2" s="655" t="s">
        <v>65</v>
      </c>
    </row>
    <row r="3" spans="1:111" ht="16.5" thickTop="1" x14ac:dyDescent="0.25">
      <c r="A3" s="723">
        <v>1</v>
      </c>
      <c r="B3" s="688" t="s">
        <v>1549</v>
      </c>
      <c r="C3" s="658" t="s">
        <v>1548</v>
      </c>
      <c r="D3" s="723">
        <v>5</v>
      </c>
      <c r="E3" s="689">
        <v>20</v>
      </c>
      <c r="F3" s="723">
        <v>10</v>
      </c>
      <c r="G3" s="723">
        <v>10</v>
      </c>
      <c r="H3" s="723">
        <v>4</v>
      </c>
      <c r="I3" s="723">
        <v>2</v>
      </c>
      <c r="J3" s="723">
        <v>2</v>
      </c>
      <c r="K3" s="688" t="s">
        <v>688</v>
      </c>
      <c r="L3" s="1613">
        <v>1</v>
      </c>
      <c r="M3" s="841" t="s">
        <v>1205</v>
      </c>
      <c r="N3" s="819">
        <v>3</v>
      </c>
      <c r="O3" s="871">
        <f>P3+Q3</f>
        <v>0</v>
      </c>
      <c r="P3" s="819">
        <v>0</v>
      </c>
      <c r="Q3" s="819">
        <v>0</v>
      </c>
      <c r="R3" s="871">
        <f>S3+T3</f>
        <v>0</v>
      </c>
      <c r="S3" s="819">
        <v>0</v>
      </c>
      <c r="T3" s="819">
        <v>0</v>
      </c>
      <c r="U3" s="244" t="s">
        <v>139</v>
      </c>
      <c r="V3" s="244" t="s">
        <v>1686</v>
      </c>
      <c r="W3" s="938"/>
      <c r="X3" s="723">
        <v>1</v>
      </c>
      <c r="Y3" s="688" t="s">
        <v>1547</v>
      </c>
      <c r="Z3" s="688" t="s">
        <v>1546</v>
      </c>
      <c r="AA3" s="723">
        <v>5</v>
      </c>
      <c r="AB3" s="723">
        <v>20</v>
      </c>
      <c r="AC3" s="723">
        <v>10</v>
      </c>
      <c r="AD3" s="723">
        <v>10</v>
      </c>
      <c r="AE3" s="723">
        <v>4</v>
      </c>
      <c r="AF3" s="723">
        <v>2</v>
      </c>
      <c r="AG3" s="723">
        <v>2</v>
      </c>
      <c r="AH3" s="682" t="s">
        <v>891</v>
      </c>
      <c r="AI3" s="731">
        <v>1</v>
      </c>
      <c r="AJ3" s="668" t="s">
        <v>1545</v>
      </c>
      <c r="AK3" s="660" t="s">
        <v>1544</v>
      </c>
      <c r="AL3" s="732">
        <v>4</v>
      </c>
      <c r="AM3" s="731">
        <v>15</v>
      </c>
      <c r="AN3" s="731">
        <v>5</v>
      </c>
      <c r="AO3" s="731">
        <v>10</v>
      </c>
      <c r="AP3" s="731">
        <v>3</v>
      </c>
      <c r="AQ3" s="732">
        <v>1</v>
      </c>
      <c r="AR3" s="732">
        <v>2</v>
      </c>
      <c r="AS3" s="668" t="s">
        <v>688</v>
      </c>
      <c r="AT3" s="723">
        <v>1</v>
      </c>
      <c r="AU3" s="688" t="s">
        <v>1543</v>
      </c>
      <c r="AV3" s="658" t="s">
        <v>1542</v>
      </c>
      <c r="AW3" s="743">
        <v>4</v>
      </c>
      <c r="AX3" s="743">
        <v>15</v>
      </c>
      <c r="AY3" s="723">
        <v>10</v>
      </c>
      <c r="AZ3" s="723">
        <v>5</v>
      </c>
      <c r="BA3" s="743">
        <v>3</v>
      </c>
      <c r="BB3" s="743">
        <v>2</v>
      </c>
      <c r="BC3" s="743">
        <v>1</v>
      </c>
      <c r="BD3" s="688" t="s">
        <v>688</v>
      </c>
      <c r="BE3" s="723">
        <v>1</v>
      </c>
      <c r="BF3" s="688" t="s">
        <v>1541</v>
      </c>
      <c r="BG3" s="688" t="s">
        <v>1540</v>
      </c>
      <c r="BH3" s="743">
        <v>4</v>
      </c>
      <c r="BI3" s="743">
        <v>15</v>
      </c>
      <c r="BJ3" s="723">
        <v>10</v>
      </c>
      <c r="BK3" s="723">
        <v>5</v>
      </c>
      <c r="BL3" s="743">
        <v>3</v>
      </c>
      <c r="BM3" s="743">
        <v>2</v>
      </c>
      <c r="BN3" s="743">
        <v>1</v>
      </c>
      <c r="BO3" s="682" t="s">
        <v>891</v>
      </c>
      <c r="BP3" s="745">
        <v>1</v>
      </c>
      <c r="BQ3" s="688" t="s">
        <v>1539</v>
      </c>
      <c r="BR3" s="658" t="s">
        <v>1538</v>
      </c>
      <c r="BS3" s="723">
        <v>3</v>
      </c>
      <c r="BT3" s="723">
        <v>10</v>
      </c>
      <c r="BU3" s="723">
        <v>5</v>
      </c>
      <c r="BV3" s="723">
        <v>5</v>
      </c>
      <c r="BW3" s="723">
        <v>2</v>
      </c>
      <c r="BX3" s="723">
        <v>1</v>
      </c>
      <c r="BY3" s="723">
        <v>1</v>
      </c>
      <c r="BZ3" s="688" t="s">
        <v>688</v>
      </c>
      <c r="CA3" s="745">
        <v>1</v>
      </c>
      <c r="CB3" s="688" t="s">
        <v>1537</v>
      </c>
      <c r="CC3" s="688" t="s">
        <v>1536</v>
      </c>
      <c r="CD3" s="723">
        <v>3</v>
      </c>
      <c r="CE3" s="723">
        <v>10</v>
      </c>
      <c r="CF3" s="723">
        <v>5</v>
      </c>
      <c r="CG3" s="723">
        <v>5</v>
      </c>
      <c r="CH3" s="723">
        <v>2</v>
      </c>
      <c r="CI3" s="723">
        <v>1</v>
      </c>
      <c r="CJ3" s="723">
        <v>1</v>
      </c>
      <c r="CK3" s="682" t="s">
        <v>891</v>
      </c>
      <c r="CL3" s="743">
        <v>1</v>
      </c>
      <c r="CM3" s="688" t="s">
        <v>1497</v>
      </c>
      <c r="CN3" s="658" t="s">
        <v>130</v>
      </c>
      <c r="CO3" s="723">
        <v>5</v>
      </c>
      <c r="CP3" s="723">
        <v>15</v>
      </c>
      <c r="CQ3" s="723">
        <v>5</v>
      </c>
      <c r="CR3" s="723">
        <v>10</v>
      </c>
      <c r="CS3" s="723">
        <v>3</v>
      </c>
      <c r="CT3" s="723">
        <v>1</v>
      </c>
      <c r="CU3" s="723">
        <v>2</v>
      </c>
      <c r="CV3" s="688" t="s">
        <v>139</v>
      </c>
      <c r="CW3" s="723">
        <v>1</v>
      </c>
      <c r="CX3" s="688" t="s">
        <v>1523</v>
      </c>
      <c r="CY3" s="658" t="s">
        <v>1522</v>
      </c>
      <c r="CZ3" s="723">
        <v>5</v>
      </c>
      <c r="DA3" s="723">
        <v>15</v>
      </c>
      <c r="DB3" s="723">
        <v>15</v>
      </c>
      <c r="DC3" s="723">
        <v>0</v>
      </c>
      <c r="DD3" s="723">
        <v>3</v>
      </c>
      <c r="DE3" s="723">
        <v>3</v>
      </c>
      <c r="DF3" s="723">
        <v>0</v>
      </c>
      <c r="DG3" s="688" t="s">
        <v>688</v>
      </c>
    </row>
    <row r="4" spans="1:111" x14ac:dyDescent="0.25">
      <c r="A4" s="723">
        <v>1</v>
      </c>
      <c r="B4" s="688" t="s">
        <v>1535</v>
      </c>
      <c r="C4" s="658" t="s">
        <v>1534</v>
      </c>
      <c r="D4" s="723">
        <v>5</v>
      </c>
      <c r="E4" s="689">
        <v>20</v>
      </c>
      <c r="F4" s="723">
        <v>10</v>
      </c>
      <c r="G4" s="723">
        <v>10</v>
      </c>
      <c r="H4" s="723">
        <v>4</v>
      </c>
      <c r="I4" s="723">
        <v>2</v>
      </c>
      <c r="J4" s="723">
        <v>2</v>
      </c>
      <c r="K4" s="688" t="s">
        <v>688</v>
      </c>
      <c r="L4" s="1613"/>
      <c r="M4" s="841" t="s">
        <v>1548</v>
      </c>
      <c r="N4" s="871">
        <v>7</v>
      </c>
      <c r="O4" s="871">
        <f t="shared" ref="O4:O8" si="0">P4+Q4</f>
        <v>4</v>
      </c>
      <c r="P4" s="871">
        <v>2</v>
      </c>
      <c r="Q4" s="871">
        <v>2</v>
      </c>
      <c r="R4" s="871">
        <f t="shared" ref="R4:R8" si="1">S4+T4</f>
        <v>20</v>
      </c>
      <c r="S4" s="871">
        <v>10</v>
      </c>
      <c r="T4" s="871">
        <v>10</v>
      </c>
      <c r="U4" s="244" t="s">
        <v>688</v>
      </c>
      <c r="V4" s="244" t="s">
        <v>1686</v>
      </c>
      <c r="W4" s="248" t="s">
        <v>1687</v>
      </c>
      <c r="X4" s="723">
        <v>1</v>
      </c>
      <c r="Y4" s="688" t="s">
        <v>1533</v>
      </c>
      <c r="Z4" s="688" t="s">
        <v>1532</v>
      </c>
      <c r="AA4" s="723">
        <v>5</v>
      </c>
      <c r="AB4" s="723">
        <v>20</v>
      </c>
      <c r="AC4" s="723">
        <v>10</v>
      </c>
      <c r="AD4" s="723">
        <v>10</v>
      </c>
      <c r="AE4" s="723">
        <v>4</v>
      </c>
      <c r="AF4" s="723">
        <v>2</v>
      </c>
      <c r="AG4" s="723">
        <v>2</v>
      </c>
      <c r="AH4" s="682" t="s">
        <v>891</v>
      </c>
      <c r="AI4" s="731">
        <v>1</v>
      </c>
      <c r="AJ4" s="668" t="s">
        <v>1497</v>
      </c>
      <c r="AK4" s="661" t="s">
        <v>130</v>
      </c>
      <c r="AL4" s="744">
        <v>5</v>
      </c>
      <c r="AM4" s="731">
        <v>15</v>
      </c>
      <c r="AN4" s="731">
        <v>5</v>
      </c>
      <c r="AO4" s="731">
        <v>10</v>
      </c>
      <c r="AP4" s="731">
        <v>3</v>
      </c>
      <c r="AQ4" s="744">
        <v>1</v>
      </c>
      <c r="AR4" s="744">
        <v>2</v>
      </c>
      <c r="AS4" s="668" t="s">
        <v>139</v>
      </c>
      <c r="AT4" s="723">
        <v>1</v>
      </c>
      <c r="AU4" s="688" t="s">
        <v>1531</v>
      </c>
      <c r="AV4" s="658" t="s">
        <v>1530</v>
      </c>
      <c r="AW4" s="743">
        <v>4</v>
      </c>
      <c r="AX4" s="743">
        <v>15</v>
      </c>
      <c r="AY4" s="723">
        <v>10</v>
      </c>
      <c r="AZ4" s="723">
        <v>5</v>
      </c>
      <c r="BA4" s="743">
        <v>3</v>
      </c>
      <c r="BB4" s="743">
        <v>2</v>
      </c>
      <c r="BC4" s="743">
        <v>1</v>
      </c>
      <c r="BD4" s="688" t="s">
        <v>688</v>
      </c>
      <c r="BE4" s="723">
        <v>1</v>
      </c>
      <c r="BF4" s="688" t="s">
        <v>1529</v>
      </c>
      <c r="BG4" s="688" t="s">
        <v>1528</v>
      </c>
      <c r="BH4" s="743">
        <v>4</v>
      </c>
      <c r="BI4" s="743">
        <v>15</v>
      </c>
      <c r="BJ4" s="723">
        <v>10</v>
      </c>
      <c r="BK4" s="723">
        <v>5</v>
      </c>
      <c r="BL4" s="743">
        <v>3</v>
      </c>
      <c r="BM4" s="743">
        <v>2</v>
      </c>
      <c r="BN4" s="743">
        <v>1</v>
      </c>
      <c r="BO4" s="682" t="s">
        <v>891</v>
      </c>
      <c r="BP4" s="723">
        <v>1</v>
      </c>
      <c r="BQ4" s="688" t="s">
        <v>1527</v>
      </c>
      <c r="BR4" s="658" t="s">
        <v>1526</v>
      </c>
      <c r="BS4" s="723">
        <v>4</v>
      </c>
      <c r="BT4" s="723">
        <v>15</v>
      </c>
      <c r="BU4" s="723">
        <v>5</v>
      </c>
      <c r="BV4" s="723">
        <v>10</v>
      </c>
      <c r="BW4" s="723">
        <v>3</v>
      </c>
      <c r="BX4" s="723">
        <v>1</v>
      </c>
      <c r="BY4" s="723">
        <v>2</v>
      </c>
      <c r="BZ4" s="688" t="s">
        <v>688</v>
      </c>
      <c r="CA4" s="723">
        <v>1</v>
      </c>
      <c r="CB4" s="688" t="s">
        <v>1525</v>
      </c>
      <c r="CC4" s="688" t="s">
        <v>1524</v>
      </c>
      <c r="CD4" s="723">
        <v>4</v>
      </c>
      <c r="CE4" s="723">
        <v>15</v>
      </c>
      <c r="CF4" s="723">
        <v>5</v>
      </c>
      <c r="CG4" s="723">
        <v>10</v>
      </c>
      <c r="CH4" s="723">
        <v>3</v>
      </c>
      <c r="CI4" s="723">
        <v>1</v>
      </c>
      <c r="CJ4" s="723">
        <v>2</v>
      </c>
      <c r="CK4" s="682" t="s">
        <v>891</v>
      </c>
      <c r="CL4" s="723">
        <v>1</v>
      </c>
      <c r="CM4" s="688" t="s">
        <v>1501</v>
      </c>
      <c r="CN4" s="658" t="s">
        <v>1500</v>
      </c>
      <c r="CO4" s="723">
        <v>5</v>
      </c>
      <c r="CP4" s="723">
        <v>20</v>
      </c>
      <c r="CQ4" s="723">
        <v>10</v>
      </c>
      <c r="CR4" s="723">
        <v>10</v>
      </c>
      <c r="CS4" s="723">
        <v>4</v>
      </c>
      <c r="CT4" s="723">
        <v>2</v>
      </c>
      <c r="CU4" s="723">
        <v>2</v>
      </c>
      <c r="CV4" s="688" t="s">
        <v>688</v>
      </c>
      <c r="CW4" s="723">
        <v>1</v>
      </c>
      <c r="CX4" s="688" t="s">
        <v>1497</v>
      </c>
      <c r="CY4" s="658" t="s">
        <v>130</v>
      </c>
      <c r="CZ4" s="723">
        <v>5</v>
      </c>
      <c r="DA4" s="723">
        <v>15</v>
      </c>
      <c r="DB4" s="723">
        <v>5</v>
      </c>
      <c r="DC4" s="723">
        <v>10</v>
      </c>
      <c r="DD4" s="723">
        <v>3</v>
      </c>
      <c r="DE4" s="723">
        <v>1</v>
      </c>
      <c r="DF4" s="723">
        <v>2</v>
      </c>
      <c r="DG4" s="688" t="s">
        <v>139</v>
      </c>
    </row>
    <row r="5" spans="1:111" x14ac:dyDescent="0.25">
      <c r="A5" s="723">
        <v>1</v>
      </c>
      <c r="B5" s="688" t="s">
        <v>1497</v>
      </c>
      <c r="C5" s="658" t="s">
        <v>130</v>
      </c>
      <c r="D5" s="723">
        <v>5</v>
      </c>
      <c r="E5" s="689">
        <v>15</v>
      </c>
      <c r="F5" s="723">
        <v>5</v>
      </c>
      <c r="G5" s="723">
        <v>10</v>
      </c>
      <c r="H5" s="723">
        <v>3</v>
      </c>
      <c r="I5" s="723">
        <v>1</v>
      </c>
      <c r="J5" s="723">
        <v>2</v>
      </c>
      <c r="K5" s="688" t="s">
        <v>139</v>
      </c>
      <c r="L5" s="1613"/>
      <c r="M5" s="841" t="s">
        <v>1534</v>
      </c>
      <c r="N5" s="871">
        <v>6</v>
      </c>
      <c r="O5" s="871">
        <f t="shared" si="0"/>
        <v>4</v>
      </c>
      <c r="P5" s="871">
        <v>2</v>
      </c>
      <c r="Q5" s="871">
        <v>2</v>
      </c>
      <c r="R5" s="871">
        <f t="shared" si="1"/>
        <v>20</v>
      </c>
      <c r="S5" s="871">
        <v>10</v>
      </c>
      <c r="T5" s="871">
        <v>10</v>
      </c>
      <c r="U5" s="244" t="s">
        <v>688</v>
      </c>
      <c r="V5" s="244" t="s">
        <v>1688</v>
      </c>
      <c r="W5" s="841" t="s">
        <v>1689</v>
      </c>
      <c r="X5" s="723">
        <v>1</v>
      </c>
      <c r="Y5" s="688" t="s">
        <v>1496</v>
      </c>
      <c r="Z5" s="688" t="s">
        <v>1495</v>
      </c>
      <c r="AA5" s="723">
        <v>5</v>
      </c>
      <c r="AB5" s="723">
        <v>15</v>
      </c>
      <c r="AC5" s="723">
        <v>5</v>
      </c>
      <c r="AD5" s="723">
        <v>10</v>
      </c>
      <c r="AE5" s="723">
        <v>3</v>
      </c>
      <c r="AF5" s="723">
        <v>1</v>
      </c>
      <c r="AG5" s="723">
        <v>2</v>
      </c>
      <c r="AH5" s="682" t="s">
        <v>895</v>
      </c>
      <c r="AI5" s="731">
        <v>1</v>
      </c>
      <c r="AJ5" s="668" t="s">
        <v>1516</v>
      </c>
      <c r="AK5" s="661" t="s">
        <v>1515</v>
      </c>
      <c r="AL5" s="744">
        <v>5</v>
      </c>
      <c r="AM5" s="731">
        <v>15</v>
      </c>
      <c r="AN5" s="731">
        <v>10</v>
      </c>
      <c r="AO5" s="731">
        <v>5</v>
      </c>
      <c r="AP5" s="731">
        <v>3</v>
      </c>
      <c r="AQ5" s="744">
        <v>2</v>
      </c>
      <c r="AR5" s="744">
        <v>1</v>
      </c>
      <c r="AS5" s="668" t="s">
        <v>139</v>
      </c>
      <c r="AT5" s="743">
        <v>1</v>
      </c>
      <c r="AU5" s="688" t="s">
        <v>1497</v>
      </c>
      <c r="AV5" s="658" t="s">
        <v>130</v>
      </c>
      <c r="AW5" s="743">
        <v>5</v>
      </c>
      <c r="AX5" s="743">
        <v>15</v>
      </c>
      <c r="AY5" s="723">
        <v>5</v>
      </c>
      <c r="AZ5" s="723">
        <v>10</v>
      </c>
      <c r="BA5" s="743">
        <v>3</v>
      </c>
      <c r="BB5" s="743">
        <v>1</v>
      </c>
      <c r="BC5" s="743">
        <v>2</v>
      </c>
      <c r="BD5" s="688" t="s">
        <v>139</v>
      </c>
      <c r="BE5" s="743">
        <v>1</v>
      </c>
      <c r="BF5" s="688" t="s">
        <v>1496</v>
      </c>
      <c r="BG5" s="688" t="s">
        <v>1495</v>
      </c>
      <c r="BH5" s="743">
        <v>5</v>
      </c>
      <c r="BI5" s="743">
        <v>15</v>
      </c>
      <c r="BJ5" s="723">
        <v>5</v>
      </c>
      <c r="BK5" s="723">
        <v>10</v>
      </c>
      <c r="BL5" s="743">
        <v>3</v>
      </c>
      <c r="BM5" s="743">
        <v>1</v>
      </c>
      <c r="BN5" s="743">
        <v>2</v>
      </c>
      <c r="BO5" s="682" t="s">
        <v>895</v>
      </c>
      <c r="BP5" s="723">
        <v>1</v>
      </c>
      <c r="BQ5" s="688" t="s">
        <v>1523</v>
      </c>
      <c r="BR5" s="658" t="s">
        <v>1522</v>
      </c>
      <c r="BS5" s="723">
        <v>3</v>
      </c>
      <c r="BT5" s="723">
        <v>15</v>
      </c>
      <c r="BU5" s="723">
        <v>15</v>
      </c>
      <c r="BV5" s="723">
        <v>0</v>
      </c>
      <c r="BW5" s="723">
        <v>3</v>
      </c>
      <c r="BX5" s="723">
        <v>3</v>
      </c>
      <c r="BY5" s="723">
        <v>0</v>
      </c>
      <c r="BZ5" s="688" t="s">
        <v>688</v>
      </c>
      <c r="CA5" s="723">
        <v>1</v>
      </c>
      <c r="CB5" s="688" t="s">
        <v>1521</v>
      </c>
      <c r="CC5" s="688" t="s">
        <v>1520</v>
      </c>
      <c r="CD5" s="723">
        <v>3</v>
      </c>
      <c r="CE5" s="723">
        <v>15</v>
      </c>
      <c r="CF5" s="723">
        <v>15</v>
      </c>
      <c r="CG5" s="723">
        <v>0</v>
      </c>
      <c r="CH5" s="723">
        <v>3</v>
      </c>
      <c r="CI5" s="723">
        <v>3</v>
      </c>
      <c r="CJ5" s="723">
        <v>0</v>
      </c>
      <c r="CK5" s="682" t="s">
        <v>891</v>
      </c>
      <c r="CL5" s="723">
        <v>1</v>
      </c>
      <c r="CM5" s="688" t="s">
        <v>1483</v>
      </c>
      <c r="CN5" s="658" t="s">
        <v>95</v>
      </c>
      <c r="CO5" s="723">
        <v>5</v>
      </c>
      <c r="CP5" s="723">
        <v>15</v>
      </c>
      <c r="CQ5" s="723">
        <v>10</v>
      </c>
      <c r="CR5" s="723">
        <v>5</v>
      </c>
      <c r="CS5" s="723">
        <v>3</v>
      </c>
      <c r="CT5" s="723">
        <v>2</v>
      </c>
      <c r="CU5" s="723">
        <v>1</v>
      </c>
      <c r="CV5" s="688" t="s">
        <v>688</v>
      </c>
      <c r="CW5" s="723">
        <v>1</v>
      </c>
      <c r="CX5" s="688" t="s">
        <v>1501</v>
      </c>
      <c r="CY5" s="658" t="s">
        <v>1500</v>
      </c>
      <c r="CZ5" s="723">
        <v>5</v>
      </c>
      <c r="DA5" s="723">
        <v>20</v>
      </c>
      <c r="DB5" s="723">
        <v>10</v>
      </c>
      <c r="DC5" s="723">
        <v>10</v>
      </c>
      <c r="DD5" s="723">
        <v>4</v>
      </c>
      <c r="DE5" s="723">
        <v>2</v>
      </c>
      <c r="DF5" s="723">
        <v>2</v>
      </c>
      <c r="DG5" s="688" t="s">
        <v>688</v>
      </c>
    </row>
    <row r="6" spans="1:111" x14ac:dyDescent="0.25">
      <c r="A6" s="723">
        <v>1</v>
      </c>
      <c r="B6" s="688" t="s">
        <v>1519</v>
      </c>
      <c r="C6" s="658" t="s">
        <v>1518</v>
      </c>
      <c r="D6" s="723">
        <v>5</v>
      </c>
      <c r="E6" s="689">
        <v>15</v>
      </c>
      <c r="F6" s="723">
        <v>5</v>
      </c>
      <c r="G6" s="723">
        <v>10</v>
      </c>
      <c r="H6" s="723">
        <v>3</v>
      </c>
      <c r="I6" s="723">
        <v>1</v>
      </c>
      <c r="J6" s="723">
        <v>2</v>
      </c>
      <c r="K6" s="688" t="s">
        <v>139</v>
      </c>
      <c r="L6" s="1613"/>
      <c r="M6" s="841" t="s">
        <v>130</v>
      </c>
      <c r="N6" s="871">
        <v>6</v>
      </c>
      <c r="O6" s="871">
        <f t="shared" si="0"/>
        <v>4</v>
      </c>
      <c r="P6" s="871">
        <v>2</v>
      </c>
      <c r="Q6" s="871">
        <v>2</v>
      </c>
      <c r="R6" s="871">
        <f t="shared" si="1"/>
        <v>20</v>
      </c>
      <c r="S6" s="871">
        <v>10</v>
      </c>
      <c r="T6" s="871">
        <v>10</v>
      </c>
      <c r="U6" s="244" t="s">
        <v>688</v>
      </c>
      <c r="V6" s="244" t="s">
        <v>1686</v>
      </c>
      <c r="W6" s="841" t="s">
        <v>1690</v>
      </c>
      <c r="X6" s="723">
        <v>1</v>
      </c>
      <c r="Y6" s="688" t="s">
        <v>1517</v>
      </c>
      <c r="Z6" s="688" t="s">
        <v>1107</v>
      </c>
      <c r="AA6" s="723">
        <v>5</v>
      </c>
      <c r="AB6" s="723">
        <v>15</v>
      </c>
      <c r="AC6" s="723">
        <v>5</v>
      </c>
      <c r="AD6" s="723">
        <v>10</v>
      </c>
      <c r="AE6" s="723">
        <v>3</v>
      </c>
      <c r="AF6" s="723">
        <v>1</v>
      </c>
      <c r="AG6" s="723">
        <v>2</v>
      </c>
      <c r="AH6" s="682" t="s">
        <v>895</v>
      </c>
      <c r="AI6" s="731">
        <v>1</v>
      </c>
      <c r="AJ6" s="668" t="s">
        <v>1501</v>
      </c>
      <c r="AK6" s="661" t="s">
        <v>1500</v>
      </c>
      <c r="AL6" s="744">
        <v>5</v>
      </c>
      <c r="AM6" s="731">
        <v>20</v>
      </c>
      <c r="AN6" s="731">
        <v>10</v>
      </c>
      <c r="AO6" s="731">
        <v>10</v>
      </c>
      <c r="AP6" s="731">
        <v>4</v>
      </c>
      <c r="AQ6" s="744">
        <v>2</v>
      </c>
      <c r="AR6" s="744">
        <v>2</v>
      </c>
      <c r="AS6" s="668" t="s">
        <v>688</v>
      </c>
      <c r="AT6" s="723">
        <v>1</v>
      </c>
      <c r="AU6" s="688" t="s">
        <v>1516</v>
      </c>
      <c r="AV6" s="658" t="s">
        <v>1515</v>
      </c>
      <c r="AW6" s="743">
        <v>5</v>
      </c>
      <c r="AX6" s="743">
        <v>15</v>
      </c>
      <c r="AY6" s="723">
        <v>10</v>
      </c>
      <c r="AZ6" s="723">
        <v>5</v>
      </c>
      <c r="BA6" s="743">
        <v>3</v>
      </c>
      <c r="BB6" s="743">
        <v>2</v>
      </c>
      <c r="BC6" s="743">
        <v>1</v>
      </c>
      <c r="BD6" s="688" t="s">
        <v>139</v>
      </c>
      <c r="BE6" s="723">
        <v>1</v>
      </c>
      <c r="BF6" s="688" t="s">
        <v>1514</v>
      </c>
      <c r="BG6" s="688" t="s">
        <v>1513</v>
      </c>
      <c r="BH6" s="743">
        <v>5</v>
      </c>
      <c r="BI6" s="743">
        <v>15</v>
      </c>
      <c r="BJ6" s="723">
        <v>10</v>
      </c>
      <c r="BK6" s="723">
        <v>5</v>
      </c>
      <c r="BL6" s="743">
        <v>3</v>
      </c>
      <c r="BM6" s="743">
        <v>2</v>
      </c>
      <c r="BN6" s="743">
        <v>1</v>
      </c>
      <c r="BO6" s="682" t="s">
        <v>895</v>
      </c>
      <c r="BP6" s="723">
        <v>1</v>
      </c>
      <c r="BQ6" s="688" t="s">
        <v>1512</v>
      </c>
      <c r="BR6" s="658" t="s">
        <v>1511</v>
      </c>
      <c r="BS6" s="723">
        <v>3</v>
      </c>
      <c r="BT6" s="723">
        <v>10</v>
      </c>
      <c r="BU6" s="723">
        <v>0</v>
      </c>
      <c r="BV6" s="723">
        <v>10</v>
      </c>
      <c r="BW6" s="723">
        <v>2</v>
      </c>
      <c r="BX6" s="723">
        <v>0</v>
      </c>
      <c r="BY6" s="723">
        <v>2</v>
      </c>
      <c r="BZ6" s="688" t="s">
        <v>139</v>
      </c>
      <c r="CA6" s="723">
        <v>1</v>
      </c>
      <c r="CB6" s="688" t="s">
        <v>1510</v>
      </c>
      <c r="CC6" s="688" t="s">
        <v>1509</v>
      </c>
      <c r="CD6" s="723">
        <v>3</v>
      </c>
      <c r="CE6" s="723">
        <v>10</v>
      </c>
      <c r="CF6" s="723">
        <v>0</v>
      </c>
      <c r="CG6" s="723">
        <v>10</v>
      </c>
      <c r="CH6" s="723">
        <v>2</v>
      </c>
      <c r="CI6" s="723">
        <v>0</v>
      </c>
      <c r="CJ6" s="723">
        <v>2</v>
      </c>
      <c r="CK6" s="682" t="s">
        <v>891</v>
      </c>
      <c r="CL6" s="723">
        <v>1</v>
      </c>
      <c r="CM6" s="688" t="s">
        <v>1508</v>
      </c>
      <c r="CN6" s="658" t="s">
        <v>505</v>
      </c>
      <c r="CO6" s="723">
        <v>5</v>
      </c>
      <c r="CP6" s="723">
        <v>15</v>
      </c>
      <c r="CQ6" s="723">
        <v>10</v>
      </c>
      <c r="CR6" s="723">
        <v>5</v>
      </c>
      <c r="CS6" s="723">
        <v>3</v>
      </c>
      <c r="CT6" s="723">
        <v>2</v>
      </c>
      <c r="CU6" s="723">
        <v>1</v>
      </c>
      <c r="CV6" s="688" t="s">
        <v>688</v>
      </c>
      <c r="CW6" s="723">
        <v>1</v>
      </c>
      <c r="CX6" s="688" t="s">
        <v>1508</v>
      </c>
      <c r="CY6" s="658" t="s">
        <v>505</v>
      </c>
      <c r="CZ6" s="723">
        <v>5</v>
      </c>
      <c r="DA6" s="723">
        <v>15</v>
      </c>
      <c r="DB6" s="723">
        <v>10</v>
      </c>
      <c r="DC6" s="723">
        <v>5</v>
      </c>
      <c r="DD6" s="723">
        <v>3</v>
      </c>
      <c r="DE6" s="723">
        <v>2</v>
      </c>
      <c r="DF6" s="723">
        <v>1</v>
      </c>
      <c r="DG6" s="688" t="s">
        <v>688</v>
      </c>
    </row>
    <row r="7" spans="1:111" x14ac:dyDescent="0.25">
      <c r="A7" s="723">
        <v>1</v>
      </c>
      <c r="B7" s="688" t="s">
        <v>1507</v>
      </c>
      <c r="C7" s="658" t="s">
        <v>1506</v>
      </c>
      <c r="D7" s="723">
        <v>5</v>
      </c>
      <c r="E7" s="689">
        <v>15</v>
      </c>
      <c r="F7" s="723">
        <v>10</v>
      </c>
      <c r="G7" s="723">
        <v>5</v>
      </c>
      <c r="H7" s="723">
        <v>3</v>
      </c>
      <c r="I7" s="723">
        <v>2</v>
      </c>
      <c r="J7" s="723">
        <v>1</v>
      </c>
      <c r="K7" s="688" t="s">
        <v>688</v>
      </c>
      <c r="L7" s="1613"/>
      <c r="M7" s="841" t="s">
        <v>290</v>
      </c>
      <c r="N7" s="819">
        <v>4</v>
      </c>
      <c r="O7" s="871">
        <f t="shared" si="0"/>
        <v>3</v>
      </c>
      <c r="P7" s="819">
        <v>1</v>
      </c>
      <c r="Q7" s="819">
        <v>2</v>
      </c>
      <c r="R7" s="871">
        <f t="shared" si="1"/>
        <v>15</v>
      </c>
      <c r="S7" s="871">
        <v>5</v>
      </c>
      <c r="T7" s="871">
        <v>10</v>
      </c>
      <c r="U7" s="244" t="s">
        <v>139</v>
      </c>
      <c r="V7" s="244" t="s">
        <v>1686</v>
      </c>
      <c r="W7" s="841" t="s">
        <v>1690</v>
      </c>
      <c r="X7" s="723">
        <v>1</v>
      </c>
      <c r="Y7" s="688" t="s">
        <v>1505</v>
      </c>
      <c r="Z7" s="688" t="s">
        <v>1504</v>
      </c>
      <c r="AA7" s="723">
        <v>5</v>
      </c>
      <c r="AB7" s="723">
        <v>15</v>
      </c>
      <c r="AC7" s="723">
        <v>10</v>
      </c>
      <c r="AD7" s="723">
        <v>5</v>
      </c>
      <c r="AE7" s="723">
        <v>3</v>
      </c>
      <c r="AF7" s="723">
        <v>2</v>
      </c>
      <c r="AG7" s="723">
        <v>1</v>
      </c>
      <c r="AH7" s="682" t="s">
        <v>891</v>
      </c>
      <c r="AI7" s="731">
        <v>1</v>
      </c>
      <c r="AJ7" s="668" t="s">
        <v>1503</v>
      </c>
      <c r="AK7" s="661" t="s">
        <v>1502</v>
      </c>
      <c r="AL7" s="732">
        <v>3</v>
      </c>
      <c r="AM7" s="731">
        <v>10</v>
      </c>
      <c r="AN7" s="731">
        <v>10</v>
      </c>
      <c r="AO7" s="731">
        <v>0</v>
      </c>
      <c r="AP7" s="731">
        <v>2</v>
      </c>
      <c r="AQ7" s="732">
        <v>2</v>
      </c>
      <c r="AR7" s="732">
        <v>0</v>
      </c>
      <c r="AS7" s="668" t="s">
        <v>688</v>
      </c>
      <c r="AT7" s="723">
        <v>1</v>
      </c>
      <c r="AU7" s="688" t="s">
        <v>1501</v>
      </c>
      <c r="AV7" s="658" t="s">
        <v>1500</v>
      </c>
      <c r="AW7" s="743">
        <v>5</v>
      </c>
      <c r="AX7" s="743">
        <v>20</v>
      </c>
      <c r="AY7" s="723">
        <v>10</v>
      </c>
      <c r="AZ7" s="723">
        <v>10</v>
      </c>
      <c r="BA7" s="743">
        <v>4</v>
      </c>
      <c r="BB7" s="743">
        <v>2</v>
      </c>
      <c r="BC7" s="743">
        <v>2</v>
      </c>
      <c r="BD7" s="688" t="s">
        <v>688</v>
      </c>
      <c r="BE7" s="723">
        <v>1</v>
      </c>
      <c r="BF7" s="688" t="s">
        <v>1499</v>
      </c>
      <c r="BG7" s="688" t="s">
        <v>1498</v>
      </c>
      <c r="BH7" s="743">
        <v>5</v>
      </c>
      <c r="BI7" s="743">
        <v>20</v>
      </c>
      <c r="BJ7" s="723">
        <v>10</v>
      </c>
      <c r="BK7" s="723">
        <v>10</v>
      </c>
      <c r="BL7" s="743">
        <v>4</v>
      </c>
      <c r="BM7" s="743">
        <v>2</v>
      </c>
      <c r="BN7" s="743">
        <v>2</v>
      </c>
      <c r="BO7" s="682" t="s">
        <v>891</v>
      </c>
      <c r="BP7" s="723">
        <v>1</v>
      </c>
      <c r="BQ7" s="688" t="s">
        <v>1497</v>
      </c>
      <c r="BR7" s="658" t="s">
        <v>130</v>
      </c>
      <c r="BS7" s="723">
        <v>5</v>
      </c>
      <c r="BT7" s="723">
        <v>15</v>
      </c>
      <c r="BU7" s="723">
        <v>5</v>
      </c>
      <c r="BV7" s="723">
        <v>10</v>
      </c>
      <c r="BW7" s="723">
        <v>3</v>
      </c>
      <c r="BX7" s="723">
        <v>1</v>
      </c>
      <c r="BY7" s="723">
        <v>2</v>
      </c>
      <c r="BZ7" s="688" t="s">
        <v>139</v>
      </c>
      <c r="CA7" s="723">
        <v>1</v>
      </c>
      <c r="CB7" s="688" t="s">
        <v>1496</v>
      </c>
      <c r="CC7" s="688" t="s">
        <v>1495</v>
      </c>
      <c r="CD7" s="723">
        <v>5</v>
      </c>
      <c r="CE7" s="723">
        <v>15</v>
      </c>
      <c r="CF7" s="723">
        <v>5</v>
      </c>
      <c r="CG7" s="723">
        <v>10</v>
      </c>
      <c r="CH7" s="723">
        <v>3</v>
      </c>
      <c r="CI7" s="723">
        <v>1</v>
      </c>
      <c r="CJ7" s="723">
        <v>2</v>
      </c>
      <c r="CK7" s="682" t="s">
        <v>895</v>
      </c>
      <c r="CL7" s="723">
        <v>1</v>
      </c>
      <c r="CM7" s="688" t="s">
        <v>1494</v>
      </c>
      <c r="CN7" s="658" t="s">
        <v>101</v>
      </c>
      <c r="CO7" s="723">
        <v>4</v>
      </c>
      <c r="CP7" s="723">
        <v>10</v>
      </c>
      <c r="CQ7" s="723">
        <v>5</v>
      </c>
      <c r="CR7" s="723">
        <v>5</v>
      </c>
      <c r="CS7" s="723">
        <v>2</v>
      </c>
      <c r="CT7" s="723">
        <v>1</v>
      </c>
      <c r="CU7" s="723">
        <v>1</v>
      </c>
      <c r="CV7" s="688" t="s">
        <v>139</v>
      </c>
      <c r="CW7" s="723">
        <v>1</v>
      </c>
      <c r="CX7" s="688" t="s">
        <v>1483</v>
      </c>
      <c r="CY7" s="658" t="s">
        <v>95</v>
      </c>
      <c r="CZ7" s="723">
        <v>5</v>
      </c>
      <c r="DA7" s="723">
        <v>15</v>
      </c>
      <c r="DB7" s="723">
        <v>10</v>
      </c>
      <c r="DC7" s="723">
        <v>5</v>
      </c>
      <c r="DD7" s="723">
        <v>3</v>
      </c>
      <c r="DE7" s="723">
        <v>2</v>
      </c>
      <c r="DF7" s="723">
        <v>1</v>
      </c>
      <c r="DG7" s="688" t="s">
        <v>688</v>
      </c>
    </row>
    <row r="8" spans="1:111" x14ac:dyDescent="0.25">
      <c r="A8" s="723">
        <v>1</v>
      </c>
      <c r="B8" s="688"/>
      <c r="C8" s="691" t="s">
        <v>1493</v>
      </c>
      <c r="D8" s="723">
        <v>4</v>
      </c>
      <c r="E8" s="689">
        <v>10</v>
      </c>
      <c r="F8" s="723">
        <v>10</v>
      </c>
      <c r="G8" s="723">
        <v>0</v>
      </c>
      <c r="H8" s="723">
        <v>2</v>
      </c>
      <c r="I8" s="723">
        <v>2</v>
      </c>
      <c r="J8" s="723">
        <v>0</v>
      </c>
      <c r="K8" s="688" t="s">
        <v>139</v>
      </c>
      <c r="L8" s="1613"/>
      <c r="M8" s="841" t="s">
        <v>1493</v>
      </c>
      <c r="N8" s="819">
        <v>4</v>
      </c>
      <c r="O8" s="871">
        <f t="shared" si="0"/>
        <v>3</v>
      </c>
      <c r="P8" s="819">
        <v>2</v>
      </c>
      <c r="Q8" s="819">
        <v>1</v>
      </c>
      <c r="R8" s="871">
        <f t="shared" si="1"/>
        <v>15</v>
      </c>
      <c r="S8" s="871">
        <v>10</v>
      </c>
      <c r="T8" s="871">
        <v>5</v>
      </c>
      <c r="U8" s="244" t="s">
        <v>139</v>
      </c>
      <c r="V8" s="244"/>
      <c r="W8" s="248"/>
      <c r="X8" s="723">
        <v>1</v>
      </c>
      <c r="Y8" s="688"/>
      <c r="Z8" s="691" t="s">
        <v>966</v>
      </c>
      <c r="AA8" s="723">
        <v>4</v>
      </c>
      <c r="AB8" s="723">
        <v>10</v>
      </c>
      <c r="AC8" s="723">
        <v>10</v>
      </c>
      <c r="AD8" s="723">
        <v>0</v>
      </c>
      <c r="AE8" s="723">
        <v>2</v>
      </c>
      <c r="AF8" s="723">
        <v>2</v>
      </c>
      <c r="AG8" s="723">
        <v>0</v>
      </c>
      <c r="AH8" s="682" t="s">
        <v>895</v>
      </c>
      <c r="AI8" s="731">
        <v>1</v>
      </c>
      <c r="AJ8" s="668" t="s">
        <v>1492</v>
      </c>
      <c r="AK8" s="660" t="s">
        <v>1491</v>
      </c>
      <c r="AL8" s="732">
        <v>4</v>
      </c>
      <c r="AM8" s="731">
        <v>15</v>
      </c>
      <c r="AN8" s="731">
        <v>10</v>
      </c>
      <c r="AO8" s="731">
        <v>5</v>
      </c>
      <c r="AP8" s="731">
        <v>3</v>
      </c>
      <c r="AQ8" s="732">
        <v>2</v>
      </c>
      <c r="AR8" s="732">
        <v>1</v>
      </c>
      <c r="AS8" s="668" t="s">
        <v>688</v>
      </c>
      <c r="AT8" s="723">
        <v>1</v>
      </c>
      <c r="AU8" s="688" t="s">
        <v>1481</v>
      </c>
      <c r="AV8" s="690" t="s">
        <v>1480</v>
      </c>
      <c r="AW8" s="723">
        <v>0</v>
      </c>
      <c r="AX8" s="723">
        <v>0</v>
      </c>
      <c r="AY8" s="723">
        <v>0</v>
      </c>
      <c r="AZ8" s="723">
        <v>0</v>
      </c>
      <c r="BA8" s="723">
        <v>0</v>
      </c>
      <c r="BB8" s="723">
        <v>0</v>
      </c>
      <c r="BC8" s="723">
        <v>0</v>
      </c>
      <c r="BD8" s="688" t="s">
        <v>94</v>
      </c>
      <c r="BE8" s="719"/>
      <c r="BF8" s="689"/>
      <c r="BG8" s="689"/>
      <c r="BH8" s="719"/>
      <c r="BI8" s="719"/>
      <c r="BJ8" s="719"/>
      <c r="BK8" s="719"/>
      <c r="BL8" s="719"/>
      <c r="BM8" s="719"/>
      <c r="BN8" s="719"/>
      <c r="BO8" s="689"/>
      <c r="BP8" s="723">
        <v>1</v>
      </c>
      <c r="BQ8" s="688" t="s">
        <v>1490</v>
      </c>
      <c r="BR8" s="658" t="s">
        <v>1489</v>
      </c>
      <c r="BS8" s="723">
        <v>5</v>
      </c>
      <c r="BT8" s="723">
        <v>15</v>
      </c>
      <c r="BU8" s="723">
        <v>10</v>
      </c>
      <c r="BV8" s="723">
        <v>5</v>
      </c>
      <c r="BW8" s="723">
        <v>3</v>
      </c>
      <c r="BX8" s="723">
        <v>2</v>
      </c>
      <c r="BY8" s="723">
        <v>1</v>
      </c>
      <c r="BZ8" s="688" t="s">
        <v>139</v>
      </c>
      <c r="CA8" s="723">
        <v>1</v>
      </c>
      <c r="CB8" s="688" t="s">
        <v>1488</v>
      </c>
      <c r="CC8" s="688" t="s">
        <v>1487</v>
      </c>
      <c r="CD8" s="723">
        <v>5</v>
      </c>
      <c r="CE8" s="723">
        <v>15</v>
      </c>
      <c r="CF8" s="723">
        <v>10</v>
      </c>
      <c r="CG8" s="723">
        <v>5</v>
      </c>
      <c r="CH8" s="723">
        <v>3</v>
      </c>
      <c r="CI8" s="723">
        <v>2</v>
      </c>
      <c r="CJ8" s="723">
        <v>1</v>
      </c>
      <c r="CK8" s="682" t="s">
        <v>895</v>
      </c>
      <c r="CL8" s="723">
        <v>1</v>
      </c>
      <c r="CM8" s="688" t="s">
        <v>1486</v>
      </c>
      <c r="CN8" s="658" t="s">
        <v>150</v>
      </c>
      <c r="CO8" s="723">
        <v>5</v>
      </c>
      <c r="CP8" s="723">
        <v>25</v>
      </c>
      <c r="CQ8" s="723">
        <v>15</v>
      </c>
      <c r="CR8" s="723">
        <v>10</v>
      </c>
      <c r="CS8" s="723">
        <v>5</v>
      </c>
      <c r="CT8" s="723">
        <v>3</v>
      </c>
      <c r="CU8" s="723">
        <v>2</v>
      </c>
      <c r="CV8" s="688" t="s">
        <v>688</v>
      </c>
      <c r="CW8" s="723">
        <v>1</v>
      </c>
      <c r="CX8" s="688"/>
      <c r="CY8" s="691" t="s">
        <v>967</v>
      </c>
      <c r="CZ8" s="723">
        <v>4</v>
      </c>
      <c r="DA8" s="723">
        <v>15</v>
      </c>
      <c r="DB8" s="723">
        <v>5</v>
      </c>
      <c r="DC8" s="723">
        <v>10</v>
      </c>
      <c r="DD8" s="723">
        <v>3</v>
      </c>
      <c r="DE8" s="723">
        <v>1</v>
      </c>
      <c r="DF8" s="723">
        <v>2</v>
      </c>
      <c r="DG8" s="688" t="s">
        <v>139</v>
      </c>
    </row>
    <row r="9" spans="1:111" x14ac:dyDescent="0.25">
      <c r="A9" s="723">
        <v>1</v>
      </c>
      <c r="B9" s="688" t="s">
        <v>1485</v>
      </c>
      <c r="C9" s="658" t="s">
        <v>1205</v>
      </c>
      <c r="D9" s="723">
        <v>1</v>
      </c>
      <c r="E9" s="689">
        <v>0</v>
      </c>
      <c r="F9" s="723">
        <v>0</v>
      </c>
      <c r="G9" s="723">
        <v>0</v>
      </c>
      <c r="H9" s="723">
        <v>0</v>
      </c>
      <c r="I9" s="723">
        <v>0</v>
      </c>
      <c r="J9" s="723">
        <v>0</v>
      </c>
      <c r="K9" s="688" t="s">
        <v>139</v>
      </c>
      <c r="L9" s="1613"/>
      <c r="M9" s="939"/>
      <c r="N9" s="940"/>
      <c r="O9" s="844"/>
      <c r="P9" s="940"/>
      <c r="Q9" s="940"/>
      <c r="R9" s="844"/>
      <c r="S9" s="844"/>
      <c r="T9" s="844"/>
      <c r="U9" s="59"/>
      <c r="V9" s="59"/>
      <c r="W9" s="59"/>
      <c r="X9" s="723">
        <v>1</v>
      </c>
      <c r="Y9" s="688" t="s">
        <v>1484</v>
      </c>
      <c r="Z9" s="688" t="s">
        <v>1203</v>
      </c>
      <c r="AA9" s="723">
        <v>1</v>
      </c>
      <c r="AB9" s="723">
        <v>0</v>
      </c>
      <c r="AC9" s="723">
        <v>0</v>
      </c>
      <c r="AD9" s="723">
        <v>0</v>
      </c>
      <c r="AE9" s="723">
        <v>0</v>
      </c>
      <c r="AF9" s="723">
        <v>0</v>
      </c>
      <c r="AG9" s="723">
        <v>0</v>
      </c>
      <c r="AH9" s="682" t="s">
        <v>895</v>
      </c>
      <c r="AI9" s="731">
        <v>1</v>
      </c>
      <c r="AJ9" s="668" t="s">
        <v>1481</v>
      </c>
      <c r="AK9" s="690" t="s">
        <v>1480</v>
      </c>
      <c r="AL9" s="731">
        <v>0</v>
      </c>
      <c r="AM9" s="731">
        <v>0</v>
      </c>
      <c r="AN9" s="731">
        <v>0</v>
      </c>
      <c r="AO9" s="731">
        <v>0</v>
      </c>
      <c r="AP9" s="731">
        <v>0</v>
      </c>
      <c r="AQ9" s="731">
        <v>0</v>
      </c>
      <c r="AR9" s="731">
        <v>0</v>
      </c>
      <c r="AS9" s="668" t="s">
        <v>94</v>
      </c>
      <c r="AT9" s="719"/>
      <c r="AU9" s="689"/>
      <c r="AV9" s="689"/>
      <c r="AW9" s="719"/>
      <c r="AX9" s="719"/>
      <c r="AY9" s="719"/>
      <c r="AZ9" s="719"/>
      <c r="BA9" s="719"/>
      <c r="BB9" s="719"/>
      <c r="BC9" s="719"/>
      <c r="BD9" s="689"/>
      <c r="BE9" s="719"/>
      <c r="BF9" s="689"/>
      <c r="BG9" s="689"/>
      <c r="BH9" s="719"/>
      <c r="BI9" s="719"/>
      <c r="BJ9" s="719"/>
      <c r="BK9" s="719"/>
      <c r="BL9" s="719"/>
      <c r="BM9" s="719"/>
      <c r="BN9" s="719"/>
      <c r="BO9" s="689"/>
      <c r="BP9" s="723">
        <v>1</v>
      </c>
      <c r="BQ9" s="688" t="s">
        <v>1483</v>
      </c>
      <c r="BR9" s="658" t="s">
        <v>95</v>
      </c>
      <c r="BS9" s="723">
        <v>5</v>
      </c>
      <c r="BT9" s="723">
        <v>15</v>
      </c>
      <c r="BU9" s="723">
        <v>10</v>
      </c>
      <c r="BV9" s="723">
        <v>5</v>
      </c>
      <c r="BW9" s="723">
        <v>3</v>
      </c>
      <c r="BX9" s="723">
        <v>2</v>
      </c>
      <c r="BY9" s="723">
        <v>1</v>
      </c>
      <c r="BZ9" s="688" t="s">
        <v>688</v>
      </c>
      <c r="CA9" s="723">
        <v>1</v>
      </c>
      <c r="CB9" s="688" t="s">
        <v>1482</v>
      </c>
      <c r="CC9" s="688" t="s">
        <v>938</v>
      </c>
      <c r="CD9" s="723">
        <v>5</v>
      </c>
      <c r="CE9" s="723">
        <v>15</v>
      </c>
      <c r="CF9" s="723">
        <v>10</v>
      </c>
      <c r="CG9" s="723">
        <v>5</v>
      </c>
      <c r="CH9" s="723">
        <v>3</v>
      </c>
      <c r="CI9" s="723">
        <v>2</v>
      </c>
      <c r="CJ9" s="723">
        <v>1</v>
      </c>
      <c r="CK9" s="682" t="s">
        <v>891</v>
      </c>
      <c r="CL9" s="723">
        <v>1</v>
      </c>
      <c r="CM9" s="688" t="s">
        <v>1481</v>
      </c>
      <c r="CN9" s="690" t="s">
        <v>1480</v>
      </c>
      <c r="CO9" s="723">
        <v>0</v>
      </c>
      <c r="CP9" s="723">
        <v>0</v>
      </c>
      <c r="CQ9" s="723">
        <v>0</v>
      </c>
      <c r="CR9" s="723">
        <v>0</v>
      </c>
      <c r="CS9" s="723">
        <v>0</v>
      </c>
      <c r="CT9" s="723">
        <v>0</v>
      </c>
      <c r="CU9" s="723">
        <v>0</v>
      </c>
      <c r="CV9" s="688" t="s">
        <v>94</v>
      </c>
      <c r="CW9" s="723">
        <v>1</v>
      </c>
      <c r="CX9" s="688" t="s">
        <v>1479</v>
      </c>
      <c r="CY9" s="658" t="s">
        <v>1205</v>
      </c>
      <c r="CZ9" s="723">
        <v>1</v>
      </c>
      <c r="DA9" s="723">
        <v>0</v>
      </c>
      <c r="DB9" s="723">
        <v>0</v>
      </c>
      <c r="DC9" s="723">
        <v>0</v>
      </c>
      <c r="DD9" s="723">
        <v>0</v>
      </c>
      <c r="DE9" s="723">
        <v>0</v>
      </c>
      <c r="DF9" s="723">
        <v>0</v>
      </c>
      <c r="DG9" s="688" t="s">
        <v>139</v>
      </c>
    </row>
    <row r="10" spans="1:111" ht="16.5" thickBot="1" x14ac:dyDescent="0.3">
      <c r="A10" s="738"/>
      <c r="B10" s="683"/>
      <c r="C10" s="683"/>
      <c r="D10" s="683"/>
      <c r="E10" s="683"/>
      <c r="F10" s="683"/>
      <c r="G10" s="683"/>
      <c r="H10" s="683"/>
      <c r="I10" s="683"/>
      <c r="J10" s="683"/>
      <c r="K10" s="683"/>
      <c r="L10" s="1614"/>
      <c r="M10" s="524" t="s">
        <v>176</v>
      </c>
      <c r="N10" s="941">
        <f t="shared" ref="N10:T10" si="2">SUM(N3:N8)</f>
        <v>30</v>
      </c>
      <c r="O10" s="941">
        <f t="shared" si="2"/>
        <v>18</v>
      </c>
      <c r="P10" s="941">
        <f t="shared" si="2"/>
        <v>9</v>
      </c>
      <c r="Q10" s="941">
        <f t="shared" si="2"/>
        <v>9</v>
      </c>
      <c r="R10" s="941">
        <f t="shared" si="2"/>
        <v>90</v>
      </c>
      <c r="S10" s="941">
        <f t="shared" si="2"/>
        <v>45</v>
      </c>
      <c r="T10" s="941">
        <f t="shared" si="2"/>
        <v>45</v>
      </c>
      <c r="U10" s="942" t="s">
        <v>1691</v>
      </c>
      <c r="V10" s="942"/>
      <c r="W10" s="942"/>
      <c r="X10" s="738"/>
      <c r="Y10" s="683"/>
      <c r="Z10" s="683"/>
      <c r="AA10" s="738"/>
      <c r="AB10" s="738"/>
      <c r="AC10" s="738"/>
      <c r="AD10" s="738"/>
      <c r="AE10" s="738"/>
      <c r="AF10" s="738"/>
      <c r="AG10" s="738"/>
      <c r="AH10" s="683"/>
      <c r="AI10" s="742">
        <v>1</v>
      </c>
      <c r="AJ10" s="701" t="s">
        <v>1478</v>
      </c>
      <c r="AK10" s="698" t="s">
        <v>1205</v>
      </c>
      <c r="AL10" s="742">
        <v>4</v>
      </c>
      <c r="AM10" s="742">
        <v>0</v>
      </c>
      <c r="AN10" s="742">
        <v>0</v>
      </c>
      <c r="AO10" s="742">
        <v>0</v>
      </c>
      <c r="AP10" s="742">
        <v>0</v>
      </c>
      <c r="AQ10" s="742">
        <v>0</v>
      </c>
      <c r="AR10" s="742">
        <v>0</v>
      </c>
      <c r="AS10" s="701" t="s">
        <v>139</v>
      </c>
      <c r="AT10" s="738"/>
      <c r="AU10" s="683"/>
      <c r="AV10" s="683"/>
      <c r="AW10" s="738"/>
      <c r="AX10" s="738"/>
      <c r="AY10" s="738"/>
      <c r="AZ10" s="738"/>
      <c r="BA10" s="738"/>
      <c r="BB10" s="738"/>
      <c r="BC10" s="738"/>
      <c r="BD10" s="683"/>
      <c r="BE10" s="738"/>
      <c r="BF10" s="683"/>
      <c r="BG10" s="683"/>
      <c r="BH10" s="738"/>
      <c r="BI10" s="738"/>
      <c r="BJ10" s="738"/>
      <c r="BK10" s="738"/>
      <c r="BL10" s="738"/>
      <c r="BM10" s="738"/>
      <c r="BN10" s="738"/>
      <c r="BO10" s="683"/>
      <c r="BP10" s="740">
        <v>1</v>
      </c>
      <c r="BQ10" s="739" t="s">
        <v>1477</v>
      </c>
      <c r="BR10" s="662" t="s">
        <v>1205</v>
      </c>
      <c r="BS10" s="740">
        <v>2</v>
      </c>
      <c r="BT10" s="740">
        <v>0</v>
      </c>
      <c r="BU10" s="740">
        <v>0</v>
      </c>
      <c r="BV10" s="740">
        <v>0</v>
      </c>
      <c r="BW10" s="740">
        <v>0</v>
      </c>
      <c r="BX10" s="740">
        <v>0</v>
      </c>
      <c r="BY10" s="740">
        <v>0</v>
      </c>
      <c r="BZ10" s="739" t="s">
        <v>139</v>
      </c>
      <c r="CA10" s="740">
        <v>1</v>
      </c>
      <c r="CB10" s="739" t="s">
        <v>1476</v>
      </c>
      <c r="CC10" s="739" t="s">
        <v>1203</v>
      </c>
      <c r="CD10" s="740">
        <v>2</v>
      </c>
      <c r="CE10" s="740">
        <v>0</v>
      </c>
      <c r="CF10" s="740">
        <v>0</v>
      </c>
      <c r="CG10" s="740">
        <v>0</v>
      </c>
      <c r="CH10" s="740">
        <v>0</v>
      </c>
      <c r="CI10" s="740">
        <v>0</v>
      </c>
      <c r="CJ10" s="740">
        <v>0</v>
      </c>
      <c r="CK10" s="741" t="s">
        <v>895</v>
      </c>
      <c r="CL10" s="740">
        <v>1</v>
      </c>
      <c r="CM10" s="739" t="s">
        <v>1475</v>
      </c>
      <c r="CN10" s="662" t="s">
        <v>1205</v>
      </c>
      <c r="CO10" s="740">
        <v>1</v>
      </c>
      <c r="CP10" s="740">
        <v>0</v>
      </c>
      <c r="CQ10" s="740">
        <v>0</v>
      </c>
      <c r="CR10" s="740">
        <v>0</v>
      </c>
      <c r="CS10" s="740">
        <v>0</v>
      </c>
      <c r="CT10" s="740">
        <v>0</v>
      </c>
      <c r="CU10" s="740">
        <v>0</v>
      </c>
      <c r="CV10" s="739" t="s">
        <v>139</v>
      </c>
      <c r="CW10" s="738"/>
      <c r="CX10" s="683"/>
      <c r="CY10" s="683"/>
      <c r="CZ10" s="738"/>
      <c r="DA10" s="738"/>
      <c r="DB10" s="738"/>
      <c r="DC10" s="738"/>
      <c r="DD10" s="738"/>
      <c r="DE10" s="738"/>
      <c r="DF10" s="738"/>
      <c r="DG10" s="683"/>
    </row>
    <row r="11" spans="1:111" ht="17.25" thickTop="1" thickBot="1" x14ac:dyDescent="0.3">
      <c r="A11" s="720"/>
      <c r="B11" s="685"/>
      <c r="C11" s="664" t="s">
        <v>176</v>
      </c>
      <c r="D11" s="685">
        <f t="shared" ref="D11:J11" si="3">SUM(D3:D9)</f>
        <v>30</v>
      </c>
      <c r="E11" s="685">
        <f t="shared" si="3"/>
        <v>95</v>
      </c>
      <c r="F11" s="685">
        <f t="shared" si="3"/>
        <v>50</v>
      </c>
      <c r="G11" s="685">
        <f t="shared" si="3"/>
        <v>45</v>
      </c>
      <c r="H11" s="685">
        <f t="shared" si="3"/>
        <v>19</v>
      </c>
      <c r="I11" s="685">
        <f t="shared" si="3"/>
        <v>10</v>
      </c>
      <c r="J11" s="685">
        <f t="shared" si="3"/>
        <v>9</v>
      </c>
      <c r="K11" s="685"/>
      <c r="L11" s="1615">
        <v>2</v>
      </c>
      <c r="M11" s="943" t="s">
        <v>1198</v>
      </c>
      <c r="N11" s="944">
        <v>4</v>
      </c>
      <c r="O11" s="876">
        <f t="shared" ref="O11:O16" si="4">P11+Q11</f>
        <v>0</v>
      </c>
      <c r="P11" s="944">
        <v>0</v>
      </c>
      <c r="Q11" s="944">
        <v>0</v>
      </c>
      <c r="R11" s="876">
        <f t="shared" ref="R11:R16" si="5">S11+T11</f>
        <v>0</v>
      </c>
      <c r="S11" s="944">
        <v>0</v>
      </c>
      <c r="T11" s="944">
        <v>0</v>
      </c>
      <c r="U11" s="290" t="s">
        <v>139</v>
      </c>
      <c r="V11" s="290" t="s">
        <v>1686</v>
      </c>
      <c r="W11" s="291"/>
      <c r="X11" s="720"/>
      <c r="Y11" s="685"/>
      <c r="Z11" s="664" t="s">
        <v>176</v>
      </c>
      <c r="AA11" s="720">
        <f t="shared" ref="AA11:AG11" si="6">SUM(AA3:AA10)</f>
        <v>30</v>
      </c>
      <c r="AB11" s="720">
        <f t="shared" si="6"/>
        <v>95</v>
      </c>
      <c r="AC11" s="720">
        <f t="shared" si="6"/>
        <v>50</v>
      </c>
      <c r="AD11" s="720">
        <f t="shared" si="6"/>
        <v>45</v>
      </c>
      <c r="AE11" s="720">
        <f t="shared" si="6"/>
        <v>19</v>
      </c>
      <c r="AF11" s="720">
        <f t="shared" si="6"/>
        <v>10</v>
      </c>
      <c r="AG11" s="720">
        <f t="shared" si="6"/>
        <v>9</v>
      </c>
      <c r="AH11" s="685"/>
      <c r="AI11" s="730"/>
      <c r="AJ11" s="729"/>
      <c r="AK11" s="664" t="s">
        <v>176</v>
      </c>
      <c r="AL11" s="730">
        <f t="shared" ref="AL11:AR11" si="7">SUM(AL3:AL10)</f>
        <v>30</v>
      </c>
      <c r="AM11" s="730">
        <f t="shared" si="7"/>
        <v>90</v>
      </c>
      <c r="AN11" s="730">
        <f t="shared" si="7"/>
        <v>50</v>
      </c>
      <c r="AO11" s="730">
        <f t="shared" si="7"/>
        <v>40</v>
      </c>
      <c r="AP11" s="730">
        <f t="shared" si="7"/>
        <v>18</v>
      </c>
      <c r="AQ11" s="730">
        <f t="shared" si="7"/>
        <v>10</v>
      </c>
      <c r="AR11" s="730">
        <f t="shared" si="7"/>
        <v>8</v>
      </c>
      <c r="AS11" s="729"/>
      <c r="AT11" s="722"/>
      <c r="AU11" s="670"/>
      <c r="AV11" s="664" t="s">
        <v>176</v>
      </c>
      <c r="AW11" s="721">
        <f t="shared" ref="AW11:BC11" si="8">SUM(AW3:AW10)</f>
        <v>23</v>
      </c>
      <c r="AX11" s="721">
        <f t="shared" si="8"/>
        <v>80</v>
      </c>
      <c r="AY11" s="720">
        <f t="shared" si="8"/>
        <v>45</v>
      </c>
      <c r="AZ11" s="720">
        <f t="shared" si="8"/>
        <v>35</v>
      </c>
      <c r="BA11" s="721">
        <f t="shared" si="8"/>
        <v>16</v>
      </c>
      <c r="BB11" s="721">
        <f t="shared" si="8"/>
        <v>9</v>
      </c>
      <c r="BC11" s="721">
        <f t="shared" si="8"/>
        <v>7</v>
      </c>
      <c r="BD11" s="670"/>
      <c r="BE11" s="722"/>
      <c r="BF11" s="670"/>
      <c r="BG11" s="664" t="s">
        <v>176</v>
      </c>
      <c r="BH11" s="721">
        <f t="shared" ref="BH11:BN11" si="9">SUM(BH3:BH10)</f>
        <v>23</v>
      </c>
      <c r="BI11" s="721">
        <f t="shared" si="9"/>
        <v>80</v>
      </c>
      <c r="BJ11" s="720">
        <f t="shared" si="9"/>
        <v>45</v>
      </c>
      <c r="BK11" s="720">
        <f t="shared" si="9"/>
        <v>35</v>
      </c>
      <c r="BL11" s="721">
        <f t="shared" si="9"/>
        <v>16</v>
      </c>
      <c r="BM11" s="721">
        <f t="shared" si="9"/>
        <v>9</v>
      </c>
      <c r="BN11" s="721">
        <f t="shared" si="9"/>
        <v>7</v>
      </c>
      <c r="BO11" s="670"/>
      <c r="BP11" s="722"/>
      <c r="BQ11" s="670"/>
      <c r="BR11" s="664" t="s">
        <v>176</v>
      </c>
      <c r="BS11" s="722">
        <f t="shared" ref="BS11:BY11" si="10">SUM(BS3:BS10)</f>
        <v>30</v>
      </c>
      <c r="BT11" s="722">
        <f t="shared" si="10"/>
        <v>95</v>
      </c>
      <c r="BU11" s="722">
        <f t="shared" si="10"/>
        <v>50</v>
      </c>
      <c r="BV11" s="722">
        <f t="shared" si="10"/>
        <v>45</v>
      </c>
      <c r="BW11" s="722">
        <f t="shared" si="10"/>
        <v>19</v>
      </c>
      <c r="BX11" s="722">
        <f t="shared" si="10"/>
        <v>10</v>
      </c>
      <c r="BY11" s="722">
        <f t="shared" si="10"/>
        <v>9</v>
      </c>
      <c r="BZ11" s="670"/>
      <c r="CA11" s="722"/>
      <c r="CB11" s="670"/>
      <c r="CC11" s="664" t="s">
        <v>176</v>
      </c>
      <c r="CD11" s="722">
        <f t="shared" ref="CD11:CJ11" si="11">SUM(CD3:CD10)</f>
        <v>30</v>
      </c>
      <c r="CE11" s="722">
        <f t="shared" si="11"/>
        <v>95</v>
      </c>
      <c r="CF11" s="722">
        <f t="shared" si="11"/>
        <v>50</v>
      </c>
      <c r="CG11" s="722">
        <f t="shared" si="11"/>
        <v>45</v>
      </c>
      <c r="CH11" s="722">
        <f t="shared" si="11"/>
        <v>19</v>
      </c>
      <c r="CI11" s="722">
        <f t="shared" si="11"/>
        <v>10</v>
      </c>
      <c r="CJ11" s="722">
        <f t="shared" si="11"/>
        <v>9</v>
      </c>
      <c r="CK11" s="670"/>
      <c r="CL11" s="722"/>
      <c r="CM11" s="670"/>
      <c r="CN11" s="664" t="s">
        <v>176</v>
      </c>
      <c r="CO11" s="722">
        <f t="shared" ref="CO11:CU11" si="12">SUM(CO3:CO10)</f>
        <v>30</v>
      </c>
      <c r="CP11" s="722">
        <f t="shared" si="12"/>
        <v>100</v>
      </c>
      <c r="CQ11" s="722">
        <f t="shared" si="12"/>
        <v>55</v>
      </c>
      <c r="CR11" s="722">
        <f t="shared" si="12"/>
        <v>45</v>
      </c>
      <c r="CS11" s="722">
        <f t="shared" si="12"/>
        <v>20</v>
      </c>
      <c r="CT11" s="722">
        <f t="shared" si="12"/>
        <v>11</v>
      </c>
      <c r="CU11" s="722">
        <f t="shared" si="12"/>
        <v>9</v>
      </c>
      <c r="CV11" s="670"/>
      <c r="CW11" s="722"/>
      <c r="CX11" s="670"/>
      <c r="CY11" s="664" t="s">
        <v>176</v>
      </c>
      <c r="CZ11" s="722">
        <f t="shared" ref="CZ11:DF11" si="13">SUM(CZ3:CZ10)</f>
        <v>30</v>
      </c>
      <c r="DA11" s="722">
        <f t="shared" si="13"/>
        <v>95</v>
      </c>
      <c r="DB11" s="722">
        <f t="shared" si="13"/>
        <v>55</v>
      </c>
      <c r="DC11" s="722">
        <f t="shared" si="13"/>
        <v>40</v>
      </c>
      <c r="DD11" s="722">
        <f t="shared" si="13"/>
        <v>19</v>
      </c>
      <c r="DE11" s="722">
        <f t="shared" si="13"/>
        <v>11</v>
      </c>
      <c r="DF11" s="722">
        <f t="shared" si="13"/>
        <v>8</v>
      </c>
      <c r="DG11" s="728"/>
    </row>
    <row r="12" spans="1:111" ht="16.5" thickTop="1" x14ac:dyDescent="0.25">
      <c r="A12" s="733">
        <v>2</v>
      </c>
      <c r="B12" s="687" t="s">
        <v>1474</v>
      </c>
      <c r="C12" s="665" t="s">
        <v>1473</v>
      </c>
      <c r="D12" s="733">
        <v>4</v>
      </c>
      <c r="E12" s="696">
        <v>15</v>
      </c>
      <c r="F12" s="733">
        <v>5</v>
      </c>
      <c r="G12" s="733">
        <v>10</v>
      </c>
      <c r="H12" s="733">
        <v>3</v>
      </c>
      <c r="I12" s="733">
        <v>2</v>
      </c>
      <c r="J12" s="733">
        <v>1</v>
      </c>
      <c r="K12" s="687" t="s">
        <v>139</v>
      </c>
      <c r="L12" s="1613"/>
      <c r="M12" s="820" t="s">
        <v>1518</v>
      </c>
      <c r="N12" s="871">
        <v>6</v>
      </c>
      <c r="O12" s="871">
        <f t="shared" si="4"/>
        <v>4</v>
      </c>
      <c r="P12" s="871">
        <v>2</v>
      </c>
      <c r="Q12" s="871">
        <v>2</v>
      </c>
      <c r="R12" s="871">
        <f t="shared" si="5"/>
        <v>20</v>
      </c>
      <c r="S12" s="871">
        <v>10</v>
      </c>
      <c r="T12" s="871">
        <v>10</v>
      </c>
      <c r="U12" s="244" t="s">
        <v>688</v>
      </c>
      <c r="V12" s="244" t="s">
        <v>1686</v>
      </c>
      <c r="W12" s="248" t="s">
        <v>1692</v>
      </c>
      <c r="X12" s="733">
        <v>2</v>
      </c>
      <c r="Y12" s="687" t="s">
        <v>1472</v>
      </c>
      <c r="Z12" s="687" t="s">
        <v>1471</v>
      </c>
      <c r="AA12" s="733">
        <v>4</v>
      </c>
      <c r="AB12" s="733">
        <v>15</v>
      </c>
      <c r="AC12" s="733">
        <v>5</v>
      </c>
      <c r="AD12" s="733">
        <v>10</v>
      </c>
      <c r="AE12" s="733">
        <v>3</v>
      </c>
      <c r="AF12" s="733">
        <v>2</v>
      </c>
      <c r="AG12" s="733">
        <v>1</v>
      </c>
      <c r="AH12" s="734" t="s">
        <v>895</v>
      </c>
      <c r="AI12" s="737">
        <v>2</v>
      </c>
      <c r="AJ12" s="686" t="s">
        <v>1470</v>
      </c>
      <c r="AK12" s="667" t="s">
        <v>1469</v>
      </c>
      <c r="AL12" s="736">
        <v>5</v>
      </c>
      <c r="AM12" s="737">
        <v>20</v>
      </c>
      <c r="AN12" s="737">
        <v>5</v>
      </c>
      <c r="AO12" s="737">
        <v>15</v>
      </c>
      <c r="AP12" s="737">
        <v>4</v>
      </c>
      <c r="AQ12" s="736">
        <v>1</v>
      </c>
      <c r="AR12" s="736">
        <v>3</v>
      </c>
      <c r="AS12" s="686" t="s">
        <v>688</v>
      </c>
      <c r="AT12" s="733">
        <v>2</v>
      </c>
      <c r="AU12" s="687" t="s">
        <v>1468</v>
      </c>
      <c r="AV12" s="665" t="s">
        <v>1467</v>
      </c>
      <c r="AW12" s="735">
        <v>5</v>
      </c>
      <c r="AX12" s="735">
        <v>20</v>
      </c>
      <c r="AY12" s="735">
        <v>10</v>
      </c>
      <c r="AZ12" s="735">
        <v>10</v>
      </c>
      <c r="BA12" s="735">
        <v>4</v>
      </c>
      <c r="BB12" s="735">
        <v>2</v>
      </c>
      <c r="BC12" s="735">
        <v>2</v>
      </c>
      <c r="BD12" s="687" t="s">
        <v>688</v>
      </c>
      <c r="BE12" s="733">
        <v>2</v>
      </c>
      <c r="BF12" s="687" t="s">
        <v>1466</v>
      </c>
      <c r="BG12" s="687" t="s">
        <v>1465</v>
      </c>
      <c r="BH12" s="735">
        <v>5</v>
      </c>
      <c r="BI12" s="735">
        <v>20</v>
      </c>
      <c r="BJ12" s="735">
        <v>10</v>
      </c>
      <c r="BK12" s="735">
        <v>10</v>
      </c>
      <c r="BL12" s="735">
        <v>4</v>
      </c>
      <c r="BM12" s="735">
        <v>2</v>
      </c>
      <c r="BN12" s="735">
        <v>2</v>
      </c>
      <c r="BO12" s="734" t="s">
        <v>891</v>
      </c>
      <c r="BP12" s="733">
        <v>2</v>
      </c>
      <c r="BQ12" s="687" t="s">
        <v>1464</v>
      </c>
      <c r="BR12" s="665" t="s">
        <v>1463</v>
      </c>
      <c r="BS12" s="733">
        <v>3</v>
      </c>
      <c r="BT12" s="733">
        <v>10</v>
      </c>
      <c r="BU12" s="733">
        <v>0</v>
      </c>
      <c r="BV12" s="733">
        <v>10</v>
      </c>
      <c r="BW12" s="733">
        <v>2</v>
      </c>
      <c r="BX12" s="733">
        <v>0</v>
      </c>
      <c r="BY12" s="733">
        <v>2</v>
      </c>
      <c r="BZ12" s="687" t="s">
        <v>139</v>
      </c>
      <c r="CA12" s="733">
        <v>2</v>
      </c>
      <c r="CB12" s="687" t="s">
        <v>1462</v>
      </c>
      <c r="CC12" s="687" t="s">
        <v>1461</v>
      </c>
      <c r="CD12" s="733">
        <v>3</v>
      </c>
      <c r="CE12" s="733">
        <v>10</v>
      </c>
      <c r="CF12" s="733">
        <v>0</v>
      </c>
      <c r="CG12" s="733">
        <v>10</v>
      </c>
      <c r="CH12" s="733">
        <v>2</v>
      </c>
      <c r="CI12" s="733">
        <v>0</v>
      </c>
      <c r="CJ12" s="733">
        <v>2</v>
      </c>
      <c r="CK12" s="734" t="s">
        <v>895</v>
      </c>
      <c r="CL12" s="733">
        <v>2</v>
      </c>
      <c r="CM12" s="687" t="s">
        <v>1202</v>
      </c>
      <c r="CN12" s="665" t="s">
        <v>507</v>
      </c>
      <c r="CO12" s="733">
        <v>5</v>
      </c>
      <c r="CP12" s="733">
        <v>15</v>
      </c>
      <c r="CQ12" s="733">
        <v>10</v>
      </c>
      <c r="CR12" s="733">
        <v>5</v>
      </c>
      <c r="CS12" s="733">
        <v>3</v>
      </c>
      <c r="CT12" s="733">
        <v>2</v>
      </c>
      <c r="CU12" s="733">
        <v>1</v>
      </c>
      <c r="CV12" s="687" t="s">
        <v>688</v>
      </c>
      <c r="CW12" s="733">
        <v>2</v>
      </c>
      <c r="CX12" s="687" t="s">
        <v>1421</v>
      </c>
      <c r="CY12" s="696" t="s">
        <v>1420</v>
      </c>
      <c r="CZ12" s="733">
        <v>4</v>
      </c>
      <c r="DA12" s="733">
        <v>15</v>
      </c>
      <c r="DB12" s="733">
        <v>10</v>
      </c>
      <c r="DC12" s="733">
        <v>5</v>
      </c>
      <c r="DD12" s="733">
        <v>3</v>
      </c>
      <c r="DE12" s="733">
        <v>2</v>
      </c>
      <c r="DF12" s="733">
        <v>1</v>
      </c>
      <c r="DG12" s="704" t="s">
        <v>688</v>
      </c>
    </row>
    <row r="13" spans="1:111" x14ac:dyDescent="0.25">
      <c r="A13" s="723">
        <v>2</v>
      </c>
      <c r="B13" s="688" t="s">
        <v>1460</v>
      </c>
      <c r="C13" s="658" t="s">
        <v>1459</v>
      </c>
      <c r="D13" s="723">
        <v>5</v>
      </c>
      <c r="E13" s="689">
        <v>15</v>
      </c>
      <c r="F13" s="723">
        <v>10</v>
      </c>
      <c r="G13" s="723">
        <v>5</v>
      </c>
      <c r="H13" s="723">
        <v>3</v>
      </c>
      <c r="I13" s="723">
        <v>2</v>
      </c>
      <c r="J13" s="723">
        <v>1</v>
      </c>
      <c r="K13" s="688" t="s">
        <v>688</v>
      </c>
      <c r="L13" s="1613"/>
      <c r="M13" s="820" t="s">
        <v>1693</v>
      </c>
      <c r="N13" s="871">
        <v>6</v>
      </c>
      <c r="O13" s="871">
        <f t="shared" si="4"/>
        <v>4</v>
      </c>
      <c r="P13" s="871">
        <v>2</v>
      </c>
      <c r="Q13" s="871">
        <v>2</v>
      </c>
      <c r="R13" s="871">
        <f t="shared" si="5"/>
        <v>20</v>
      </c>
      <c r="S13" s="871">
        <v>10</v>
      </c>
      <c r="T13" s="871">
        <v>10</v>
      </c>
      <c r="U13" s="244" t="s">
        <v>688</v>
      </c>
      <c r="V13" s="244" t="s">
        <v>1686</v>
      </c>
      <c r="W13" s="248" t="s">
        <v>1687</v>
      </c>
      <c r="X13" s="723">
        <v>2</v>
      </c>
      <c r="Y13" s="688" t="s">
        <v>1458</v>
      </c>
      <c r="Z13" s="688" t="s">
        <v>1457</v>
      </c>
      <c r="AA13" s="723">
        <v>5</v>
      </c>
      <c r="AB13" s="723">
        <v>15</v>
      </c>
      <c r="AC13" s="723">
        <v>10</v>
      </c>
      <c r="AD13" s="723">
        <v>5</v>
      </c>
      <c r="AE13" s="723">
        <v>3</v>
      </c>
      <c r="AF13" s="723">
        <v>2</v>
      </c>
      <c r="AG13" s="723">
        <v>1</v>
      </c>
      <c r="AH13" s="682" t="s">
        <v>891</v>
      </c>
      <c r="AI13" s="731">
        <v>2</v>
      </c>
      <c r="AJ13" s="668" t="s">
        <v>1456</v>
      </c>
      <c r="AK13" s="661" t="s">
        <v>1455</v>
      </c>
      <c r="AL13" s="732">
        <v>3</v>
      </c>
      <c r="AM13" s="731">
        <v>10</v>
      </c>
      <c r="AN13" s="731">
        <v>5</v>
      </c>
      <c r="AO13" s="731">
        <v>5</v>
      </c>
      <c r="AP13" s="731">
        <v>2</v>
      </c>
      <c r="AQ13" s="732">
        <v>1</v>
      </c>
      <c r="AR13" s="732">
        <v>1</v>
      </c>
      <c r="AS13" s="668" t="s">
        <v>139</v>
      </c>
      <c r="AT13" s="723">
        <v>2</v>
      </c>
      <c r="AU13" s="688" t="s">
        <v>1454</v>
      </c>
      <c r="AV13" s="658" t="s">
        <v>1453</v>
      </c>
      <c r="AW13" s="719">
        <v>5</v>
      </c>
      <c r="AX13" s="719">
        <v>15</v>
      </c>
      <c r="AY13" s="719">
        <v>5</v>
      </c>
      <c r="AZ13" s="719">
        <v>10</v>
      </c>
      <c r="BA13" s="719">
        <v>3</v>
      </c>
      <c r="BB13" s="719">
        <v>1</v>
      </c>
      <c r="BC13" s="719">
        <v>2</v>
      </c>
      <c r="BD13" s="688" t="s">
        <v>139</v>
      </c>
      <c r="BE13" s="723">
        <v>2</v>
      </c>
      <c r="BF13" s="688" t="s">
        <v>1452</v>
      </c>
      <c r="BG13" s="688" t="s">
        <v>1451</v>
      </c>
      <c r="BH13" s="719">
        <v>5</v>
      </c>
      <c r="BI13" s="719">
        <v>15</v>
      </c>
      <c r="BJ13" s="719">
        <v>5</v>
      </c>
      <c r="BK13" s="719">
        <v>10</v>
      </c>
      <c r="BL13" s="719">
        <v>3</v>
      </c>
      <c r="BM13" s="719">
        <v>1</v>
      </c>
      <c r="BN13" s="719">
        <v>2</v>
      </c>
      <c r="BO13" s="682" t="s">
        <v>895</v>
      </c>
      <c r="BP13" s="723">
        <v>2</v>
      </c>
      <c r="BQ13" s="688" t="s">
        <v>1450</v>
      </c>
      <c r="BR13" s="658" t="s">
        <v>1449</v>
      </c>
      <c r="BS13" s="723">
        <v>3</v>
      </c>
      <c r="BT13" s="723">
        <v>15</v>
      </c>
      <c r="BU13" s="723">
        <v>5</v>
      </c>
      <c r="BV13" s="723">
        <v>10</v>
      </c>
      <c r="BW13" s="723">
        <v>3</v>
      </c>
      <c r="BX13" s="723">
        <v>1</v>
      </c>
      <c r="BY13" s="723">
        <v>2</v>
      </c>
      <c r="BZ13" s="688" t="s">
        <v>688</v>
      </c>
      <c r="CA13" s="723">
        <v>2</v>
      </c>
      <c r="CB13" s="688" t="s">
        <v>1448</v>
      </c>
      <c r="CC13" s="688" t="s">
        <v>1447</v>
      </c>
      <c r="CD13" s="723">
        <v>3</v>
      </c>
      <c r="CE13" s="723">
        <v>15</v>
      </c>
      <c r="CF13" s="723">
        <v>5</v>
      </c>
      <c r="CG13" s="723">
        <v>10</v>
      </c>
      <c r="CH13" s="723">
        <v>3</v>
      </c>
      <c r="CI13" s="723">
        <v>1</v>
      </c>
      <c r="CJ13" s="723">
        <v>2</v>
      </c>
      <c r="CK13" s="682" t="s">
        <v>891</v>
      </c>
      <c r="CL13" s="723">
        <v>2</v>
      </c>
      <c r="CM13" s="688" t="s">
        <v>1412</v>
      </c>
      <c r="CN13" s="658" t="s">
        <v>510</v>
      </c>
      <c r="CO13" s="723">
        <v>4</v>
      </c>
      <c r="CP13" s="723">
        <v>15</v>
      </c>
      <c r="CQ13" s="723">
        <v>5</v>
      </c>
      <c r="CR13" s="723">
        <v>10</v>
      </c>
      <c r="CS13" s="723">
        <v>3</v>
      </c>
      <c r="CT13" s="723">
        <v>1</v>
      </c>
      <c r="CU13" s="723">
        <v>2</v>
      </c>
      <c r="CV13" s="688" t="s">
        <v>139</v>
      </c>
      <c r="CW13" s="723">
        <v>2</v>
      </c>
      <c r="CX13" s="688" t="s">
        <v>1446</v>
      </c>
      <c r="CY13" s="658" t="s">
        <v>1445</v>
      </c>
      <c r="CZ13" s="723">
        <v>4</v>
      </c>
      <c r="DA13" s="723">
        <v>15</v>
      </c>
      <c r="DB13" s="723">
        <v>10</v>
      </c>
      <c r="DC13" s="723">
        <v>5</v>
      </c>
      <c r="DD13" s="723">
        <v>3</v>
      </c>
      <c r="DE13" s="723">
        <v>2</v>
      </c>
      <c r="DF13" s="723">
        <v>1</v>
      </c>
      <c r="DG13" s="688" t="s">
        <v>688</v>
      </c>
    </row>
    <row r="14" spans="1:111" x14ac:dyDescent="0.25">
      <c r="A14" s="723">
        <v>2</v>
      </c>
      <c r="B14" s="688" t="s">
        <v>1444</v>
      </c>
      <c r="C14" s="658" t="s">
        <v>92</v>
      </c>
      <c r="D14" s="723">
        <v>4</v>
      </c>
      <c r="E14" s="689">
        <v>15</v>
      </c>
      <c r="F14" s="723">
        <v>10</v>
      </c>
      <c r="G14" s="723">
        <v>5</v>
      </c>
      <c r="H14" s="723">
        <v>3</v>
      </c>
      <c r="I14" s="723">
        <v>2</v>
      </c>
      <c r="J14" s="723">
        <v>1</v>
      </c>
      <c r="K14" s="688" t="s">
        <v>688</v>
      </c>
      <c r="L14" s="1613"/>
      <c r="M14" s="820" t="s">
        <v>1694</v>
      </c>
      <c r="N14" s="819">
        <v>6</v>
      </c>
      <c r="O14" s="871">
        <f t="shared" si="4"/>
        <v>4</v>
      </c>
      <c r="P14" s="819">
        <v>2</v>
      </c>
      <c r="Q14" s="819">
        <v>2</v>
      </c>
      <c r="R14" s="871">
        <f t="shared" si="5"/>
        <v>20</v>
      </c>
      <c r="S14" s="871">
        <v>10</v>
      </c>
      <c r="T14" s="871">
        <v>10</v>
      </c>
      <c r="U14" s="244" t="s">
        <v>688</v>
      </c>
      <c r="V14" s="244" t="s">
        <v>1688</v>
      </c>
      <c r="W14" s="248" t="s">
        <v>1695</v>
      </c>
      <c r="X14" s="723">
        <v>2</v>
      </c>
      <c r="Y14" s="688" t="s">
        <v>1443</v>
      </c>
      <c r="Z14" s="688" t="s">
        <v>1058</v>
      </c>
      <c r="AA14" s="723">
        <v>4</v>
      </c>
      <c r="AB14" s="723">
        <v>15</v>
      </c>
      <c r="AC14" s="723">
        <v>10</v>
      </c>
      <c r="AD14" s="723">
        <v>5</v>
      </c>
      <c r="AE14" s="723">
        <v>3</v>
      </c>
      <c r="AF14" s="723">
        <v>2</v>
      </c>
      <c r="AG14" s="723">
        <v>1</v>
      </c>
      <c r="AH14" s="682" t="s">
        <v>891</v>
      </c>
      <c r="AI14" s="731">
        <v>2</v>
      </c>
      <c r="AJ14" s="668" t="s">
        <v>1442</v>
      </c>
      <c r="AK14" s="661" t="s">
        <v>1441</v>
      </c>
      <c r="AL14" s="732">
        <v>5</v>
      </c>
      <c r="AM14" s="731">
        <v>20</v>
      </c>
      <c r="AN14" s="732">
        <v>5</v>
      </c>
      <c r="AO14" s="732">
        <v>15</v>
      </c>
      <c r="AP14" s="731">
        <v>4</v>
      </c>
      <c r="AQ14" s="732">
        <v>1</v>
      </c>
      <c r="AR14" s="732">
        <v>3</v>
      </c>
      <c r="AS14" s="668" t="s">
        <v>688</v>
      </c>
      <c r="AT14" s="723">
        <v>2</v>
      </c>
      <c r="AU14" s="688" t="s">
        <v>1442</v>
      </c>
      <c r="AV14" s="658" t="s">
        <v>1441</v>
      </c>
      <c r="AW14" s="719">
        <v>5</v>
      </c>
      <c r="AX14" s="719">
        <v>20</v>
      </c>
      <c r="AY14" s="719">
        <v>5</v>
      </c>
      <c r="AZ14" s="719">
        <v>15</v>
      </c>
      <c r="BA14" s="719">
        <v>4</v>
      </c>
      <c r="BB14" s="719">
        <v>1</v>
      </c>
      <c r="BC14" s="719">
        <v>3</v>
      </c>
      <c r="BD14" s="688" t="s">
        <v>688</v>
      </c>
      <c r="BE14" s="723">
        <v>2</v>
      </c>
      <c r="BF14" s="688" t="s">
        <v>1440</v>
      </c>
      <c r="BG14" s="688" t="s">
        <v>1439</v>
      </c>
      <c r="BH14" s="719">
        <v>5</v>
      </c>
      <c r="BI14" s="719">
        <v>20</v>
      </c>
      <c r="BJ14" s="719">
        <v>5</v>
      </c>
      <c r="BK14" s="719">
        <v>15</v>
      </c>
      <c r="BL14" s="719">
        <v>4</v>
      </c>
      <c r="BM14" s="719">
        <v>1</v>
      </c>
      <c r="BN14" s="719">
        <v>3</v>
      </c>
      <c r="BO14" s="682" t="s">
        <v>891</v>
      </c>
      <c r="BP14" s="723">
        <v>2</v>
      </c>
      <c r="BQ14" s="688" t="s">
        <v>1438</v>
      </c>
      <c r="BR14" s="658" t="s">
        <v>84</v>
      </c>
      <c r="BS14" s="723">
        <v>3</v>
      </c>
      <c r="BT14" s="723">
        <v>15</v>
      </c>
      <c r="BU14" s="723">
        <v>5</v>
      </c>
      <c r="BV14" s="723">
        <v>10</v>
      </c>
      <c r="BW14" s="723">
        <v>3</v>
      </c>
      <c r="BX14" s="723">
        <v>1</v>
      </c>
      <c r="BY14" s="723">
        <v>2</v>
      </c>
      <c r="BZ14" s="688" t="s">
        <v>688</v>
      </c>
      <c r="CA14" s="723">
        <v>2</v>
      </c>
      <c r="CB14" s="688" t="s">
        <v>1437</v>
      </c>
      <c r="CC14" s="688" t="s">
        <v>1436</v>
      </c>
      <c r="CD14" s="723">
        <v>3</v>
      </c>
      <c r="CE14" s="723">
        <v>15</v>
      </c>
      <c r="CF14" s="723">
        <v>5</v>
      </c>
      <c r="CG14" s="723">
        <v>10</v>
      </c>
      <c r="CH14" s="723">
        <v>3</v>
      </c>
      <c r="CI14" s="723">
        <v>1</v>
      </c>
      <c r="CJ14" s="723">
        <v>2</v>
      </c>
      <c r="CK14" s="682" t="s">
        <v>891</v>
      </c>
      <c r="CL14" s="723">
        <v>2</v>
      </c>
      <c r="CM14" s="688" t="s">
        <v>1409</v>
      </c>
      <c r="CN14" s="658" t="s">
        <v>362</v>
      </c>
      <c r="CO14" s="723">
        <v>5</v>
      </c>
      <c r="CP14" s="723">
        <v>15</v>
      </c>
      <c r="CQ14" s="723">
        <v>5</v>
      </c>
      <c r="CR14" s="723">
        <v>10</v>
      </c>
      <c r="CS14" s="723">
        <v>3</v>
      </c>
      <c r="CT14" s="723">
        <v>1</v>
      </c>
      <c r="CU14" s="723">
        <v>2</v>
      </c>
      <c r="CV14" s="688" t="s">
        <v>139</v>
      </c>
      <c r="CW14" s="723">
        <v>2</v>
      </c>
      <c r="CX14" s="688" t="s">
        <v>1202</v>
      </c>
      <c r="CY14" s="658" t="s">
        <v>507</v>
      </c>
      <c r="CZ14" s="723">
        <v>5</v>
      </c>
      <c r="DA14" s="723">
        <v>15</v>
      </c>
      <c r="DB14" s="723">
        <v>10</v>
      </c>
      <c r="DC14" s="723">
        <v>5</v>
      </c>
      <c r="DD14" s="723">
        <v>3</v>
      </c>
      <c r="DE14" s="723">
        <v>2</v>
      </c>
      <c r="DF14" s="723">
        <v>1</v>
      </c>
      <c r="DG14" s="688" t="s">
        <v>688</v>
      </c>
    </row>
    <row r="15" spans="1:111" x14ac:dyDescent="0.25">
      <c r="A15" s="723">
        <v>2</v>
      </c>
      <c r="B15" s="688" t="s">
        <v>1435</v>
      </c>
      <c r="C15" s="658" t="s">
        <v>1434</v>
      </c>
      <c r="D15" s="723">
        <v>4</v>
      </c>
      <c r="E15" s="689">
        <v>15</v>
      </c>
      <c r="F15" s="723">
        <v>5</v>
      </c>
      <c r="G15" s="723">
        <v>10</v>
      </c>
      <c r="H15" s="723">
        <v>3</v>
      </c>
      <c r="I15" s="723">
        <v>1</v>
      </c>
      <c r="J15" s="723">
        <v>2</v>
      </c>
      <c r="K15" s="688" t="s">
        <v>688</v>
      </c>
      <c r="L15" s="1613"/>
      <c r="M15" s="820" t="s">
        <v>294</v>
      </c>
      <c r="N15" s="871">
        <v>4</v>
      </c>
      <c r="O15" s="871">
        <f t="shared" si="4"/>
        <v>3</v>
      </c>
      <c r="P15" s="871">
        <v>1</v>
      </c>
      <c r="Q15" s="871">
        <v>2</v>
      </c>
      <c r="R15" s="871">
        <f t="shared" si="5"/>
        <v>15</v>
      </c>
      <c r="S15" s="871">
        <v>5</v>
      </c>
      <c r="T15" s="871">
        <v>10</v>
      </c>
      <c r="U15" s="244" t="s">
        <v>139</v>
      </c>
      <c r="V15" s="244" t="s">
        <v>1686</v>
      </c>
      <c r="W15" s="841" t="s">
        <v>1690</v>
      </c>
      <c r="X15" s="723">
        <v>2</v>
      </c>
      <c r="Y15" s="688" t="s">
        <v>1433</v>
      </c>
      <c r="Z15" s="688" t="s">
        <v>1432</v>
      </c>
      <c r="AA15" s="723">
        <v>4</v>
      </c>
      <c r="AB15" s="723">
        <v>15</v>
      </c>
      <c r="AC15" s="723">
        <v>5</v>
      </c>
      <c r="AD15" s="723">
        <v>10</v>
      </c>
      <c r="AE15" s="723">
        <v>3</v>
      </c>
      <c r="AF15" s="723">
        <v>1</v>
      </c>
      <c r="AG15" s="723">
        <v>2</v>
      </c>
      <c r="AH15" s="682" t="s">
        <v>891</v>
      </c>
      <c r="AI15" s="731">
        <v>2</v>
      </c>
      <c r="AJ15" s="668" t="s">
        <v>1431</v>
      </c>
      <c r="AK15" s="661" t="s">
        <v>1430</v>
      </c>
      <c r="AL15" s="732">
        <v>4</v>
      </c>
      <c r="AM15" s="731">
        <v>15</v>
      </c>
      <c r="AN15" s="731">
        <v>10</v>
      </c>
      <c r="AO15" s="731">
        <v>5</v>
      </c>
      <c r="AP15" s="731">
        <v>3</v>
      </c>
      <c r="AQ15" s="732">
        <v>2</v>
      </c>
      <c r="AR15" s="732">
        <v>1</v>
      </c>
      <c r="AS15" s="668" t="s">
        <v>688</v>
      </c>
      <c r="AT15" s="723">
        <v>2</v>
      </c>
      <c r="AU15" s="688" t="s">
        <v>1429</v>
      </c>
      <c r="AV15" s="658" t="s">
        <v>1428</v>
      </c>
      <c r="AW15" s="719">
        <v>4</v>
      </c>
      <c r="AX15" s="719">
        <v>15</v>
      </c>
      <c r="AY15" s="719">
        <v>0</v>
      </c>
      <c r="AZ15" s="719">
        <v>15</v>
      </c>
      <c r="BA15" s="719">
        <v>3</v>
      </c>
      <c r="BB15" s="719">
        <v>0</v>
      </c>
      <c r="BC15" s="719">
        <v>3</v>
      </c>
      <c r="BD15" s="688" t="s">
        <v>139</v>
      </c>
      <c r="BE15" s="723">
        <v>2</v>
      </c>
      <c r="BF15" s="688" t="s">
        <v>1427</v>
      </c>
      <c r="BG15" s="688" t="s">
        <v>1426</v>
      </c>
      <c r="BH15" s="719">
        <v>4</v>
      </c>
      <c r="BI15" s="719">
        <v>15</v>
      </c>
      <c r="BJ15" s="719">
        <v>0</v>
      </c>
      <c r="BK15" s="719">
        <v>15</v>
      </c>
      <c r="BL15" s="719">
        <v>3</v>
      </c>
      <c r="BM15" s="719">
        <v>0</v>
      </c>
      <c r="BN15" s="719">
        <v>3</v>
      </c>
      <c r="BO15" s="682" t="s">
        <v>895</v>
      </c>
      <c r="BP15" s="723">
        <v>2</v>
      </c>
      <c r="BQ15" s="688" t="s">
        <v>1425</v>
      </c>
      <c r="BR15" s="658" t="s">
        <v>1424</v>
      </c>
      <c r="BS15" s="723">
        <v>3</v>
      </c>
      <c r="BT15" s="723">
        <v>10</v>
      </c>
      <c r="BU15" s="723">
        <v>10</v>
      </c>
      <c r="BV15" s="723">
        <v>0</v>
      </c>
      <c r="BW15" s="723">
        <v>2</v>
      </c>
      <c r="BX15" s="723">
        <v>2</v>
      </c>
      <c r="BY15" s="723">
        <v>0</v>
      </c>
      <c r="BZ15" s="688" t="s">
        <v>688</v>
      </c>
      <c r="CA15" s="723">
        <v>2</v>
      </c>
      <c r="CB15" s="688" t="s">
        <v>1423</v>
      </c>
      <c r="CC15" s="688" t="s">
        <v>1422</v>
      </c>
      <c r="CD15" s="723">
        <v>3</v>
      </c>
      <c r="CE15" s="723">
        <v>10</v>
      </c>
      <c r="CF15" s="723">
        <v>10</v>
      </c>
      <c r="CG15" s="723">
        <v>0</v>
      </c>
      <c r="CH15" s="723">
        <v>2</v>
      </c>
      <c r="CI15" s="723">
        <v>2</v>
      </c>
      <c r="CJ15" s="723">
        <v>0</v>
      </c>
      <c r="CK15" s="682" t="s">
        <v>891</v>
      </c>
      <c r="CL15" s="719">
        <v>2</v>
      </c>
      <c r="CM15" s="688" t="s">
        <v>1421</v>
      </c>
      <c r="CN15" s="689" t="s">
        <v>1420</v>
      </c>
      <c r="CO15" s="719">
        <v>4</v>
      </c>
      <c r="CP15" s="719">
        <v>15</v>
      </c>
      <c r="CQ15" s="719">
        <v>10</v>
      </c>
      <c r="CR15" s="719">
        <v>5</v>
      </c>
      <c r="CS15" s="719">
        <v>3</v>
      </c>
      <c r="CT15" s="719">
        <v>2</v>
      </c>
      <c r="CU15" s="719">
        <v>1</v>
      </c>
      <c r="CV15" s="681" t="s">
        <v>688</v>
      </c>
      <c r="CW15" s="723">
        <v>2</v>
      </c>
      <c r="CX15" s="688" t="s">
        <v>1412</v>
      </c>
      <c r="CY15" s="658" t="s">
        <v>510</v>
      </c>
      <c r="CZ15" s="723">
        <v>4</v>
      </c>
      <c r="DA15" s="723">
        <v>15</v>
      </c>
      <c r="DB15" s="723">
        <v>5</v>
      </c>
      <c r="DC15" s="723">
        <v>10</v>
      </c>
      <c r="DD15" s="723">
        <v>3</v>
      </c>
      <c r="DE15" s="723">
        <v>1</v>
      </c>
      <c r="DF15" s="723">
        <v>2</v>
      </c>
      <c r="DG15" s="688" t="s">
        <v>139</v>
      </c>
    </row>
    <row r="16" spans="1:111" x14ac:dyDescent="0.25">
      <c r="A16" s="723">
        <v>2</v>
      </c>
      <c r="B16" s="688" t="s">
        <v>1419</v>
      </c>
      <c r="C16" s="658" t="s">
        <v>167</v>
      </c>
      <c r="D16" s="723">
        <v>4</v>
      </c>
      <c r="E16" s="689">
        <v>15</v>
      </c>
      <c r="F16" s="723">
        <v>5</v>
      </c>
      <c r="G16" s="723">
        <v>10</v>
      </c>
      <c r="H16" s="723">
        <v>3</v>
      </c>
      <c r="I16" s="723">
        <v>1</v>
      </c>
      <c r="J16" s="723">
        <v>2</v>
      </c>
      <c r="K16" s="688" t="s">
        <v>688</v>
      </c>
      <c r="L16" s="1613"/>
      <c r="M16" s="820" t="s">
        <v>1696</v>
      </c>
      <c r="N16" s="871">
        <v>4</v>
      </c>
      <c r="O16" s="871">
        <f t="shared" si="4"/>
        <v>3</v>
      </c>
      <c r="P16" s="871">
        <v>2</v>
      </c>
      <c r="Q16" s="871">
        <v>1</v>
      </c>
      <c r="R16" s="871">
        <f t="shared" si="5"/>
        <v>15</v>
      </c>
      <c r="S16" s="871">
        <v>10</v>
      </c>
      <c r="T16" s="871">
        <v>5</v>
      </c>
      <c r="U16" s="244" t="s">
        <v>139</v>
      </c>
      <c r="V16" s="244"/>
      <c r="W16" s="248"/>
      <c r="X16" s="723">
        <v>2</v>
      </c>
      <c r="Y16" s="688" t="s">
        <v>1418</v>
      </c>
      <c r="Z16" s="688" t="s">
        <v>1417</v>
      </c>
      <c r="AA16" s="723">
        <v>4</v>
      </c>
      <c r="AB16" s="723">
        <v>15</v>
      </c>
      <c r="AC16" s="723">
        <v>5</v>
      </c>
      <c r="AD16" s="723">
        <v>10</v>
      </c>
      <c r="AE16" s="723">
        <v>3</v>
      </c>
      <c r="AF16" s="723">
        <v>1</v>
      </c>
      <c r="AG16" s="723">
        <v>2</v>
      </c>
      <c r="AH16" s="682" t="s">
        <v>891</v>
      </c>
      <c r="AI16" s="731">
        <v>2</v>
      </c>
      <c r="AJ16" s="668"/>
      <c r="AK16" s="690" t="s">
        <v>967</v>
      </c>
      <c r="AL16" s="732">
        <v>4</v>
      </c>
      <c r="AM16" s="731">
        <v>15</v>
      </c>
      <c r="AN16" s="732">
        <v>0</v>
      </c>
      <c r="AO16" s="732">
        <v>15</v>
      </c>
      <c r="AP16" s="731">
        <v>3</v>
      </c>
      <c r="AQ16" s="732">
        <v>0</v>
      </c>
      <c r="AR16" s="732">
        <v>3</v>
      </c>
      <c r="AS16" s="668" t="s">
        <v>139</v>
      </c>
      <c r="AT16" s="723">
        <v>2</v>
      </c>
      <c r="AU16" s="688" t="s">
        <v>1416</v>
      </c>
      <c r="AV16" s="658" t="s">
        <v>1415</v>
      </c>
      <c r="AW16" s="719">
        <v>4</v>
      </c>
      <c r="AX16" s="719">
        <v>15</v>
      </c>
      <c r="AY16" s="719">
        <v>15</v>
      </c>
      <c r="AZ16" s="719">
        <v>0</v>
      </c>
      <c r="BA16" s="719">
        <v>3</v>
      </c>
      <c r="BB16" s="719">
        <v>3</v>
      </c>
      <c r="BC16" s="719">
        <v>0</v>
      </c>
      <c r="BD16" s="688" t="s">
        <v>688</v>
      </c>
      <c r="BE16" s="723">
        <v>2</v>
      </c>
      <c r="BF16" s="688" t="s">
        <v>1414</v>
      </c>
      <c r="BG16" s="688" t="s">
        <v>1413</v>
      </c>
      <c r="BH16" s="719">
        <v>4</v>
      </c>
      <c r="BI16" s="719">
        <v>15</v>
      </c>
      <c r="BJ16" s="719">
        <v>15</v>
      </c>
      <c r="BK16" s="719">
        <v>0</v>
      </c>
      <c r="BL16" s="719">
        <v>3</v>
      </c>
      <c r="BM16" s="719">
        <v>3</v>
      </c>
      <c r="BN16" s="719">
        <v>0</v>
      </c>
      <c r="BO16" s="682" t="s">
        <v>891</v>
      </c>
      <c r="BP16" s="723">
        <v>2</v>
      </c>
      <c r="BQ16" s="688" t="s">
        <v>1412</v>
      </c>
      <c r="BR16" s="658" t="s">
        <v>510</v>
      </c>
      <c r="BS16" s="723">
        <v>4</v>
      </c>
      <c r="BT16" s="723">
        <v>15</v>
      </c>
      <c r="BU16" s="723">
        <v>5</v>
      </c>
      <c r="BV16" s="723">
        <v>10</v>
      </c>
      <c r="BW16" s="723">
        <v>3</v>
      </c>
      <c r="BX16" s="723">
        <v>1</v>
      </c>
      <c r="BY16" s="723">
        <v>2</v>
      </c>
      <c r="BZ16" s="688" t="s">
        <v>139</v>
      </c>
      <c r="CA16" s="723">
        <v>2</v>
      </c>
      <c r="CB16" s="688" t="s">
        <v>1411</v>
      </c>
      <c r="CC16" s="688" t="s">
        <v>1410</v>
      </c>
      <c r="CD16" s="723">
        <v>4</v>
      </c>
      <c r="CE16" s="723">
        <v>15</v>
      </c>
      <c r="CF16" s="723">
        <v>5</v>
      </c>
      <c r="CG16" s="723">
        <v>10</v>
      </c>
      <c r="CH16" s="723">
        <v>3</v>
      </c>
      <c r="CI16" s="723">
        <v>1</v>
      </c>
      <c r="CJ16" s="723">
        <v>2</v>
      </c>
      <c r="CK16" s="682" t="s">
        <v>895</v>
      </c>
      <c r="CL16" s="723">
        <v>2</v>
      </c>
      <c r="CM16" s="688" t="s">
        <v>1406</v>
      </c>
      <c r="CN16" s="658" t="s">
        <v>509</v>
      </c>
      <c r="CO16" s="723">
        <v>4</v>
      </c>
      <c r="CP16" s="723">
        <v>15</v>
      </c>
      <c r="CQ16" s="723">
        <v>10</v>
      </c>
      <c r="CR16" s="723">
        <v>5</v>
      </c>
      <c r="CS16" s="723">
        <v>3</v>
      </c>
      <c r="CT16" s="723">
        <v>2</v>
      </c>
      <c r="CU16" s="723">
        <v>1</v>
      </c>
      <c r="CV16" s="688" t="s">
        <v>688</v>
      </c>
      <c r="CW16" s="723">
        <v>2</v>
      </c>
      <c r="CX16" s="688" t="s">
        <v>1409</v>
      </c>
      <c r="CY16" s="658" t="s">
        <v>362</v>
      </c>
      <c r="CZ16" s="723">
        <v>5</v>
      </c>
      <c r="DA16" s="723">
        <v>15</v>
      </c>
      <c r="DB16" s="723">
        <v>5</v>
      </c>
      <c r="DC16" s="723">
        <v>10</v>
      </c>
      <c r="DD16" s="723">
        <v>3</v>
      </c>
      <c r="DE16" s="723">
        <v>1</v>
      </c>
      <c r="DF16" s="723">
        <v>2</v>
      </c>
      <c r="DG16" s="688" t="s">
        <v>139</v>
      </c>
    </row>
    <row r="17" spans="1:111" x14ac:dyDescent="0.25">
      <c r="A17" s="723">
        <v>2</v>
      </c>
      <c r="B17" s="688"/>
      <c r="C17" s="691" t="s">
        <v>1011</v>
      </c>
      <c r="D17" s="723">
        <v>4</v>
      </c>
      <c r="E17" s="689">
        <v>10</v>
      </c>
      <c r="F17" s="723">
        <v>10</v>
      </c>
      <c r="G17" s="723">
        <v>0</v>
      </c>
      <c r="H17" s="723">
        <v>2</v>
      </c>
      <c r="I17" s="723">
        <v>2</v>
      </c>
      <c r="J17" s="723">
        <v>0</v>
      </c>
      <c r="K17" s="688" t="s">
        <v>139</v>
      </c>
      <c r="L17" s="1613"/>
      <c r="M17" s="945"/>
      <c r="N17" s="940"/>
      <c r="O17" s="940"/>
      <c r="P17" s="940"/>
      <c r="Q17" s="940"/>
      <c r="R17" s="844"/>
      <c r="S17" s="844"/>
      <c r="T17" s="844"/>
      <c r="U17" s="59"/>
      <c r="V17" s="59"/>
      <c r="W17" s="59"/>
      <c r="X17" s="723">
        <v>2</v>
      </c>
      <c r="Y17" s="688"/>
      <c r="Z17" s="691" t="s">
        <v>968</v>
      </c>
      <c r="AA17" s="723">
        <v>4</v>
      </c>
      <c r="AB17" s="723">
        <v>10</v>
      </c>
      <c r="AC17" s="723">
        <v>10</v>
      </c>
      <c r="AD17" s="723">
        <v>0</v>
      </c>
      <c r="AE17" s="723">
        <v>2</v>
      </c>
      <c r="AF17" s="723">
        <v>2</v>
      </c>
      <c r="AG17" s="723">
        <v>0</v>
      </c>
      <c r="AH17" s="682" t="s">
        <v>895</v>
      </c>
      <c r="AI17" s="731">
        <v>2</v>
      </c>
      <c r="AJ17" s="668"/>
      <c r="AK17" s="690" t="s">
        <v>1011</v>
      </c>
      <c r="AL17" s="732">
        <v>4</v>
      </c>
      <c r="AM17" s="731">
        <v>15</v>
      </c>
      <c r="AN17" s="732">
        <v>0</v>
      </c>
      <c r="AO17" s="732">
        <v>15</v>
      </c>
      <c r="AP17" s="731">
        <v>3</v>
      </c>
      <c r="AQ17" s="732">
        <v>0</v>
      </c>
      <c r="AR17" s="732">
        <v>3</v>
      </c>
      <c r="AS17" s="668" t="s">
        <v>139</v>
      </c>
      <c r="AT17" s="723">
        <v>2</v>
      </c>
      <c r="AU17" s="688" t="s">
        <v>1403</v>
      </c>
      <c r="AV17" s="690" t="s">
        <v>1402</v>
      </c>
      <c r="AW17" s="723">
        <v>0</v>
      </c>
      <c r="AX17" s="723">
        <v>0</v>
      </c>
      <c r="AY17" s="723">
        <v>0</v>
      </c>
      <c r="AZ17" s="723">
        <v>0</v>
      </c>
      <c r="BA17" s="723">
        <v>0</v>
      </c>
      <c r="BB17" s="723">
        <v>0</v>
      </c>
      <c r="BC17" s="723">
        <v>0</v>
      </c>
      <c r="BD17" s="688" t="s">
        <v>94</v>
      </c>
      <c r="BE17" s="719"/>
      <c r="BF17" s="689"/>
      <c r="BG17" s="689"/>
      <c r="BH17" s="719"/>
      <c r="BI17" s="719"/>
      <c r="BJ17" s="719"/>
      <c r="BK17" s="719"/>
      <c r="BL17" s="719"/>
      <c r="BM17" s="719"/>
      <c r="BN17" s="719"/>
      <c r="BO17" s="689"/>
      <c r="BP17" s="723">
        <v>2</v>
      </c>
      <c r="BQ17" s="688" t="s">
        <v>1409</v>
      </c>
      <c r="BR17" s="658" t="s">
        <v>362</v>
      </c>
      <c r="BS17" s="723">
        <v>5</v>
      </c>
      <c r="BT17" s="723">
        <v>15</v>
      </c>
      <c r="BU17" s="723">
        <v>5</v>
      </c>
      <c r="BV17" s="723">
        <v>10</v>
      </c>
      <c r="BW17" s="723">
        <v>3</v>
      </c>
      <c r="BX17" s="723">
        <v>1</v>
      </c>
      <c r="BY17" s="723">
        <v>2</v>
      </c>
      <c r="BZ17" s="688" t="s">
        <v>139</v>
      </c>
      <c r="CA17" s="723">
        <v>2</v>
      </c>
      <c r="CB17" s="688" t="s">
        <v>1408</v>
      </c>
      <c r="CC17" s="688" t="s">
        <v>1407</v>
      </c>
      <c r="CD17" s="723">
        <v>5</v>
      </c>
      <c r="CE17" s="723">
        <v>15</v>
      </c>
      <c r="CF17" s="723">
        <v>5</v>
      </c>
      <c r="CG17" s="723">
        <v>10</v>
      </c>
      <c r="CH17" s="723">
        <v>3</v>
      </c>
      <c r="CI17" s="723">
        <v>1</v>
      </c>
      <c r="CJ17" s="723">
        <v>2</v>
      </c>
      <c r="CK17" s="682" t="s">
        <v>895</v>
      </c>
      <c r="CL17" s="723">
        <v>2</v>
      </c>
      <c r="CM17" s="688" t="s">
        <v>1403</v>
      </c>
      <c r="CN17" s="690" t="s">
        <v>1402</v>
      </c>
      <c r="CO17" s="723">
        <v>0</v>
      </c>
      <c r="CP17" s="723">
        <v>0</v>
      </c>
      <c r="CQ17" s="723">
        <v>0</v>
      </c>
      <c r="CR17" s="723">
        <v>0</v>
      </c>
      <c r="CS17" s="723">
        <v>0</v>
      </c>
      <c r="CT17" s="723">
        <v>0</v>
      </c>
      <c r="CU17" s="723">
        <v>0</v>
      </c>
      <c r="CV17" s="688" t="s">
        <v>94</v>
      </c>
      <c r="CW17" s="723">
        <v>2</v>
      </c>
      <c r="CX17" s="688" t="s">
        <v>1406</v>
      </c>
      <c r="CY17" s="658" t="s">
        <v>509</v>
      </c>
      <c r="CZ17" s="723">
        <v>4</v>
      </c>
      <c r="DA17" s="723">
        <v>15</v>
      </c>
      <c r="DB17" s="723">
        <v>10</v>
      </c>
      <c r="DC17" s="723">
        <v>5</v>
      </c>
      <c r="DD17" s="723">
        <v>3</v>
      </c>
      <c r="DE17" s="723">
        <v>2</v>
      </c>
      <c r="DF17" s="723">
        <v>1</v>
      </c>
      <c r="DG17" s="688" t="s">
        <v>688</v>
      </c>
    </row>
    <row r="18" spans="1:111" ht="16.5" thickBot="1" x14ac:dyDescent="0.3">
      <c r="A18" s="723">
        <v>2</v>
      </c>
      <c r="B18" s="688" t="s">
        <v>1405</v>
      </c>
      <c r="C18" s="658" t="s">
        <v>1198</v>
      </c>
      <c r="D18" s="723">
        <v>5</v>
      </c>
      <c r="E18" s="689">
        <v>0</v>
      </c>
      <c r="F18" s="723">
        <v>0</v>
      </c>
      <c r="G18" s="723">
        <v>0</v>
      </c>
      <c r="H18" s="723">
        <v>0</v>
      </c>
      <c r="I18" s="723">
        <v>0</v>
      </c>
      <c r="J18" s="723">
        <v>0</v>
      </c>
      <c r="K18" s="688" t="s">
        <v>139</v>
      </c>
      <c r="L18" s="1614"/>
      <c r="M18" s="524" t="s">
        <v>176</v>
      </c>
      <c r="N18" s="941">
        <f t="shared" ref="N18:T18" si="14">SUM(N11:N16)</f>
        <v>30</v>
      </c>
      <c r="O18" s="941">
        <f t="shared" si="14"/>
        <v>18</v>
      </c>
      <c r="P18" s="941">
        <f t="shared" si="14"/>
        <v>9</v>
      </c>
      <c r="Q18" s="941">
        <f t="shared" si="14"/>
        <v>9</v>
      </c>
      <c r="R18" s="941">
        <f t="shared" si="14"/>
        <v>90</v>
      </c>
      <c r="S18" s="941">
        <f t="shared" si="14"/>
        <v>45</v>
      </c>
      <c r="T18" s="941">
        <f t="shared" si="14"/>
        <v>45</v>
      </c>
      <c r="U18" s="942" t="s">
        <v>1691</v>
      </c>
      <c r="V18" s="942"/>
      <c r="W18" s="942"/>
      <c r="X18" s="723">
        <v>2</v>
      </c>
      <c r="Y18" s="688" t="s">
        <v>1404</v>
      </c>
      <c r="Z18" s="688" t="s">
        <v>1196</v>
      </c>
      <c r="AA18" s="723">
        <v>5</v>
      </c>
      <c r="AB18" s="723">
        <v>0</v>
      </c>
      <c r="AC18" s="723">
        <v>0</v>
      </c>
      <c r="AD18" s="723">
        <v>0</v>
      </c>
      <c r="AE18" s="723">
        <v>0</v>
      </c>
      <c r="AF18" s="723">
        <v>0</v>
      </c>
      <c r="AG18" s="723">
        <v>0</v>
      </c>
      <c r="AH18" s="682" t="s">
        <v>895</v>
      </c>
      <c r="AI18" s="731">
        <v>2</v>
      </c>
      <c r="AJ18" s="668" t="s">
        <v>1403</v>
      </c>
      <c r="AK18" s="690" t="s">
        <v>1402</v>
      </c>
      <c r="AL18" s="731">
        <v>0</v>
      </c>
      <c r="AM18" s="731">
        <v>0</v>
      </c>
      <c r="AN18" s="731">
        <v>0</v>
      </c>
      <c r="AO18" s="731">
        <v>0</v>
      </c>
      <c r="AP18" s="731">
        <v>0</v>
      </c>
      <c r="AQ18" s="731">
        <v>0</v>
      </c>
      <c r="AR18" s="731">
        <v>0</v>
      </c>
      <c r="AS18" s="668" t="s">
        <v>94</v>
      </c>
      <c r="AT18" s="719"/>
      <c r="AU18" s="689"/>
      <c r="AV18" s="689"/>
      <c r="AW18" s="719"/>
      <c r="AX18" s="719"/>
      <c r="AY18" s="719"/>
      <c r="AZ18" s="719"/>
      <c r="BA18" s="719"/>
      <c r="BB18" s="719"/>
      <c r="BC18" s="719"/>
      <c r="BD18" s="689"/>
      <c r="BE18" s="719"/>
      <c r="BF18" s="689"/>
      <c r="BG18" s="689"/>
      <c r="BH18" s="719"/>
      <c r="BI18" s="719"/>
      <c r="BJ18" s="719"/>
      <c r="BK18" s="719"/>
      <c r="BL18" s="719"/>
      <c r="BM18" s="719"/>
      <c r="BN18" s="719"/>
      <c r="BO18" s="689"/>
      <c r="BP18" s="723">
        <v>2</v>
      </c>
      <c r="BQ18" s="688"/>
      <c r="BR18" s="691" t="s">
        <v>967</v>
      </c>
      <c r="BS18" s="723">
        <v>4</v>
      </c>
      <c r="BT18" s="723">
        <v>15</v>
      </c>
      <c r="BU18" s="723">
        <v>5</v>
      </c>
      <c r="BV18" s="723">
        <v>10</v>
      </c>
      <c r="BW18" s="723">
        <v>3</v>
      </c>
      <c r="BX18" s="723">
        <v>1</v>
      </c>
      <c r="BY18" s="723">
        <v>2</v>
      </c>
      <c r="BZ18" s="688" t="s">
        <v>139</v>
      </c>
      <c r="CA18" s="723">
        <v>2</v>
      </c>
      <c r="CB18" s="688"/>
      <c r="CC18" s="691" t="s">
        <v>966</v>
      </c>
      <c r="CD18" s="723">
        <v>4</v>
      </c>
      <c r="CE18" s="723">
        <v>15</v>
      </c>
      <c r="CF18" s="723">
        <v>5</v>
      </c>
      <c r="CG18" s="723">
        <v>10</v>
      </c>
      <c r="CH18" s="723">
        <v>3</v>
      </c>
      <c r="CI18" s="723">
        <v>1</v>
      </c>
      <c r="CJ18" s="723">
        <v>2</v>
      </c>
      <c r="CK18" s="682" t="s">
        <v>895</v>
      </c>
      <c r="CL18" s="723">
        <v>2</v>
      </c>
      <c r="CM18" s="688"/>
      <c r="CN18" s="691" t="s">
        <v>967</v>
      </c>
      <c r="CO18" s="723">
        <v>4</v>
      </c>
      <c r="CP18" s="723">
        <v>15</v>
      </c>
      <c r="CQ18" s="723">
        <v>5</v>
      </c>
      <c r="CR18" s="723">
        <v>10</v>
      </c>
      <c r="CS18" s="723">
        <v>3</v>
      </c>
      <c r="CT18" s="723">
        <v>1</v>
      </c>
      <c r="CU18" s="723">
        <v>2</v>
      </c>
      <c r="CV18" s="688" t="s">
        <v>139</v>
      </c>
      <c r="CW18" s="723">
        <v>2</v>
      </c>
      <c r="CX18" s="688" t="s">
        <v>1401</v>
      </c>
      <c r="CY18" s="658" t="s">
        <v>1198</v>
      </c>
      <c r="CZ18" s="723">
        <v>4</v>
      </c>
      <c r="DA18" s="723">
        <v>0</v>
      </c>
      <c r="DB18" s="723">
        <v>0</v>
      </c>
      <c r="DC18" s="723">
        <v>0</v>
      </c>
      <c r="DD18" s="723">
        <v>0</v>
      </c>
      <c r="DE18" s="723">
        <v>0</v>
      </c>
      <c r="DF18" s="723">
        <v>0</v>
      </c>
      <c r="DG18" s="688" t="s">
        <v>139</v>
      </c>
    </row>
    <row r="19" spans="1:111" ht="16.5" thickBot="1" x14ac:dyDescent="0.3">
      <c r="A19" s="719"/>
      <c r="B19" s="689"/>
      <c r="C19" s="689"/>
      <c r="D19" s="689"/>
      <c r="E19" s="689"/>
      <c r="F19" s="689"/>
      <c r="G19" s="689"/>
      <c r="H19" s="689"/>
      <c r="I19" s="689"/>
      <c r="J19" s="689"/>
      <c r="K19" s="689"/>
      <c r="L19" s="1616">
        <v>3</v>
      </c>
      <c r="M19" s="1063" t="s">
        <v>1186</v>
      </c>
      <c r="N19" s="944">
        <v>4</v>
      </c>
      <c r="O19" s="876">
        <f t="shared" ref="O19:O24" si="15">P19+Q19</f>
        <v>0</v>
      </c>
      <c r="P19" s="944">
        <v>0</v>
      </c>
      <c r="Q19" s="944">
        <v>0</v>
      </c>
      <c r="R19" s="876">
        <f t="shared" ref="R19:R24" si="16">S19+T19</f>
        <v>0</v>
      </c>
      <c r="S19" s="944">
        <v>0</v>
      </c>
      <c r="T19" s="944">
        <v>0</v>
      </c>
      <c r="U19" s="290" t="s">
        <v>139</v>
      </c>
      <c r="V19" s="290" t="s">
        <v>1686</v>
      </c>
      <c r="W19" s="291"/>
      <c r="X19" s="719"/>
      <c r="Y19" s="689"/>
      <c r="Z19" s="689"/>
      <c r="AA19" s="719"/>
      <c r="AB19" s="719"/>
      <c r="AC19" s="719"/>
      <c r="AD19" s="719"/>
      <c r="AE19" s="719"/>
      <c r="AF19" s="719"/>
      <c r="AG19" s="719"/>
      <c r="AH19" s="689"/>
      <c r="AI19" s="731">
        <v>2</v>
      </c>
      <c r="AJ19" s="668" t="s">
        <v>1400</v>
      </c>
      <c r="AK19" s="661" t="s">
        <v>1198</v>
      </c>
      <c r="AL19" s="731">
        <v>5</v>
      </c>
      <c r="AM19" s="731">
        <v>0</v>
      </c>
      <c r="AN19" s="731">
        <v>0</v>
      </c>
      <c r="AO19" s="731">
        <v>0</v>
      </c>
      <c r="AP19" s="731">
        <v>0</v>
      </c>
      <c r="AQ19" s="731">
        <v>0</v>
      </c>
      <c r="AR19" s="731">
        <v>0</v>
      </c>
      <c r="AS19" s="668" t="s">
        <v>139</v>
      </c>
      <c r="AT19" s="719"/>
      <c r="AU19" s="689"/>
      <c r="AV19" s="689"/>
      <c r="AW19" s="719"/>
      <c r="AX19" s="719"/>
      <c r="AY19" s="719"/>
      <c r="AZ19" s="719"/>
      <c r="BA19" s="719"/>
      <c r="BB19" s="719"/>
      <c r="BC19" s="719"/>
      <c r="BD19" s="689"/>
      <c r="BE19" s="719"/>
      <c r="BF19" s="689"/>
      <c r="BG19" s="689"/>
      <c r="BH19" s="719"/>
      <c r="BI19" s="719"/>
      <c r="BJ19" s="719"/>
      <c r="BK19" s="719"/>
      <c r="BL19" s="719"/>
      <c r="BM19" s="719"/>
      <c r="BN19" s="719"/>
      <c r="BO19" s="689"/>
      <c r="BP19" s="723">
        <v>2</v>
      </c>
      <c r="BQ19" s="688" t="s">
        <v>1399</v>
      </c>
      <c r="BR19" s="658" t="s">
        <v>1198</v>
      </c>
      <c r="BS19" s="723">
        <v>5</v>
      </c>
      <c r="BT19" s="723">
        <v>0</v>
      </c>
      <c r="BU19" s="723">
        <v>0</v>
      </c>
      <c r="BV19" s="723">
        <v>0</v>
      </c>
      <c r="BW19" s="723">
        <v>0</v>
      </c>
      <c r="BX19" s="723">
        <v>0</v>
      </c>
      <c r="BY19" s="723">
        <v>0</v>
      </c>
      <c r="BZ19" s="688" t="s">
        <v>139</v>
      </c>
      <c r="CA19" s="723">
        <v>2</v>
      </c>
      <c r="CB19" s="688" t="s">
        <v>1398</v>
      </c>
      <c r="CC19" s="688" t="s">
        <v>1196</v>
      </c>
      <c r="CD19" s="723">
        <v>5</v>
      </c>
      <c r="CE19" s="723">
        <v>0</v>
      </c>
      <c r="CF19" s="723">
        <v>0</v>
      </c>
      <c r="CG19" s="723">
        <v>0</v>
      </c>
      <c r="CH19" s="723">
        <v>0</v>
      </c>
      <c r="CI19" s="723">
        <v>0</v>
      </c>
      <c r="CJ19" s="723">
        <v>0</v>
      </c>
      <c r="CK19" s="682" t="s">
        <v>895</v>
      </c>
      <c r="CL19" s="723">
        <v>2</v>
      </c>
      <c r="CM19" s="688" t="s">
        <v>1397</v>
      </c>
      <c r="CN19" s="658" t="s">
        <v>1198</v>
      </c>
      <c r="CO19" s="723">
        <v>4</v>
      </c>
      <c r="CP19" s="723">
        <v>0</v>
      </c>
      <c r="CQ19" s="723">
        <v>0</v>
      </c>
      <c r="CR19" s="723">
        <v>0</v>
      </c>
      <c r="CS19" s="723">
        <v>0</v>
      </c>
      <c r="CT19" s="723">
        <v>0</v>
      </c>
      <c r="CU19" s="723">
        <v>0</v>
      </c>
      <c r="CV19" s="688" t="s">
        <v>139</v>
      </c>
      <c r="CW19" s="719"/>
      <c r="CX19" s="689"/>
      <c r="CY19" s="689"/>
      <c r="CZ19" s="719"/>
      <c r="DA19" s="719"/>
      <c r="DB19" s="719"/>
      <c r="DC19" s="719"/>
      <c r="DD19" s="719"/>
      <c r="DE19" s="719"/>
      <c r="DF19" s="719"/>
      <c r="DG19" s="689"/>
    </row>
    <row r="20" spans="1:111" ht="17.25" thickTop="1" thickBot="1" x14ac:dyDescent="0.3">
      <c r="A20" s="720"/>
      <c r="B20" s="685"/>
      <c r="C20" s="664" t="s">
        <v>176</v>
      </c>
      <c r="D20" s="685">
        <f t="shared" ref="D20:J20" si="17">SUM(D12:D19)</f>
        <v>30</v>
      </c>
      <c r="E20" s="685">
        <f t="shared" si="17"/>
        <v>85</v>
      </c>
      <c r="F20" s="685">
        <f t="shared" si="17"/>
        <v>45</v>
      </c>
      <c r="G20" s="685">
        <f t="shared" si="17"/>
        <v>40</v>
      </c>
      <c r="H20" s="685">
        <f t="shared" si="17"/>
        <v>17</v>
      </c>
      <c r="I20" s="685">
        <f t="shared" si="17"/>
        <v>10</v>
      </c>
      <c r="J20" s="685">
        <f t="shared" si="17"/>
        <v>7</v>
      </c>
      <c r="K20" s="685"/>
      <c r="L20" s="1617"/>
      <c r="M20" s="1064" t="s">
        <v>1434</v>
      </c>
      <c r="N20" s="871">
        <v>6</v>
      </c>
      <c r="O20" s="871">
        <f t="shared" si="15"/>
        <v>5</v>
      </c>
      <c r="P20" s="871">
        <v>2</v>
      </c>
      <c r="Q20" s="871">
        <v>3</v>
      </c>
      <c r="R20" s="871">
        <f t="shared" si="16"/>
        <v>25</v>
      </c>
      <c r="S20" s="871">
        <v>10</v>
      </c>
      <c r="T20" s="871">
        <v>15</v>
      </c>
      <c r="U20" s="244" t="s">
        <v>688</v>
      </c>
      <c r="V20" s="244" t="s">
        <v>1697</v>
      </c>
      <c r="W20" s="248" t="s">
        <v>1698</v>
      </c>
      <c r="X20" s="720"/>
      <c r="Y20" s="685"/>
      <c r="Z20" s="664" t="s">
        <v>176</v>
      </c>
      <c r="AA20" s="720">
        <f t="shared" ref="AA20:AG20" si="18">SUM(AA12:AA19)</f>
        <v>30</v>
      </c>
      <c r="AB20" s="720">
        <f t="shared" si="18"/>
        <v>85</v>
      </c>
      <c r="AC20" s="720">
        <f t="shared" si="18"/>
        <v>45</v>
      </c>
      <c r="AD20" s="720">
        <f t="shared" si="18"/>
        <v>40</v>
      </c>
      <c r="AE20" s="720">
        <f t="shared" si="18"/>
        <v>17</v>
      </c>
      <c r="AF20" s="720">
        <f t="shared" si="18"/>
        <v>10</v>
      </c>
      <c r="AG20" s="720">
        <f t="shared" si="18"/>
        <v>7</v>
      </c>
      <c r="AH20" s="685"/>
      <c r="AI20" s="730"/>
      <c r="AJ20" s="729"/>
      <c r="AK20" s="664" t="s">
        <v>176</v>
      </c>
      <c r="AL20" s="730">
        <f t="shared" ref="AL20:AQ20" si="19">SUM(AL12:AL19)</f>
        <v>30</v>
      </c>
      <c r="AM20" s="730">
        <f t="shared" si="19"/>
        <v>95</v>
      </c>
      <c r="AN20" s="730">
        <f t="shared" si="19"/>
        <v>25</v>
      </c>
      <c r="AO20" s="730">
        <f t="shared" si="19"/>
        <v>70</v>
      </c>
      <c r="AP20" s="730">
        <f t="shared" si="19"/>
        <v>19</v>
      </c>
      <c r="AQ20" s="730">
        <f t="shared" si="19"/>
        <v>5</v>
      </c>
      <c r="AR20" s="730"/>
      <c r="AS20" s="729"/>
      <c r="AT20" s="722"/>
      <c r="AU20" s="670"/>
      <c r="AV20" s="664" t="s">
        <v>176</v>
      </c>
      <c r="AW20" s="721">
        <f t="shared" ref="AW20:BB20" si="20">SUM(AW12:AW18)</f>
        <v>23</v>
      </c>
      <c r="AX20" s="721">
        <f t="shared" si="20"/>
        <v>85</v>
      </c>
      <c r="AY20" s="720">
        <f t="shared" si="20"/>
        <v>35</v>
      </c>
      <c r="AZ20" s="720">
        <f t="shared" si="20"/>
        <v>50</v>
      </c>
      <c r="BA20" s="721">
        <f t="shared" si="20"/>
        <v>17</v>
      </c>
      <c r="BB20" s="721">
        <f t="shared" si="20"/>
        <v>7</v>
      </c>
      <c r="BC20" s="721"/>
      <c r="BD20" s="670"/>
      <c r="BE20" s="722"/>
      <c r="BF20" s="670"/>
      <c r="BG20" s="664" t="s">
        <v>176</v>
      </c>
      <c r="BH20" s="721">
        <f t="shared" ref="BH20:BN20" si="21">SUM(BH12:BH19)</f>
        <v>23</v>
      </c>
      <c r="BI20" s="721">
        <f t="shared" si="21"/>
        <v>85</v>
      </c>
      <c r="BJ20" s="720">
        <f t="shared" si="21"/>
        <v>35</v>
      </c>
      <c r="BK20" s="720">
        <f t="shared" si="21"/>
        <v>50</v>
      </c>
      <c r="BL20" s="721">
        <f t="shared" si="21"/>
        <v>17</v>
      </c>
      <c r="BM20" s="721">
        <f t="shared" si="21"/>
        <v>7</v>
      </c>
      <c r="BN20" s="721">
        <f t="shared" si="21"/>
        <v>10</v>
      </c>
      <c r="BO20" s="670"/>
      <c r="BP20" s="722"/>
      <c r="BQ20" s="670"/>
      <c r="BR20" s="664" t="s">
        <v>176</v>
      </c>
      <c r="BS20" s="722">
        <f t="shared" ref="BS20:BY20" si="22">SUM(BS12:BS19)</f>
        <v>30</v>
      </c>
      <c r="BT20" s="722">
        <f t="shared" si="22"/>
        <v>95</v>
      </c>
      <c r="BU20" s="722">
        <f t="shared" si="22"/>
        <v>35</v>
      </c>
      <c r="BV20" s="722">
        <f t="shared" si="22"/>
        <v>60</v>
      </c>
      <c r="BW20" s="722">
        <f t="shared" si="22"/>
        <v>19</v>
      </c>
      <c r="BX20" s="722">
        <f t="shared" si="22"/>
        <v>7</v>
      </c>
      <c r="BY20" s="722">
        <f t="shared" si="22"/>
        <v>12</v>
      </c>
      <c r="BZ20" s="670"/>
      <c r="CA20" s="722"/>
      <c r="CB20" s="670"/>
      <c r="CC20" s="664" t="s">
        <v>176</v>
      </c>
      <c r="CD20" s="722">
        <f t="shared" ref="CD20:CJ20" si="23">SUM(CD12:CD19)</f>
        <v>30</v>
      </c>
      <c r="CE20" s="722">
        <f t="shared" si="23"/>
        <v>95</v>
      </c>
      <c r="CF20" s="722">
        <f t="shared" si="23"/>
        <v>35</v>
      </c>
      <c r="CG20" s="722">
        <f t="shared" si="23"/>
        <v>60</v>
      </c>
      <c r="CH20" s="722">
        <f t="shared" si="23"/>
        <v>19</v>
      </c>
      <c r="CI20" s="722">
        <f t="shared" si="23"/>
        <v>7</v>
      </c>
      <c r="CJ20" s="722">
        <f t="shared" si="23"/>
        <v>12</v>
      </c>
      <c r="CK20" s="670"/>
      <c r="CL20" s="722"/>
      <c r="CM20" s="670"/>
      <c r="CN20" s="664" t="s">
        <v>176</v>
      </c>
      <c r="CO20" s="722">
        <f t="shared" ref="CO20:CU20" si="24">SUM(CO12:CO19)</f>
        <v>30</v>
      </c>
      <c r="CP20" s="722">
        <f t="shared" si="24"/>
        <v>90</v>
      </c>
      <c r="CQ20" s="722">
        <f t="shared" si="24"/>
        <v>45</v>
      </c>
      <c r="CR20" s="722">
        <f t="shared" si="24"/>
        <v>45</v>
      </c>
      <c r="CS20" s="722">
        <f t="shared" si="24"/>
        <v>18</v>
      </c>
      <c r="CT20" s="722">
        <f t="shared" si="24"/>
        <v>9</v>
      </c>
      <c r="CU20" s="722">
        <f t="shared" si="24"/>
        <v>9</v>
      </c>
      <c r="CV20" s="670"/>
      <c r="CW20" s="722"/>
      <c r="CX20" s="670"/>
      <c r="CY20" s="664" t="s">
        <v>176</v>
      </c>
      <c r="CZ20" s="722">
        <f t="shared" ref="CZ20:DE20" si="25">SUM(CZ12:CZ19)</f>
        <v>30</v>
      </c>
      <c r="DA20" s="722">
        <f t="shared" si="25"/>
        <v>90</v>
      </c>
      <c r="DB20" s="722">
        <f t="shared" si="25"/>
        <v>50</v>
      </c>
      <c r="DC20" s="722">
        <f t="shared" si="25"/>
        <v>40</v>
      </c>
      <c r="DD20" s="722">
        <f t="shared" si="25"/>
        <v>18</v>
      </c>
      <c r="DE20" s="722">
        <f t="shared" si="25"/>
        <v>10</v>
      </c>
      <c r="DF20" s="722"/>
      <c r="DG20" s="728"/>
    </row>
    <row r="21" spans="1:111" ht="16.5" thickTop="1" x14ac:dyDescent="0.25">
      <c r="A21" s="723">
        <v>3</v>
      </c>
      <c r="B21" s="688" t="s">
        <v>1396</v>
      </c>
      <c r="C21" s="658" t="s">
        <v>1395</v>
      </c>
      <c r="D21" s="723">
        <v>5</v>
      </c>
      <c r="E21" s="689">
        <v>20</v>
      </c>
      <c r="F21" s="723">
        <v>10</v>
      </c>
      <c r="G21" s="723">
        <v>10</v>
      </c>
      <c r="H21" s="723">
        <v>4</v>
      </c>
      <c r="I21" s="723">
        <v>2</v>
      </c>
      <c r="J21" s="723">
        <v>2</v>
      </c>
      <c r="K21" s="688" t="s">
        <v>688</v>
      </c>
      <c r="L21" s="1617"/>
      <c r="M21" s="1064" t="s">
        <v>131</v>
      </c>
      <c r="N21" s="871">
        <v>6</v>
      </c>
      <c r="O21" s="871">
        <f t="shared" si="15"/>
        <v>4</v>
      </c>
      <c r="P21" s="871">
        <v>2</v>
      </c>
      <c r="Q21" s="871">
        <v>2</v>
      </c>
      <c r="R21" s="871">
        <f t="shared" si="16"/>
        <v>20</v>
      </c>
      <c r="S21" s="871">
        <v>10</v>
      </c>
      <c r="T21" s="871">
        <v>10</v>
      </c>
      <c r="U21" s="820" t="s">
        <v>688</v>
      </c>
      <c r="V21" s="820" t="s">
        <v>1697</v>
      </c>
      <c r="W21" s="841" t="s">
        <v>1699</v>
      </c>
      <c r="X21" s="723">
        <v>3</v>
      </c>
      <c r="Y21" s="688" t="s">
        <v>1394</v>
      </c>
      <c r="Z21" s="688" t="s">
        <v>1393</v>
      </c>
      <c r="AA21" s="723">
        <v>5</v>
      </c>
      <c r="AB21" s="723">
        <v>20</v>
      </c>
      <c r="AC21" s="723">
        <v>10</v>
      </c>
      <c r="AD21" s="723">
        <v>10</v>
      </c>
      <c r="AE21" s="723">
        <v>4</v>
      </c>
      <c r="AF21" s="723">
        <v>2</v>
      </c>
      <c r="AG21" s="723">
        <v>2</v>
      </c>
      <c r="AH21" s="682" t="s">
        <v>891</v>
      </c>
      <c r="AI21" s="731">
        <v>3</v>
      </c>
      <c r="AJ21" s="668" t="s">
        <v>1392</v>
      </c>
      <c r="AK21" s="660" t="s">
        <v>1391</v>
      </c>
      <c r="AL21" s="732">
        <v>3</v>
      </c>
      <c r="AM21" s="731">
        <v>10</v>
      </c>
      <c r="AN21" s="731">
        <v>10</v>
      </c>
      <c r="AO21" s="731">
        <v>0</v>
      </c>
      <c r="AP21" s="731">
        <v>2</v>
      </c>
      <c r="AQ21" s="732">
        <v>2</v>
      </c>
      <c r="AR21" s="732">
        <v>0</v>
      </c>
      <c r="AS21" s="668" t="s">
        <v>688</v>
      </c>
      <c r="AT21" s="723">
        <v>3</v>
      </c>
      <c r="AU21" s="688" t="s">
        <v>1390</v>
      </c>
      <c r="AV21" s="689" t="s">
        <v>1389</v>
      </c>
      <c r="AW21" s="719">
        <v>4</v>
      </c>
      <c r="AX21" s="719">
        <v>15</v>
      </c>
      <c r="AY21" s="719">
        <v>5</v>
      </c>
      <c r="AZ21" s="719">
        <v>10</v>
      </c>
      <c r="BA21" s="719">
        <v>3</v>
      </c>
      <c r="BB21" s="719">
        <v>1</v>
      </c>
      <c r="BC21" s="719">
        <v>2</v>
      </c>
      <c r="BD21" s="688" t="s">
        <v>139</v>
      </c>
      <c r="BE21" s="723">
        <v>3</v>
      </c>
      <c r="BF21" s="688" t="s">
        <v>1388</v>
      </c>
      <c r="BG21" s="688" t="s">
        <v>1387</v>
      </c>
      <c r="BH21" s="719">
        <v>4</v>
      </c>
      <c r="BI21" s="719">
        <v>15</v>
      </c>
      <c r="BJ21" s="719">
        <v>5</v>
      </c>
      <c r="BK21" s="719">
        <v>10</v>
      </c>
      <c r="BL21" s="719">
        <v>3</v>
      </c>
      <c r="BM21" s="719">
        <v>1</v>
      </c>
      <c r="BN21" s="719">
        <v>2</v>
      </c>
      <c r="BO21" s="682" t="s">
        <v>895</v>
      </c>
      <c r="BP21" s="723">
        <v>3</v>
      </c>
      <c r="BQ21" s="688" t="s">
        <v>1386</v>
      </c>
      <c r="BR21" s="689" t="s">
        <v>1385</v>
      </c>
      <c r="BS21" s="723">
        <v>5</v>
      </c>
      <c r="BT21" s="723">
        <v>15</v>
      </c>
      <c r="BU21" s="723">
        <v>10</v>
      </c>
      <c r="BV21" s="723">
        <v>5</v>
      </c>
      <c r="BW21" s="723">
        <v>3</v>
      </c>
      <c r="BX21" s="723">
        <v>2</v>
      </c>
      <c r="BY21" s="723">
        <v>1</v>
      </c>
      <c r="BZ21" s="688" t="s">
        <v>688</v>
      </c>
      <c r="CA21" s="723">
        <v>3</v>
      </c>
      <c r="CB21" s="688" t="s">
        <v>1384</v>
      </c>
      <c r="CC21" s="689" t="s">
        <v>1383</v>
      </c>
      <c r="CD21" s="723">
        <v>5</v>
      </c>
      <c r="CE21" s="723">
        <v>15</v>
      </c>
      <c r="CF21" s="723">
        <v>10</v>
      </c>
      <c r="CG21" s="723">
        <v>5</v>
      </c>
      <c r="CH21" s="723">
        <v>3</v>
      </c>
      <c r="CI21" s="723">
        <v>2</v>
      </c>
      <c r="CJ21" s="723">
        <v>1</v>
      </c>
      <c r="CK21" s="682" t="s">
        <v>891</v>
      </c>
      <c r="CL21" s="723">
        <v>3</v>
      </c>
      <c r="CM21" s="688" t="s">
        <v>1345</v>
      </c>
      <c r="CN21" s="658" t="s">
        <v>1344</v>
      </c>
      <c r="CO21" s="723">
        <v>5</v>
      </c>
      <c r="CP21" s="723">
        <v>20</v>
      </c>
      <c r="CQ21" s="723">
        <v>10</v>
      </c>
      <c r="CR21" s="723">
        <v>10</v>
      </c>
      <c r="CS21" s="723">
        <v>4</v>
      </c>
      <c r="CT21" s="723">
        <v>2</v>
      </c>
      <c r="CU21" s="723">
        <v>2</v>
      </c>
      <c r="CV21" s="688" t="s">
        <v>688</v>
      </c>
      <c r="CW21" s="723">
        <v>3</v>
      </c>
      <c r="CX21" s="688" t="s">
        <v>1352</v>
      </c>
      <c r="CY21" s="658" t="s">
        <v>132</v>
      </c>
      <c r="CZ21" s="723">
        <v>4</v>
      </c>
      <c r="DA21" s="723">
        <v>15</v>
      </c>
      <c r="DB21" s="723">
        <v>5</v>
      </c>
      <c r="DC21" s="723">
        <v>10</v>
      </c>
      <c r="DD21" s="723">
        <v>3</v>
      </c>
      <c r="DE21" s="723">
        <v>1</v>
      </c>
      <c r="DF21" s="723">
        <v>2</v>
      </c>
      <c r="DG21" s="688" t="s">
        <v>139</v>
      </c>
    </row>
    <row r="22" spans="1:111" x14ac:dyDescent="0.25">
      <c r="A22" s="723">
        <v>3</v>
      </c>
      <c r="B22" s="688" t="s">
        <v>1382</v>
      </c>
      <c r="C22" s="689" t="s">
        <v>1381</v>
      </c>
      <c r="D22" s="723">
        <v>4</v>
      </c>
      <c r="E22" s="689">
        <v>15</v>
      </c>
      <c r="F22" s="723">
        <v>5</v>
      </c>
      <c r="G22" s="723">
        <v>10</v>
      </c>
      <c r="H22" s="723">
        <v>3</v>
      </c>
      <c r="I22" s="723">
        <v>1</v>
      </c>
      <c r="J22" s="723">
        <v>2</v>
      </c>
      <c r="K22" s="688" t="s">
        <v>139</v>
      </c>
      <c r="L22" s="1617"/>
      <c r="M22" s="1064" t="s">
        <v>1700</v>
      </c>
      <c r="N22" s="871">
        <v>6</v>
      </c>
      <c r="O22" s="871">
        <f t="shared" si="15"/>
        <v>3</v>
      </c>
      <c r="P22" s="871">
        <v>2</v>
      </c>
      <c r="Q22" s="871">
        <v>1</v>
      </c>
      <c r="R22" s="871">
        <f t="shared" si="16"/>
        <v>15</v>
      </c>
      <c r="S22" s="871">
        <v>10</v>
      </c>
      <c r="T22" s="871">
        <v>5</v>
      </c>
      <c r="U22" s="244" t="s">
        <v>688</v>
      </c>
      <c r="V22" s="244" t="s">
        <v>1697</v>
      </c>
      <c r="W22" s="248" t="s">
        <v>1701</v>
      </c>
      <c r="X22" s="723">
        <v>3</v>
      </c>
      <c r="Y22" s="688" t="s">
        <v>1380</v>
      </c>
      <c r="Z22" s="688" t="s">
        <v>1379</v>
      </c>
      <c r="AA22" s="723">
        <v>4</v>
      </c>
      <c r="AB22" s="723">
        <v>15</v>
      </c>
      <c r="AC22" s="723">
        <v>5</v>
      </c>
      <c r="AD22" s="723">
        <v>10</v>
      </c>
      <c r="AE22" s="723">
        <v>3</v>
      </c>
      <c r="AF22" s="723">
        <v>1</v>
      </c>
      <c r="AG22" s="723">
        <v>2</v>
      </c>
      <c r="AH22" s="682" t="s">
        <v>895</v>
      </c>
      <c r="AI22" s="731">
        <v>3</v>
      </c>
      <c r="AJ22" s="668" t="s">
        <v>1378</v>
      </c>
      <c r="AK22" s="660" t="s">
        <v>1377</v>
      </c>
      <c r="AL22" s="732">
        <v>3</v>
      </c>
      <c r="AM22" s="731">
        <v>15</v>
      </c>
      <c r="AN22" s="731">
        <v>0</v>
      </c>
      <c r="AO22" s="731">
        <v>15</v>
      </c>
      <c r="AP22" s="731">
        <v>3</v>
      </c>
      <c r="AQ22" s="732">
        <v>0</v>
      </c>
      <c r="AR22" s="732">
        <v>3</v>
      </c>
      <c r="AS22" s="668" t="s">
        <v>139</v>
      </c>
      <c r="AT22" s="723">
        <v>3</v>
      </c>
      <c r="AU22" s="688" t="s">
        <v>1345</v>
      </c>
      <c r="AV22" s="658" t="s">
        <v>1344</v>
      </c>
      <c r="AW22" s="719">
        <v>5</v>
      </c>
      <c r="AX22" s="719">
        <v>20</v>
      </c>
      <c r="AY22" s="719">
        <v>10</v>
      </c>
      <c r="AZ22" s="719">
        <v>10</v>
      </c>
      <c r="BA22" s="719">
        <v>4</v>
      </c>
      <c r="BB22" s="719">
        <v>2</v>
      </c>
      <c r="BC22" s="719">
        <v>2</v>
      </c>
      <c r="BD22" s="688" t="s">
        <v>688</v>
      </c>
      <c r="BE22" s="723">
        <v>3</v>
      </c>
      <c r="BF22" s="688" t="s">
        <v>1376</v>
      </c>
      <c r="BG22" s="688" t="s">
        <v>1375</v>
      </c>
      <c r="BH22" s="719">
        <v>5</v>
      </c>
      <c r="BI22" s="719">
        <v>20</v>
      </c>
      <c r="BJ22" s="719">
        <v>10</v>
      </c>
      <c r="BK22" s="719">
        <v>10</v>
      </c>
      <c r="BL22" s="719">
        <v>4</v>
      </c>
      <c r="BM22" s="719">
        <v>2</v>
      </c>
      <c r="BN22" s="719">
        <v>2</v>
      </c>
      <c r="BO22" s="682" t="s">
        <v>891</v>
      </c>
      <c r="BP22" s="723">
        <v>3</v>
      </c>
      <c r="BQ22" s="688" t="s">
        <v>1228</v>
      </c>
      <c r="BR22" s="658" t="s">
        <v>98</v>
      </c>
      <c r="BS22" s="723">
        <v>5</v>
      </c>
      <c r="BT22" s="723">
        <v>20</v>
      </c>
      <c r="BU22" s="723">
        <v>10</v>
      </c>
      <c r="BV22" s="723">
        <v>10</v>
      </c>
      <c r="BW22" s="723">
        <v>4</v>
      </c>
      <c r="BX22" s="723">
        <v>2</v>
      </c>
      <c r="BY22" s="723">
        <v>2</v>
      </c>
      <c r="BZ22" s="688" t="s">
        <v>688</v>
      </c>
      <c r="CA22" s="723">
        <v>3</v>
      </c>
      <c r="CB22" s="688" t="s">
        <v>1227</v>
      </c>
      <c r="CC22" s="689" t="s">
        <v>770</v>
      </c>
      <c r="CD22" s="723">
        <v>5</v>
      </c>
      <c r="CE22" s="723">
        <v>20</v>
      </c>
      <c r="CF22" s="723">
        <v>10</v>
      </c>
      <c r="CG22" s="723">
        <v>10</v>
      </c>
      <c r="CH22" s="723">
        <v>4</v>
      </c>
      <c r="CI22" s="723">
        <v>2</v>
      </c>
      <c r="CJ22" s="723">
        <v>2</v>
      </c>
      <c r="CK22" s="682" t="s">
        <v>891</v>
      </c>
      <c r="CL22" s="723">
        <v>3</v>
      </c>
      <c r="CM22" s="688" t="s">
        <v>1228</v>
      </c>
      <c r="CN22" s="658" t="s">
        <v>98</v>
      </c>
      <c r="CO22" s="723">
        <v>5</v>
      </c>
      <c r="CP22" s="723">
        <v>20</v>
      </c>
      <c r="CQ22" s="723">
        <v>10</v>
      </c>
      <c r="CR22" s="723">
        <v>10</v>
      </c>
      <c r="CS22" s="723">
        <v>4</v>
      </c>
      <c r="CT22" s="723">
        <v>2</v>
      </c>
      <c r="CU22" s="723">
        <v>2</v>
      </c>
      <c r="CV22" s="688" t="s">
        <v>688</v>
      </c>
      <c r="CW22" s="723">
        <v>3</v>
      </c>
      <c r="CX22" s="688" t="s">
        <v>1374</v>
      </c>
      <c r="CY22" s="658" t="s">
        <v>1373</v>
      </c>
      <c r="CZ22" s="723">
        <v>4</v>
      </c>
      <c r="DA22" s="723">
        <v>15</v>
      </c>
      <c r="DB22" s="723">
        <v>10</v>
      </c>
      <c r="DC22" s="723">
        <v>5</v>
      </c>
      <c r="DD22" s="723">
        <v>3</v>
      </c>
      <c r="DE22" s="723">
        <v>2</v>
      </c>
      <c r="DF22" s="723">
        <v>1</v>
      </c>
      <c r="DG22" s="688" t="s">
        <v>688</v>
      </c>
    </row>
    <row r="23" spans="1:111" x14ac:dyDescent="0.25">
      <c r="A23" s="723">
        <v>3</v>
      </c>
      <c r="B23" s="688" t="s">
        <v>1372</v>
      </c>
      <c r="C23" s="689" t="s">
        <v>1371</v>
      </c>
      <c r="D23" s="723">
        <v>5</v>
      </c>
      <c r="E23" s="689">
        <v>15</v>
      </c>
      <c r="F23" s="723">
        <v>5</v>
      </c>
      <c r="G23" s="723">
        <v>10</v>
      </c>
      <c r="H23" s="723">
        <v>3</v>
      </c>
      <c r="I23" s="723">
        <v>1</v>
      </c>
      <c r="J23" s="723">
        <v>2</v>
      </c>
      <c r="K23" s="688" t="s">
        <v>688</v>
      </c>
      <c r="L23" s="1617"/>
      <c r="M23" s="1064" t="s">
        <v>1702</v>
      </c>
      <c r="N23" s="871">
        <v>4</v>
      </c>
      <c r="O23" s="871">
        <f t="shared" si="15"/>
        <v>3</v>
      </c>
      <c r="P23" s="871">
        <v>1</v>
      </c>
      <c r="Q23" s="871">
        <v>2</v>
      </c>
      <c r="R23" s="871">
        <f t="shared" si="16"/>
        <v>15</v>
      </c>
      <c r="S23" s="871">
        <v>5</v>
      </c>
      <c r="T23" s="871">
        <v>10</v>
      </c>
      <c r="U23" s="820" t="s">
        <v>139</v>
      </c>
      <c r="V23" s="820" t="s">
        <v>1686</v>
      </c>
      <c r="W23" s="841" t="s">
        <v>1690</v>
      </c>
      <c r="X23" s="723">
        <v>3</v>
      </c>
      <c r="Y23" s="688" t="s">
        <v>1370</v>
      </c>
      <c r="Z23" s="688" t="s">
        <v>1369</v>
      </c>
      <c r="AA23" s="723">
        <v>5</v>
      </c>
      <c r="AB23" s="723">
        <v>15</v>
      </c>
      <c r="AC23" s="723">
        <v>5</v>
      </c>
      <c r="AD23" s="723">
        <v>10</v>
      </c>
      <c r="AE23" s="723">
        <v>3</v>
      </c>
      <c r="AF23" s="723">
        <v>1</v>
      </c>
      <c r="AG23" s="723">
        <v>2</v>
      </c>
      <c r="AH23" s="682" t="s">
        <v>891</v>
      </c>
      <c r="AI23" s="731">
        <v>3</v>
      </c>
      <c r="AJ23" s="668" t="s">
        <v>1195</v>
      </c>
      <c r="AK23" s="660" t="s">
        <v>1194</v>
      </c>
      <c r="AL23" s="732">
        <v>4</v>
      </c>
      <c r="AM23" s="731">
        <v>15</v>
      </c>
      <c r="AN23" s="731">
        <v>5</v>
      </c>
      <c r="AO23" s="731">
        <v>10</v>
      </c>
      <c r="AP23" s="731">
        <v>3</v>
      </c>
      <c r="AQ23" s="732">
        <v>1</v>
      </c>
      <c r="AR23" s="732">
        <v>2</v>
      </c>
      <c r="AS23" s="668" t="s">
        <v>139</v>
      </c>
      <c r="AT23" s="723">
        <v>3</v>
      </c>
      <c r="AU23" s="688" t="s">
        <v>1362</v>
      </c>
      <c r="AV23" s="658" t="s">
        <v>1361</v>
      </c>
      <c r="AW23" s="719">
        <v>4</v>
      </c>
      <c r="AX23" s="719">
        <v>15</v>
      </c>
      <c r="AY23" s="719">
        <v>10</v>
      </c>
      <c r="AZ23" s="719">
        <v>5</v>
      </c>
      <c r="BA23" s="719">
        <v>3</v>
      </c>
      <c r="BB23" s="719">
        <v>2</v>
      </c>
      <c r="BC23" s="719">
        <v>1</v>
      </c>
      <c r="BD23" s="688" t="s">
        <v>688</v>
      </c>
      <c r="BE23" s="723">
        <v>3</v>
      </c>
      <c r="BF23" s="688" t="s">
        <v>1368</v>
      </c>
      <c r="BG23" s="688" t="s">
        <v>1367</v>
      </c>
      <c r="BH23" s="719">
        <v>4</v>
      </c>
      <c r="BI23" s="719">
        <v>15</v>
      </c>
      <c r="BJ23" s="719">
        <v>10</v>
      </c>
      <c r="BK23" s="719">
        <v>5</v>
      </c>
      <c r="BL23" s="719">
        <v>3</v>
      </c>
      <c r="BM23" s="719">
        <v>2</v>
      </c>
      <c r="BN23" s="719">
        <v>1</v>
      </c>
      <c r="BO23" s="682" t="s">
        <v>891</v>
      </c>
      <c r="BP23" s="723">
        <v>3</v>
      </c>
      <c r="BQ23" s="688" t="s">
        <v>1366</v>
      </c>
      <c r="BR23" s="658" t="s">
        <v>1365</v>
      </c>
      <c r="BS23" s="723">
        <v>4</v>
      </c>
      <c r="BT23" s="723">
        <v>10</v>
      </c>
      <c r="BU23" s="723">
        <v>10</v>
      </c>
      <c r="BV23" s="723">
        <v>0</v>
      </c>
      <c r="BW23" s="723">
        <v>2</v>
      </c>
      <c r="BX23" s="723">
        <v>2</v>
      </c>
      <c r="BY23" s="723">
        <v>0</v>
      </c>
      <c r="BZ23" s="688" t="s">
        <v>688</v>
      </c>
      <c r="CA23" s="723">
        <v>3</v>
      </c>
      <c r="CB23" s="688" t="s">
        <v>1364</v>
      </c>
      <c r="CC23" s="688" t="s">
        <v>1363</v>
      </c>
      <c r="CD23" s="723">
        <v>4</v>
      </c>
      <c r="CE23" s="723">
        <v>10</v>
      </c>
      <c r="CF23" s="723">
        <v>10</v>
      </c>
      <c r="CG23" s="723">
        <v>0</v>
      </c>
      <c r="CH23" s="723">
        <v>2</v>
      </c>
      <c r="CI23" s="723">
        <v>2</v>
      </c>
      <c r="CJ23" s="723">
        <v>0</v>
      </c>
      <c r="CK23" s="682" t="s">
        <v>891</v>
      </c>
      <c r="CL23" s="723">
        <v>3</v>
      </c>
      <c r="CM23" s="688" t="s">
        <v>1362</v>
      </c>
      <c r="CN23" s="658" t="s">
        <v>1361</v>
      </c>
      <c r="CO23" s="723">
        <v>4</v>
      </c>
      <c r="CP23" s="723">
        <v>15</v>
      </c>
      <c r="CQ23" s="723">
        <v>10</v>
      </c>
      <c r="CR23" s="723">
        <v>5</v>
      </c>
      <c r="CS23" s="723">
        <v>3</v>
      </c>
      <c r="CT23" s="723">
        <v>2</v>
      </c>
      <c r="CU23" s="723">
        <v>1</v>
      </c>
      <c r="CV23" s="688" t="s">
        <v>688</v>
      </c>
      <c r="CW23" s="723">
        <v>3</v>
      </c>
      <c r="CX23" s="688" t="s">
        <v>1228</v>
      </c>
      <c r="CY23" s="658" t="s">
        <v>98</v>
      </c>
      <c r="CZ23" s="723">
        <v>5</v>
      </c>
      <c r="DA23" s="723">
        <v>20</v>
      </c>
      <c r="DB23" s="723">
        <v>10</v>
      </c>
      <c r="DC23" s="723">
        <v>10</v>
      </c>
      <c r="DD23" s="723">
        <v>4</v>
      </c>
      <c r="DE23" s="723">
        <v>2</v>
      </c>
      <c r="DF23" s="723">
        <v>2</v>
      </c>
      <c r="DG23" s="688" t="s">
        <v>688</v>
      </c>
    </row>
    <row r="24" spans="1:111" x14ac:dyDescent="0.25">
      <c r="A24" s="723">
        <v>3</v>
      </c>
      <c r="B24" s="688" t="s">
        <v>1360</v>
      </c>
      <c r="C24" s="689" t="s">
        <v>131</v>
      </c>
      <c r="D24" s="723">
        <v>5</v>
      </c>
      <c r="E24" s="689">
        <v>15</v>
      </c>
      <c r="F24" s="723">
        <v>5</v>
      </c>
      <c r="G24" s="723">
        <v>10</v>
      </c>
      <c r="H24" s="723">
        <v>3</v>
      </c>
      <c r="I24" s="723">
        <v>1</v>
      </c>
      <c r="J24" s="723">
        <v>2</v>
      </c>
      <c r="K24" s="688" t="s">
        <v>139</v>
      </c>
      <c r="L24" s="1617"/>
      <c r="M24" s="1086" t="s">
        <v>1703</v>
      </c>
      <c r="N24" s="871">
        <v>4</v>
      </c>
      <c r="O24" s="871">
        <f t="shared" si="15"/>
        <v>3</v>
      </c>
      <c r="P24" s="871">
        <v>2</v>
      </c>
      <c r="Q24" s="871">
        <v>1</v>
      </c>
      <c r="R24" s="871">
        <f t="shared" si="16"/>
        <v>15</v>
      </c>
      <c r="S24" s="871">
        <v>10</v>
      </c>
      <c r="T24" s="871">
        <v>5</v>
      </c>
      <c r="U24" s="244" t="s">
        <v>139</v>
      </c>
      <c r="V24" s="244"/>
      <c r="W24" s="248"/>
      <c r="X24" s="723">
        <v>3</v>
      </c>
      <c r="Y24" s="688" t="s">
        <v>1359</v>
      </c>
      <c r="Z24" s="688" t="s">
        <v>1113</v>
      </c>
      <c r="AA24" s="723">
        <v>5</v>
      </c>
      <c r="AB24" s="723">
        <v>15</v>
      </c>
      <c r="AC24" s="723">
        <v>5</v>
      </c>
      <c r="AD24" s="723">
        <v>10</v>
      </c>
      <c r="AE24" s="723">
        <v>3</v>
      </c>
      <c r="AF24" s="723">
        <v>1</v>
      </c>
      <c r="AG24" s="723">
        <v>2</v>
      </c>
      <c r="AH24" s="682" t="s">
        <v>895</v>
      </c>
      <c r="AI24" s="731">
        <v>3</v>
      </c>
      <c r="AJ24" s="668" t="s">
        <v>1358</v>
      </c>
      <c r="AK24" s="660" t="s">
        <v>1357</v>
      </c>
      <c r="AL24" s="732">
        <v>3</v>
      </c>
      <c r="AM24" s="731">
        <v>10</v>
      </c>
      <c r="AN24" s="731">
        <v>5</v>
      </c>
      <c r="AO24" s="731">
        <v>5</v>
      </c>
      <c r="AP24" s="731">
        <v>2</v>
      </c>
      <c r="AQ24" s="732">
        <v>1</v>
      </c>
      <c r="AR24" s="732">
        <v>1</v>
      </c>
      <c r="AS24" s="668" t="s">
        <v>688</v>
      </c>
      <c r="AT24" s="723">
        <v>3</v>
      </c>
      <c r="AU24" s="688" t="s">
        <v>1325</v>
      </c>
      <c r="AV24" s="690" t="s">
        <v>1324</v>
      </c>
      <c r="AW24" s="723">
        <v>0</v>
      </c>
      <c r="AX24" s="723">
        <v>0</v>
      </c>
      <c r="AY24" s="723">
        <v>0</v>
      </c>
      <c r="AZ24" s="723">
        <v>0</v>
      </c>
      <c r="BA24" s="723">
        <v>0</v>
      </c>
      <c r="BB24" s="723">
        <v>0</v>
      </c>
      <c r="BC24" s="723">
        <v>0</v>
      </c>
      <c r="BD24" s="688" t="s">
        <v>94</v>
      </c>
      <c r="BE24" s="719"/>
      <c r="BF24" s="689"/>
      <c r="BG24" s="689"/>
      <c r="BH24" s="719"/>
      <c r="BI24" s="719"/>
      <c r="BJ24" s="719"/>
      <c r="BK24" s="719"/>
      <c r="BL24" s="719"/>
      <c r="BM24" s="719"/>
      <c r="BN24" s="719"/>
      <c r="BO24" s="689"/>
      <c r="BP24" s="723">
        <v>3</v>
      </c>
      <c r="BQ24" s="688" t="s">
        <v>1356</v>
      </c>
      <c r="BR24" s="658" t="s">
        <v>1355</v>
      </c>
      <c r="BS24" s="723">
        <v>5</v>
      </c>
      <c r="BT24" s="723">
        <v>20</v>
      </c>
      <c r="BU24" s="723">
        <v>10</v>
      </c>
      <c r="BV24" s="723">
        <v>10</v>
      </c>
      <c r="BW24" s="723">
        <v>4</v>
      </c>
      <c r="BX24" s="723">
        <v>2</v>
      </c>
      <c r="BY24" s="723">
        <v>2</v>
      </c>
      <c r="BZ24" s="688" t="s">
        <v>688</v>
      </c>
      <c r="CA24" s="723">
        <v>3</v>
      </c>
      <c r="CB24" s="688" t="s">
        <v>1354</v>
      </c>
      <c r="CC24" s="688" t="s">
        <v>1353</v>
      </c>
      <c r="CD24" s="723">
        <v>5</v>
      </c>
      <c r="CE24" s="723">
        <v>20</v>
      </c>
      <c r="CF24" s="723">
        <v>10</v>
      </c>
      <c r="CG24" s="723">
        <v>10</v>
      </c>
      <c r="CH24" s="723">
        <v>4</v>
      </c>
      <c r="CI24" s="723">
        <v>2</v>
      </c>
      <c r="CJ24" s="723">
        <v>2</v>
      </c>
      <c r="CK24" s="682" t="s">
        <v>891</v>
      </c>
      <c r="CL24" s="723">
        <v>3</v>
      </c>
      <c r="CM24" s="688" t="s">
        <v>1352</v>
      </c>
      <c r="CN24" s="658" t="s">
        <v>132</v>
      </c>
      <c r="CO24" s="723">
        <v>4</v>
      </c>
      <c r="CP24" s="723">
        <v>15</v>
      </c>
      <c r="CQ24" s="723">
        <v>5</v>
      </c>
      <c r="CR24" s="723">
        <v>10</v>
      </c>
      <c r="CS24" s="723">
        <v>3</v>
      </c>
      <c r="CT24" s="723">
        <v>1</v>
      </c>
      <c r="CU24" s="723">
        <v>2</v>
      </c>
      <c r="CV24" s="688" t="s">
        <v>139</v>
      </c>
      <c r="CW24" s="723">
        <v>3</v>
      </c>
      <c r="CX24" s="688" t="s">
        <v>1351</v>
      </c>
      <c r="CY24" s="689" t="s">
        <v>1350</v>
      </c>
      <c r="CZ24" s="723">
        <v>5</v>
      </c>
      <c r="DA24" s="723">
        <v>15</v>
      </c>
      <c r="DB24" s="723">
        <v>10</v>
      </c>
      <c r="DC24" s="723">
        <v>5</v>
      </c>
      <c r="DD24" s="723">
        <v>3</v>
      </c>
      <c r="DE24" s="723">
        <v>2</v>
      </c>
      <c r="DF24" s="723">
        <v>1</v>
      </c>
      <c r="DG24" s="688" t="s">
        <v>688</v>
      </c>
    </row>
    <row r="25" spans="1:111" x14ac:dyDescent="0.25">
      <c r="A25" s="723">
        <v>3</v>
      </c>
      <c r="B25" s="688" t="s">
        <v>1349</v>
      </c>
      <c r="C25" s="689" t="s">
        <v>1348</v>
      </c>
      <c r="D25" s="723">
        <v>5</v>
      </c>
      <c r="E25" s="689">
        <v>15</v>
      </c>
      <c r="F25" s="723">
        <v>10</v>
      </c>
      <c r="G25" s="723">
        <v>5</v>
      </c>
      <c r="H25" s="723">
        <v>3</v>
      </c>
      <c r="I25" s="723">
        <v>2</v>
      </c>
      <c r="J25" s="723">
        <v>1</v>
      </c>
      <c r="K25" s="688" t="s">
        <v>688</v>
      </c>
      <c r="L25" s="1617"/>
      <c r="M25" s="483"/>
      <c r="N25" s="946"/>
      <c r="O25" s="946"/>
      <c r="P25" s="946"/>
      <c r="Q25" s="946"/>
      <c r="R25" s="946"/>
      <c r="S25" s="946"/>
      <c r="T25" s="946"/>
      <c r="U25" s="947"/>
      <c r="V25" s="483"/>
      <c r="W25" s="483"/>
      <c r="X25" s="723">
        <v>3</v>
      </c>
      <c r="Y25" s="688" t="s">
        <v>1347</v>
      </c>
      <c r="Z25" s="688" t="s">
        <v>1346</v>
      </c>
      <c r="AA25" s="723">
        <v>5</v>
      </c>
      <c r="AB25" s="723">
        <v>15</v>
      </c>
      <c r="AC25" s="723">
        <v>10</v>
      </c>
      <c r="AD25" s="723">
        <v>5</v>
      </c>
      <c r="AE25" s="723">
        <v>3</v>
      </c>
      <c r="AF25" s="723">
        <v>2</v>
      </c>
      <c r="AG25" s="723">
        <v>1</v>
      </c>
      <c r="AH25" s="682" t="s">
        <v>891</v>
      </c>
      <c r="AI25" s="731">
        <v>3</v>
      </c>
      <c r="AJ25" s="668" t="s">
        <v>1345</v>
      </c>
      <c r="AK25" s="661" t="s">
        <v>1344</v>
      </c>
      <c r="AL25" s="732">
        <v>5</v>
      </c>
      <c r="AM25" s="731">
        <v>20</v>
      </c>
      <c r="AN25" s="732">
        <v>10</v>
      </c>
      <c r="AO25" s="732">
        <v>10</v>
      </c>
      <c r="AP25" s="731">
        <v>4</v>
      </c>
      <c r="AQ25" s="732">
        <v>2</v>
      </c>
      <c r="AR25" s="732">
        <v>2</v>
      </c>
      <c r="AS25" s="668" t="s">
        <v>688</v>
      </c>
      <c r="AT25" s="719"/>
      <c r="AU25" s="689"/>
      <c r="AV25" s="689"/>
      <c r="AW25" s="719"/>
      <c r="AX25" s="719"/>
      <c r="AY25" s="719"/>
      <c r="AZ25" s="719"/>
      <c r="BA25" s="719"/>
      <c r="BB25" s="719"/>
      <c r="BC25" s="719"/>
      <c r="BD25" s="689"/>
      <c r="BE25" s="719"/>
      <c r="BF25" s="689"/>
      <c r="BG25" s="689"/>
      <c r="BH25" s="719"/>
      <c r="BI25" s="719"/>
      <c r="BJ25" s="719"/>
      <c r="BK25" s="719"/>
      <c r="BL25" s="719"/>
      <c r="BM25" s="719"/>
      <c r="BN25" s="719"/>
      <c r="BO25" s="689"/>
      <c r="BP25" s="723">
        <v>3</v>
      </c>
      <c r="BQ25" s="688" t="s">
        <v>1343</v>
      </c>
      <c r="BR25" s="658" t="s">
        <v>1342</v>
      </c>
      <c r="BS25" s="723">
        <v>4</v>
      </c>
      <c r="BT25" s="723">
        <v>15</v>
      </c>
      <c r="BU25" s="723">
        <v>10</v>
      </c>
      <c r="BV25" s="723">
        <v>5</v>
      </c>
      <c r="BW25" s="723">
        <v>3</v>
      </c>
      <c r="BX25" s="723">
        <v>2</v>
      </c>
      <c r="BY25" s="723">
        <v>1</v>
      </c>
      <c r="BZ25" s="688" t="s">
        <v>139</v>
      </c>
      <c r="CA25" s="723">
        <v>3</v>
      </c>
      <c r="CB25" s="688" t="s">
        <v>1341</v>
      </c>
      <c r="CC25" s="688" t="s">
        <v>1340</v>
      </c>
      <c r="CD25" s="723">
        <v>4</v>
      </c>
      <c r="CE25" s="723">
        <v>15</v>
      </c>
      <c r="CF25" s="723">
        <v>10</v>
      </c>
      <c r="CG25" s="723">
        <v>5</v>
      </c>
      <c r="CH25" s="723">
        <v>3</v>
      </c>
      <c r="CI25" s="723">
        <v>2</v>
      </c>
      <c r="CJ25" s="723">
        <v>1</v>
      </c>
      <c r="CK25" s="682" t="s">
        <v>895</v>
      </c>
      <c r="CL25" s="723">
        <v>3</v>
      </c>
      <c r="CM25" s="688" t="s">
        <v>1339</v>
      </c>
      <c r="CN25" s="658" t="s">
        <v>102</v>
      </c>
      <c r="CO25" s="723">
        <v>5</v>
      </c>
      <c r="CP25" s="723">
        <v>20</v>
      </c>
      <c r="CQ25" s="723">
        <v>10</v>
      </c>
      <c r="CR25" s="723">
        <v>10</v>
      </c>
      <c r="CS25" s="723">
        <v>4</v>
      </c>
      <c r="CT25" s="723">
        <v>2</v>
      </c>
      <c r="CU25" s="723">
        <v>2</v>
      </c>
      <c r="CV25" s="688" t="s">
        <v>688</v>
      </c>
      <c r="CW25" s="723">
        <v>3</v>
      </c>
      <c r="CX25" s="688" t="s">
        <v>1338</v>
      </c>
      <c r="CY25" s="658" t="s">
        <v>1337</v>
      </c>
      <c r="CZ25" s="723">
        <v>5</v>
      </c>
      <c r="DA25" s="723">
        <v>20</v>
      </c>
      <c r="DB25" s="723">
        <v>10</v>
      </c>
      <c r="DC25" s="723">
        <v>10</v>
      </c>
      <c r="DD25" s="723">
        <v>4</v>
      </c>
      <c r="DE25" s="723">
        <v>2</v>
      </c>
      <c r="DF25" s="723">
        <v>2</v>
      </c>
      <c r="DG25" s="688" t="s">
        <v>139</v>
      </c>
    </row>
    <row r="26" spans="1:111" ht="16.5" thickBot="1" x14ac:dyDescent="0.3">
      <c r="A26" s="723">
        <v>3</v>
      </c>
      <c r="B26" s="688" t="s">
        <v>1336</v>
      </c>
      <c r="C26" s="689" t="s">
        <v>1335</v>
      </c>
      <c r="D26" s="723">
        <v>4</v>
      </c>
      <c r="E26" s="689">
        <v>15</v>
      </c>
      <c r="F26" s="723">
        <v>10</v>
      </c>
      <c r="G26" s="723">
        <v>5</v>
      </c>
      <c r="H26" s="723">
        <v>3</v>
      </c>
      <c r="I26" s="723">
        <v>2</v>
      </c>
      <c r="J26" s="723">
        <v>1</v>
      </c>
      <c r="K26" s="688" t="s">
        <v>688</v>
      </c>
      <c r="L26" s="1618"/>
      <c r="M26" s="524" t="s">
        <v>176</v>
      </c>
      <c r="N26" s="941">
        <f t="shared" ref="N26:T26" si="26">SUM(N19:N24)</f>
        <v>30</v>
      </c>
      <c r="O26" s="941">
        <f t="shared" si="26"/>
        <v>18</v>
      </c>
      <c r="P26" s="941">
        <f t="shared" si="26"/>
        <v>9</v>
      </c>
      <c r="Q26" s="941">
        <f t="shared" si="26"/>
        <v>9</v>
      </c>
      <c r="R26" s="941">
        <f t="shared" si="26"/>
        <v>90</v>
      </c>
      <c r="S26" s="941">
        <f t="shared" si="26"/>
        <v>45</v>
      </c>
      <c r="T26" s="941">
        <f t="shared" si="26"/>
        <v>45</v>
      </c>
      <c r="U26" s="942" t="s">
        <v>1691</v>
      </c>
      <c r="V26" s="942"/>
      <c r="W26" s="942"/>
      <c r="X26" s="723">
        <v>3</v>
      </c>
      <c r="Y26" s="688" t="s">
        <v>1334</v>
      </c>
      <c r="Z26" s="688" t="s">
        <v>1333</v>
      </c>
      <c r="AA26" s="723">
        <v>4</v>
      </c>
      <c r="AB26" s="723">
        <v>15</v>
      </c>
      <c r="AC26" s="723">
        <v>10</v>
      </c>
      <c r="AD26" s="723">
        <v>5</v>
      </c>
      <c r="AE26" s="723">
        <v>3</v>
      </c>
      <c r="AF26" s="723">
        <v>2</v>
      </c>
      <c r="AG26" s="723">
        <v>1</v>
      </c>
      <c r="AH26" s="682" t="s">
        <v>891</v>
      </c>
      <c r="AI26" s="731">
        <v>3</v>
      </c>
      <c r="AJ26" s="668" t="s">
        <v>1228</v>
      </c>
      <c r="AK26" s="661" t="s">
        <v>98</v>
      </c>
      <c r="AL26" s="732">
        <v>5</v>
      </c>
      <c r="AM26" s="731">
        <v>20</v>
      </c>
      <c r="AN26" s="731">
        <v>10</v>
      </c>
      <c r="AO26" s="731">
        <v>10</v>
      </c>
      <c r="AP26" s="731">
        <v>4</v>
      </c>
      <c r="AQ26" s="732">
        <v>2</v>
      </c>
      <c r="AR26" s="732">
        <v>2</v>
      </c>
      <c r="AS26" s="668" t="s">
        <v>688</v>
      </c>
      <c r="AT26" s="719"/>
      <c r="AU26" s="689"/>
      <c r="AV26" s="689"/>
      <c r="AW26" s="719"/>
      <c r="AX26" s="719"/>
      <c r="AY26" s="719"/>
      <c r="AZ26" s="719"/>
      <c r="BA26" s="719"/>
      <c r="BB26" s="719"/>
      <c r="BC26" s="719"/>
      <c r="BD26" s="689"/>
      <c r="BE26" s="719"/>
      <c r="BF26" s="689"/>
      <c r="BG26" s="689"/>
      <c r="BH26" s="719"/>
      <c r="BI26" s="719"/>
      <c r="BJ26" s="719"/>
      <c r="BK26" s="719"/>
      <c r="BL26" s="719"/>
      <c r="BM26" s="719"/>
      <c r="BN26" s="719"/>
      <c r="BO26" s="689"/>
      <c r="BP26" s="723">
        <v>3</v>
      </c>
      <c r="BQ26" s="688"/>
      <c r="BR26" s="691" t="s">
        <v>1011</v>
      </c>
      <c r="BS26" s="723">
        <v>4</v>
      </c>
      <c r="BT26" s="723">
        <v>15</v>
      </c>
      <c r="BU26" s="723">
        <v>5</v>
      </c>
      <c r="BV26" s="723">
        <v>10</v>
      </c>
      <c r="BW26" s="723">
        <v>3</v>
      </c>
      <c r="BX26" s="723">
        <v>1</v>
      </c>
      <c r="BY26" s="723">
        <v>2</v>
      </c>
      <c r="BZ26" s="688" t="s">
        <v>139</v>
      </c>
      <c r="CA26" s="723">
        <v>3</v>
      </c>
      <c r="CB26" s="688"/>
      <c r="CC26" s="691" t="s">
        <v>968</v>
      </c>
      <c r="CD26" s="723">
        <v>4</v>
      </c>
      <c r="CE26" s="723">
        <v>15</v>
      </c>
      <c r="CF26" s="723">
        <v>5</v>
      </c>
      <c r="CG26" s="723">
        <v>10</v>
      </c>
      <c r="CH26" s="723">
        <v>3</v>
      </c>
      <c r="CI26" s="723">
        <v>1</v>
      </c>
      <c r="CJ26" s="723">
        <v>2</v>
      </c>
      <c r="CK26" s="682" t="s">
        <v>895</v>
      </c>
      <c r="CL26" s="723">
        <v>3</v>
      </c>
      <c r="CM26" s="688" t="s">
        <v>1325</v>
      </c>
      <c r="CN26" s="690" t="s">
        <v>1324</v>
      </c>
      <c r="CO26" s="723">
        <v>0</v>
      </c>
      <c r="CP26" s="723">
        <v>0</v>
      </c>
      <c r="CQ26" s="723">
        <v>0</v>
      </c>
      <c r="CR26" s="723">
        <v>0</v>
      </c>
      <c r="CS26" s="723">
        <v>0</v>
      </c>
      <c r="CT26" s="723">
        <v>0</v>
      </c>
      <c r="CU26" s="723">
        <v>0</v>
      </c>
      <c r="CV26" s="688" t="s">
        <v>94</v>
      </c>
      <c r="CW26" s="723">
        <v>3</v>
      </c>
      <c r="CX26" s="688"/>
      <c r="CY26" s="691" t="s">
        <v>1011</v>
      </c>
      <c r="CZ26" s="723">
        <v>4</v>
      </c>
      <c r="DA26" s="723">
        <v>15</v>
      </c>
      <c r="DB26" s="723">
        <v>5</v>
      </c>
      <c r="DC26" s="723">
        <v>10</v>
      </c>
      <c r="DD26" s="723">
        <v>3</v>
      </c>
      <c r="DE26" s="723">
        <v>1</v>
      </c>
      <c r="DF26" s="723">
        <v>2</v>
      </c>
      <c r="DG26" s="688" t="s">
        <v>139</v>
      </c>
    </row>
    <row r="27" spans="1:111" x14ac:dyDescent="0.25">
      <c r="A27" s="723">
        <v>3</v>
      </c>
      <c r="B27" s="688" t="s">
        <v>1332</v>
      </c>
      <c r="C27" s="658" t="s">
        <v>1186</v>
      </c>
      <c r="D27" s="723">
        <v>2</v>
      </c>
      <c r="E27" s="689">
        <v>0</v>
      </c>
      <c r="F27" s="723">
        <v>0</v>
      </c>
      <c r="G27" s="723">
        <v>0</v>
      </c>
      <c r="H27" s="723">
        <v>0</v>
      </c>
      <c r="I27" s="723">
        <v>0</v>
      </c>
      <c r="J27" s="723">
        <v>0</v>
      </c>
      <c r="K27" s="688" t="s">
        <v>139</v>
      </c>
      <c r="L27" s="1615">
        <v>4</v>
      </c>
      <c r="M27" s="943" t="s">
        <v>1162</v>
      </c>
      <c r="N27" s="944">
        <v>4</v>
      </c>
      <c r="O27" s="876">
        <f t="shared" ref="O27:O32" si="27">P27+Q27</f>
        <v>0</v>
      </c>
      <c r="P27" s="944">
        <v>0</v>
      </c>
      <c r="Q27" s="944">
        <v>0</v>
      </c>
      <c r="R27" s="876">
        <f t="shared" ref="R27:R32" si="28">S27+T27</f>
        <v>0</v>
      </c>
      <c r="S27" s="944">
        <v>0</v>
      </c>
      <c r="T27" s="944">
        <v>0</v>
      </c>
      <c r="U27" s="290" t="s">
        <v>139</v>
      </c>
      <c r="V27" s="290" t="s">
        <v>1686</v>
      </c>
      <c r="W27" s="291"/>
      <c r="X27" s="723">
        <v>3</v>
      </c>
      <c r="Y27" s="688" t="s">
        <v>1331</v>
      </c>
      <c r="Z27" s="688" t="s">
        <v>1184</v>
      </c>
      <c r="AA27" s="723">
        <v>2</v>
      </c>
      <c r="AB27" s="723">
        <v>0</v>
      </c>
      <c r="AC27" s="723">
        <v>0</v>
      </c>
      <c r="AD27" s="723">
        <v>0</v>
      </c>
      <c r="AE27" s="723">
        <v>0</v>
      </c>
      <c r="AF27" s="723">
        <v>0</v>
      </c>
      <c r="AG27" s="723">
        <v>0</v>
      </c>
      <c r="AH27" s="682" t="s">
        <v>895</v>
      </c>
      <c r="AI27" s="731">
        <v>3</v>
      </c>
      <c r="AJ27" s="668" t="s">
        <v>1330</v>
      </c>
      <c r="AK27" s="660" t="s">
        <v>1329</v>
      </c>
      <c r="AL27" s="732">
        <v>5</v>
      </c>
      <c r="AM27" s="731">
        <v>15</v>
      </c>
      <c r="AN27" s="732">
        <v>5</v>
      </c>
      <c r="AO27" s="732">
        <v>10</v>
      </c>
      <c r="AP27" s="731">
        <v>3</v>
      </c>
      <c r="AQ27" s="732">
        <v>1</v>
      </c>
      <c r="AR27" s="732">
        <v>2</v>
      </c>
      <c r="AS27" s="668" t="s">
        <v>688</v>
      </c>
      <c r="AT27" s="719"/>
      <c r="AU27" s="689"/>
      <c r="AV27" s="689"/>
      <c r="AW27" s="719"/>
      <c r="AX27" s="719"/>
      <c r="AY27" s="719"/>
      <c r="AZ27" s="719"/>
      <c r="BA27" s="719"/>
      <c r="BB27" s="719"/>
      <c r="BC27" s="719"/>
      <c r="BD27" s="689"/>
      <c r="BE27" s="719"/>
      <c r="BF27" s="689"/>
      <c r="BG27" s="689"/>
      <c r="BH27" s="719"/>
      <c r="BI27" s="719"/>
      <c r="BJ27" s="719"/>
      <c r="BK27" s="719"/>
      <c r="BL27" s="719"/>
      <c r="BM27" s="719"/>
      <c r="BN27" s="719"/>
      <c r="BO27" s="689"/>
      <c r="BP27" s="723">
        <v>3</v>
      </c>
      <c r="BQ27" s="688" t="s">
        <v>1328</v>
      </c>
      <c r="BR27" s="658" t="s">
        <v>1186</v>
      </c>
      <c r="BS27" s="723">
        <v>3</v>
      </c>
      <c r="BT27" s="723">
        <v>0</v>
      </c>
      <c r="BU27" s="723">
        <v>0</v>
      </c>
      <c r="BV27" s="723">
        <v>0</v>
      </c>
      <c r="BW27" s="723">
        <v>0</v>
      </c>
      <c r="BX27" s="723">
        <v>0</v>
      </c>
      <c r="BY27" s="723">
        <v>0</v>
      </c>
      <c r="BZ27" s="688" t="s">
        <v>139</v>
      </c>
      <c r="CA27" s="723">
        <v>3</v>
      </c>
      <c r="CB27" s="688" t="s">
        <v>1327</v>
      </c>
      <c r="CC27" s="688" t="s">
        <v>1184</v>
      </c>
      <c r="CD27" s="723">
        <v>3</v>
      </c>
      <c r="CE27" s="723">
        <v>0</v>
      </c>
      <c r="CF27" s="723">
        <v>0</v>
      </c>
      <c r="CG27" s="723">
        <v>0</v>
      </c>
      <c r="CH27" s="723">
        <v>0</v>
      </c>
      <c r="CI27" s="723">
        <v>0</v>
      </c>
      <c r="CJ27" s="723">
        <v>0</v>
      </c>
      <c r="CK27" s="682" t="s">
        <v>895</v>
      </c>
      <c r="CL27" s="723">
        <v>3</v>
      </c>
      <c r="CM27" s="688"/>
      <c r="CN27" s="691" t="s">
        <v>1011</v>
      </c>
      <c r="CO27" s="723">
        <v>4</v>
      </c>
      <c r="CP27" s="723">
        <v>15</v>
      </c>
      <c r="CQ27" s="723">
        <v>5</v>
      </c>
      <c r="CR27" s="723">
        <v>10</v>
      </c>
      <c r="CS27" s="723">
        <v>3</v>
      </c>
      <c r="CT27" s="723">
        <v>1</v>
      </c>
      <c r="CU27" s="723">
        <v>2</v>
      </c>
      <c r="CV27" s="688" t="s">
        <v>139</v>
      </c>
      <c r="CW27" s="723">
        <v>3</v>
      </c>
      <c r="CX27" s="688" t="s">
        <v>1326</v>
      </c>
      <c r="CY27" s="658" t="s">
        <v>1186</v>
      </c>
      <c r="CZ27" s="723">
        <v>3</v>
      </c>
      <c r="DA27" s="723">
        <v>0</v>
      </c>
      <c r="DB27" s="723">
        <v>0</v>
      </c>
      <c r="DC27" s="723">
        <v>0</v>
      </c>
      <c r="DD27" s="723">
        <v>0</v>
      </c>
      <c r="DE27" s="723">
        <v>0</v>
      </c>
      <c r="DF27" s="723">
        <v>0</v>
      </c>
      <c r="DG27" s="688" t="s">
        <v>139</v>
      </c>
    </row>
    <row r="28" spans="1:111" x14ac:dyDescent="0.25">
      <c r="A28" s="719"/>
      <c r="B28" s="689"/>
      <c r="C28" s="689"/>
      <c r="D28" s="689"/>
      <c r="E28" s="689"/>
      <c r="F28" s="689"/>
      <c r="G28" s="689"/>
      <c r="H28" s="689"/>
      <c r="I28" s="689"/>
      <c r="J28" s="689"/>
      <c r="K28" s="689"/>
      <c r="L28" s="1613"/>
      <c r="M28" s="820" t="s">
        <v>1704</v>
      </c>
      <c r="N28" s="871">
        <v>6</v>
      </c>
      <c r="O28" s="871">
        <f t="shared" si="27"/>
        <v>3</v>
      </c>
      <c r="P28" s="871">
        <v>1</v>
      </c>
      <c r="Q28" s="871">
        <v>2</v>
      </c>
      <c r="R28" s="871">
        <f t="shared" si="28"/>
        <v>15</v>
      </c>
      <c r="S28" s="871">
        <v>5</v>
      </c>
      <c r="T28" s="871">
        <v>10</v>
      </c>
      <c r="U28" s="244" t="s">
        <v>688</v>
      </c>
      <c r="V28" s="244" t="s">
        <v>1705</v>
      </c>
      <c r="W28" s="248" t="s">
        <v>1706</v>
      </c>
      <c r="X28" s="719"/>
      <c r="Y28" s="689"/>
      <c r="Z28" s="689"/>
      <c r="AA28" s="719"/>
      <c r="AB28" s="719"/>
      <c r="AC28" s="719"/>
      <c r="AD28" s="719"/>
      <c r="AE28" s="719"/>
      <c r="AF28" s="719"/>
      <c r="AG28" s="719"/>
      <c r="AH28" s="689"/>
      <c r="AI28" s="731">
        <v>3</v>
      </c>
      <c r="AJ28" s="668" t="s">
        <v>1325</v>
      </c>
      <c r="AK28" s="690" t="s">
        <v>1324</v>
      </c>
      <c r="AL28" s="731">
        <v>0</v>
      </c>
      <c r="AM28" s="731">
        <v>0</v>
      </c>
      <c r="AN28" s="731">
        <v>0</v>
      </c>
      <c r="AO28" s="731">
        <v>0</v>
      </c>
      <c r="AP28" s="731">
        <v>0</v>
      </c>
      <c r="AQ28" s="731">
        <v>0</v>
      </c>
      <c r="AR28" s="731">
        <v>0</v>
      </c>
      <c r="AS28" s="668" t="s">
        <v>94</v>
      </c>
      <c r="AT28" s="719"/>
      <c r="AU28" s="689"/>
      <c r="AV28" s="689"/>
      <c r="AW28" s="719"/>
      <c r="AX28" s="719"/>
      <c r="AY28" s="719"/>
      <c r="AZ28" s="719"/>
      <c r="BA28" s="719"/>
      <c r="BB28" s="719"/>
      <c r="BC28" s="719"/>
      <c r="BD28" s="689"/>
      <c r="BE28" s="719"/>
      <c r="BF28" s="689"/>
      <c r="BG28" s="689"/>
      <c r="BH28" s="719"/>
      <c r="BI28" s="719"/>
      <c r="BJ28" s="719"/>
      <c r="BK28" s="719"/>
      <c r="BL28" s="719"/>
      <c r="BM28" s="719"/>
      <c r="BN28" s="719"/>
      <c r="BO28" s="689"/>
      <c r="BP28" s="719"/>
      <c r="BQ28" s="689"/>
      <c r="BR28" s="689"/>
      <c r="BS28" s="719"/>
      <c r="BT28" s="719"/>
      <c r="BU28" s="719"/>
      <c r="BV28" s="719"/>
      <c r="BW28" s="719"/>
      <c r="BX28" s="719"/>
      <c r="BY28" s="719"/>
      <c r="BZ28" s="689"/>
      <c r="CA28" s="719"/>
      <c r="CB28" s="689"/>
      <c r="CC28" s="689"/>
      <c r="CD28" s="719"/>
      <c r="CE28" s="719"/>
      <c r="CF28" s="719"/>
      <c r="CG28" s="719"/>
      <c r="CH28" s="719"/>
      <c r="CI28" s="719"/>
      <c r="CJ28" s="719"/>
      <c r="CK28" s="689"/>
      <c r="CL28" s="723">
        <v>3</v>
      </c>
      <c r="CM28" s="688" t="s">
        <v>1323</v>
      </c>
      <c r="CN28" s="658" t="s">
        <v>1186</v>
      </c>
      <c r="CO28" s="723">
        <v>3</v>
      </c>
      <c r="CP28" s="723">
        <v>0</v>
      </c>
      <c r="CQ28" s="723">
        <v>0</v>
      </c>
      <c r="CR28" s="723">
        <v>0</v>
      </c>
      <c r="CS28" s="723">
        <v>0</v>
      </c>
      <c r="CT28" s="723">
        <v>0</v>
      </c>
      <c r="CU28" s="723">
        <v>0</v>
      </c>
      <c r="CV28" s="688" t="s">
        <v>139</v>
      </c>
      <c r="CW28" s="719"/>
      <c r="CX28" s="689"/>
      <c r="CY28" s="689"/>
      <c r="CZ28" s="719"/>
      <c r="DA28" s="719"/>
      <c r="DB28" s="719"/>
      <c r="DC28" s="719"/>
      <c r="DD28" s="719"/>
      <c r="DE28" s="719"/>
      <c r="DF28" s="719"/>
      <c r="DG28" s="689"/>
    </row>
    <row r="29" spans="1:111" x14ac:dyDescent="0.25">
      <c r="A29" s="719"/>
      <c r="B29" s="689"/>
      <c r="C29" s="689"/>
      <c r="D29" s="689"/>
      <c r="E29" s="689"/>
      <c r="F29" s="689"/>
      <c r="G29" s="689"/>
      <c r="H29" s="689"/>
      <c r="I29" s="689"/>
      <c r="J29" s="689"/>
      <c r="K29" s="689"/>
      <c r="L29" s="1613"/>
      <c r="M29" s="820" t="s">
        <v>1707</v>
      </c>
      <c r="N29" s="871">
        <v>6</v>
      </c>
      <c r="O29" s="871">
        <f t="shared" si="27"/>
        <v>6</v>
      </c>
      <c r="P29" s="871">
        <v>2</v>
      </c>
      <c r="Q29" s="871">
        <v>4</v>
      </c>
      <c r="R29" s="871">
        <f t="shared" si="28"/>
        <v>30</v>
      </c>
      <c r="S29" s="871">
        <v>10</v>
      </c>
      <c r="T29" s="871">
        <v>20</v>
      </c>
      <c r="U29" s="244" t="s">
        <v>688</v>
      </c>
      <c r="V29" s="244" t="s">
        <v>1686</v>
      </c>
      <c r="W29" s="248" t="s">
        <v>1708</v>
      </c>
      <c r="X29" s="719"/>
      <c r="Y29" s="689"/>
      <c r="Z29" s="689"/>
      <c r="AA29" s="719"/>
      <c r="AB29" s="719"/>
      <c r="AC29" s="719"/>
      <c r="AD29" s="719"/>
      <c r="AE29" s="719"/>
      <c r="AF29" s="719"/>
      <c r="AG29" s="719"/>
      <c r="AH29" s="689"/>
      <c r="AI29" s="731">
        <v>3</v>
      </c>
      <c r="AJ29" s="668" t="s">
        <v>1322</v>
      </c>
      <c r="AK29" s="661" t="s">
        <v>1186</v>
      </c>
      <c r="AL29" s="731">
        <v>2</v>
      </c>
      <c r="AM29" s="731">
        <v>0</v>
      </c>
      <c r="AN29" s="731">
        <v>0</v>
      </c>
      <c r="AO29" s="731">
        <v>0</v>
      </c>
      <c r="AP29" s="731">
        <v>0</v>
      </c>
      <c r="AQ29" s="731">
        <v>0</v>
      </c>
      <c r="AR29" s="731">
        <v>0</v>
      </c>
      <c r="AS29" s="668" t="s">
        <v>139</v>
      </c>
      <c r="AT29" s="719"/>
      <c r="AU29" s="689"/>
      <c r="AV29" s="689"/>
      <c r="AW29" s="719"/>
      <c r="AX29" s="719"/>
      <c r="AY29" s="719"/>
      <c r="AZ29" s="719"/>
      <c r="BA29" s="719"/>
      <c r="BB29" s="719"/>
      <c r="BC29" s="719"/>
      <c r="BD29" s="689"/>
      <c r="BE29" s="719"/>
      <c r="BF29" s="689"/>
      <c r="BG29" s="689"/>
      <c r="BH29" s="719"/>
      <c r="BI29" s="719"/>
      <c r="BJ29" s="719"/>
      <c r="BK29" s="719"/>
      <c r="BL29" s="719"/>
      <c r="BM29" s="719"/>
      <c r="BN29" s="719"/>
      <c r="BO29" s="689"/>
      <c r="BP29" s="719"/>
      <c r="BQ29" s="689"/>
      <c r="BR29" s="689"/>
      <c r="BS29" s="719"/>
      <c r="BT29" s="719"/>
      <c r="BU29" s="719"/>
      <c r="BV29" s="719"/>
      <c r="BW29" s="719"/>
      <c r="BX29" s="719"/>
      <c r="BY29" s="719"/>
      <c r="BZ29" s="689"/>
      <c r="CA29" s="719"/>
      <c r="CB29" s="689"/>
      <c r="CC29" s="689"/>
      <c r="CD29" s="719"/>
      <c r="CE29" s="719"/>
      <c r="CF29" s="719"/>
      <c r="CG29" s="719"/>
      <c r="CH29" s="719"/>
      <c r="CI29" s="719"/>
      <c r="CJ29" s="719"/>
      <c r="CK29" s="689"/>
      <c r="CL29" s="719"/>
      <c r="CM29" s="689"/>
      <c r="CN29" s="689"/>
      <c r="CO29" s="719"/>
      <c r="CP29" s="719"/>
      <c r="CQ29" s="719"/>
      <c r="CR29" s="719"/>
      <c r="CS29" s="719"/>
      <c r="CT29" s="719"/>
      <c r="CU29" s="719"/>
      <c r="CV29" s="689"/>
      <c r="CW29" s="719"/>
      <c r="CX29" s="689"/>
      <c r="CY29" s="689"/>
      <c r="CZ29" s="719"/>
      <c r="DA29" s="719"/>
      <c r="DB29" s="719"/>
      <c r="DC29" s="719"/>
      <c r="DD29" s="719"/>
      <c r="DE29" s="719"/>
      <c r="DF29" s="719"/>
      <c r="DG29" s="689"/>
    </row>
    <row r="30" spans="1:111" ht="16.5" thickBot="1" x14ac:dyDescent="0.3">
      <c r="A30" s="719"/>
      <c r="B30" s="689"/>
      <c r="C30" s="689"/>
      <c r="D30" s="689"/>
      <c r="E30" s="689"/>
      <c r="F30" s="689"/>
      <c r="G30" s="689"/>
      <c r="H30" s="689"/>
      <c r="I30" s="689"/>
      <c r="J30" s="689"/>
      <c r="K30" s="689"/>
      <c r="L30" s="1613"/>
      <c r="M30" s="820" t="s">
        <v>1709</v>
      </c>
      <c r="N30" s="871">
        <v>6</v>
      </c>
      <c r="O30" s="871">
        <f t="shared" si="27"/>
        <v>3</v>
      </c>
      <c r="P30" s="871">
        <v>2</v>
      </c>
      <c r="Q30" s="871">
        <v>1</v>
      </c>
      <c r="R30" s="871">
        <f t="shared" si="28"/>
        <v>15</v>
      </c>
      <c r="S30" s="871">
        <v>10</v>
      </c>
      <c r="T30" s="871">
        <v>5</v>
      </c>
      <c r="U30" s="244" t="s">
        <v>688</v>
      </c>
      <c r="V30" s="244" t="s">
        <v>1688</v>
      </c>
      <c r="W30" s="248" t="s">
        <v>1695</v>
      </c>
      <c r="X30" s="719"/>
      <c r="Y30" s="689"/>
      <c r="Z30" s="689"/>
      <c r="AA30" s="719"/>
      <c r="AB30" s="719"/>
      <c r="AC30" s="719"/>
      <c r="AD30" s="719"/>
      <c r="AE30" s="719"/>
      <c r="AF30" s="719"/>
      <c r="AG30" s="719"/>
      <c r="AH30" s="689"/>
      <c r="AI30" s="731"/>
      <c r="AJ30" s="668"/>
      <c r="AK30" s="661"/>
      <c r="AL30" s="731"/>
      <c r="AM30" s="731"/>
      <c r="AN30" s="731"/>
      <c r="AO30" s="731"/>
      <c r="AP30" s="731"/>
      <c r="AQ30" s="731"/>
      <c r="AR30" s="731"/>
      <c r="AS30" s="668"/>
      <c r="AT30" s="719"/>
      <c r="AU30" s="689"/>
      <c r="AV30" s="689"/>
      <c r="AW30" s="719"/>
      <c r="AX30" s="719"/>
      <c r="AY30" s="719"/>
      <c r="AZ30" s="719"/>
      <c r="BA30" s="719"/>
      <c r="BB30" s="719"/>
      <c r="BC30" s="719"/>
      <c r="BD30" s="689"/>
      <c r="BE30" s="719"/>
      <c r="BF30" s="689"/>
      <c r="BG30" s="689"/>
      <c r="BH30" s="719"/>
      <c r="BI30" s="719"/>
      <c r="BJ30" s="719"/>
      <c r="BK30" s="719"/>
      <c r="BL30" s="719"/>
      <c r="BM30" s="719"/>
      <c r="BN30" s="719"/>
      <c r="BO30" s="689"/>
      <c r="BP30" s="719"/>
      <c r="BQ30" s="689"/>
      <c r="BR30" s="689"/>
      <c r="BS30" s="719"/>
      <c r="BT30" s="719"/>
      <c r="BU30" s="719"/>
      <c r="BV30" s="719"/>
      <c r="BW30" s="719"/>
      <c r="BX30" s="719"/>
      <c r="BY30" s="719"/>
      <c r="BZ30" s="689"/>
      <c r="CA30" s="719"/>
      <c r="CB30" s="689"/>
      <c r="CC30" s="689"/>
      <c r="CD30" s="719"/>
      <c r="CE30" s="719"/>
      <c r="CF30" s="719"/>
      <c r="CG30" s="719"/>
      <c r="CH30" s="719"/>
      <c r="CI30" s="719"/>
      <c r="CJ30" s="719"/>
      <c r="CK30" s="689"/>
      <c r="CL30" s="719"/>
      <c r="CM30" s="689"/>
      <c r="CN30" s="689"/>
      <c r="CO30" s="719"/>
      <c r="CP30" s="719"/>
      <c r="CQ30" s="719"/>
      <c r="CR30" s="719"/>
      <c r="CS30" s="719"/>
      <c r="CT30" s="719"/>
      <c r="CU30" s="719"/>
      <c r="CV30" s="689"/>
      <c r="CW30" s="719"/>
      <c r="CX30" s="689"/>
      <c r="CY30" s="689"/>
      <c r="CZ30" s="719"/>
      <c r="DA30" s="719"/>
      <c r="DB30" s="719"/>
      <c r="DC30" s="719"/>
      <c r="DD30" s="719"/>
      <c r="DE30" s="719"/>
      <c r="DF30" s="719"/>
      <c r="DG30" s="689"/>
    </row>
    <row r="31" spans="1:111" ht="17.25" thickTop="1" thickBot="1" x14ac:dyDescent="0.3">
      <c r="A31" s="720"/>
      <c r="B31" s="685"/>
      <c r="C31" s="664" t="s">
        <v>176</v>
      </c>
      <c r="D31" s="685">
        <f t="shared" ref="D31:J31" si="29">SUM(D21:D30)</f>
        <v>30</v>
      </c>
      <c r="E31" s="685">
        <f t="shared" si="29"/>
        <v>95</v>
      </c>
      <c r="F31" s="685">
        <f t="shared" si="29"/>
        <v>45</v>
      </c>
      <c r="G31" s="685">
        <f t="shared" si="29"/>
        <v>50</v>
      </c>
      <c r="H31" s="685">
        <f t="shared" si="29"/>
        <v>19</v>
      </c>
      <c r="I31" s="685">
        <f t="shared" si="29"/>
        <v>9</v>
      </c>
      <c r="J31" s="685">
        <f t="shared" si="29"/>
        <v>10</v>
      </c>
      <c r="K31" s="685"/>
      <c r="L31" s="1613"/>
      <c r="M31" s="820" t="s">
        <v>1710</v>
      </c>
      <c r="N31" s="871">
        <v>4</v>
      </c>
      <c r="O31" s="871">
        <f t="shared" si="27"/>
        <v>3</v>
      </c>
      <c r="P31" s="871">
        <v>2</v>
      </c>
      <c r="Q31" s="871">
        <v>1</v>
      </c>
      <c r="R31" s="871">
        <f t="shared" si="28"/>
        <v>15</v>
      </c>
      <c r="S31" s="871">
        <v>10</v>
      </c>
      <c r="T31" s="871">
        <v>5</v>
      </c>
      <c r="U31" s="244" t="s">
        <v>139</v>
      </c>
      <c r="V31" s="244" t="s">
        <v>1686</v>
      </c>
      <c r="W31" s="841" t="s">
        <v>1690</v>
      </c>
      <c r="X31" s="720"/>
      <c r="Y31" s="685"/>
      <c r="Z31" s="664" t="s">
        <v>176</v>
      </c>
      <c r="AA31" s="720">
        <f t="shared" ref="AA31:AG31" si="30">SUM(AA21:AA30)</f>
        <v>30</v>
      </c>
      <c r="AB31" s="720">
        <f t="shared" si="30"/>
        <v>95</v>
      </c>
      <c r="AC31" s="720">
        <f t="shared" si="30"/>
        <v>45</v>
      </c>
      <c r="AD31" s="720">
        <f t="shared" si="30"/>
        <v>50</v>
      </c>
      <c r="AE31" s="720">
        <f t="shared" si="30"/>
        <v>19</v>
      </c>
      <c r="AF31" s="720">
        <f t="shared" si="30"/>
        <v>9</v>
      </c>
      <c r="AG31" s="720">
        <f t="shared" si="30"/>
        <v>10</v>
      </c>
      <c r="AH31" s="685"/>
      <c r="AI31" s="730"/>
      <c r="AJ31" s="729"/>
      <c r="AK31" s="664" t="s">
        <v>176</v>
      </c>
      <c r="AL31" s="730">
        <f t="shared" ref="AL31:AR31" si="31">SUM(AL21:AL30)</f>
        <v>30</v>
      </c>
      <c r="AM31" s="730">
        <f t="shared" si="31"/>
        <v>105</v>
      </c>
      <c r="AN31" s="730">
        <f t="shared" si="31"/>
        <v>45</v>
      </c>
      <c r="AO31" s="730">
        <f t="shared" si="31"/>
        <v>60</v>
      </c>
      <c r="AP31" s="730">
        <f t="shared" si="31"/>
        <v>21</v>
      </c>
      <c r="AQ31" s="730">
        <f t="shared" si="31"/>
        <v>9</v>
      </c>
      <c r="AR31" s="730">
        <f t="shared" si="31"/>
        <v>12</v>
      </c>
      <c r="AS31" s="729"/>
      <c r="AT31" s="722"/>
      <c r="AU31" s="670"/>
      <c r="AV31" s="664" t="s">
        <v>176</v>
      </c>
      <c r="AW31" s="721">
        <f t="shared" ref="AW31:BC31" si="32">SUM(AW21:AW30)</f>
        <v>13</v>
      </c>
      <c r="AX31" s="721">
        <f t="shared" si="32"/>
        <v>50</v>
      </c>
      <c r="AY31" s="720">
        <f t="shared" si="32"/>
        <v>25</v>
      </c>
      <c r="AZ31" s="720">
        <f t="shared" si="32"/>
        <v>25</v>
      </c>
      <c r="BA31" s="721">
        <f t="shared" si="32"/>
        <v>10</v>
      </c>
      <c r="BB31" s="721">
        <f t="shared" si="32"/>
        <v>5</v>
      </c>
      <c r="BC31" s="721">
        <f t="shared" si="32"/>
        <v>5</v>
      </c>
      <c r="BD31" s="670"/>
      <c r="BE31" s="722"/>
      <c r="BF31" s="670"/>
      <c r="BG31" s="664" t="s">
        <v>176</v>
      </c>
      <c r="BH31" s="721">
        <f t="shared" ref="BH31:BN31" si="33">SUM(BH21:BH30)</f>
        <v>13</v>
      </c>
      <c r="BI31" s="721">
        <f t="shared" si="33"/>
        <v>50</v>
      </c>
      <c r="BJ31" s="720">
        <f t="shared" si="33"/>
        <v>25</v>
      </c>
      <c r="BK31" s="720">
        <f t="shared" si="33"/>
        <v>25</v>
      </c>
      <c r="BL31" s="721">
        <f t="shared" si="33"/>
        <v>10</v>
      </c>
      <c r="BM31" s="721">
        <f t="shared" si="33"/>
        <v>5</v>
      </c>
      <c r="BN31" s="721">
        <f t="shared" si="33"/>
        <v>5</v>
      </c>
      <c r="BO31" s="670"/>
      <c r="BP31" s="722"/>
      <c r="BQ31" s="670"/>
      <c r="BR31" s="664" t="s">
        <v>176</v>
      </c>
      <c r="BS31" s="722">
        <f t="shared" ref="BS31:BY31" si="34">SUM(BS21:BS30)</f>
        <v>30</v>
      </c>
      <c r="BT31" s="722">
        <f t="shared" si="34"/>
        <v>95</v>
      </c>
      <c r="BU31" s="722">
        <f t="shared" si="34"/>
        <v>55</v>
      </c>
      <c r="BV31" s="722">
        <f t="shared" si="34"/>
        <v>40</v>
      </c>
      <c r="BW31" s="722">
        <f t="shared" si="34"/>
        <v>19</v>
      </c>
      <c r="BX31" s="722">
        <f t="shared" si="34"/>
        <v>11</v>
      </c>
      <c r="BY31" s="722">
        <f t="shared" si="34"/>
        <v>8</v>
      </c>
      <c r="BZ31" s="670"/>
      <c r="CA31" s="722"/>
      <c r="CB31" s="670"/>
      <c r="CC31" s="664" t="s">
        <v>176</v>
      </c>
      <c r="CD31" s="722">
        <f t="shared" ref="CD31:CJ31" si="35">SUM(CD21:CD30)</f>
        <v>30</v>
      </c>
      <c r="CE31" s="722">
        <f t="shared" si="35"/>
        <v>95</v>
      </c>
      <c r="CF31" s="722">
        <f t="shared" si="35"/>
        <v>55</v>
      </c>
      <c r="CG31" s="722">
        <f t="shared" si="35"/>
        <v>40</v>
      </c>
      <c r="CH31" s="722">
        <f t="shared" si="35"/>
        <v>19</v>
      </c>
      <c r="CI31" s="722">
        <f t="shared" si="35"/>
        <v>11</v>
      </c>
      <c r="CJ31" s="722">
        <f t="shared" si="35"/>
        <v>8</v>
      </c>
      <c r="CK31" s="670"/>
      <c r="CL31" s="722"/>
      <c r="CM31" s="670"/>
      <c r="CN31" s="664" t="s">
        <v>176</v>
      </c>
      <c r="CO31" s="722">
        <f t="shared" ref="CO31:CU31" si="36">SUM(CO21:CO30)</f>
        <v>30</v>
      </c>
      <c r="CP31" s="722">
        <f t="shared" si="36"/>
        <v>105</v>
      </c>
      <c r="CQ31" s="722">
        <f t="shared" si="36"/>
        <v>50</v>
      </c>
      <c r="CR31" s="722">
        <f t="shared" si="36"/>
        <v>55</v>
      </c>
      <c r="CS31" s="722">
        <f t="shared" si="36"/>
        <v>21</v>
      </c>
      <c r="CT31" s="722">
        <f t="shared" si="36"/>
        <v>10</v>
      </c>
      <c r="CU31" s="722">
        <f t="shared" si="36"/>
        <v>11</v>
      </c>
      <c r="CV31" s="670"/>
      <c r="CW31" s="722"/>
      <c r="CX31" s="670"/>
      <c r="CY31" s="664" t="s">
        <v>176</v>
      </c>
      <c r="CZ31" s="722">
        <f t="shared" ref="CZ31:DF31" si="37">SUM(CZ21:CZ30)</f>
        <v>30</v>
      </c>
      <c r="DA31" s="722">
        <f t="shared" si="37"/>
        <v>100</v>
      </c>
      <c r="DB31" s="722">
        <f t="shared" si="37"/>
        <v>50</v>
      </c>
      <c r="DC31" s="722">
        <f t="shared" si="37"/>
        <v>50</v>
      </c>
      <c r="DD31" s="722">
        <f t="shared" si="37"/>
        <v>20</v>
      </c>
      <c r="DE31" s="722">
        <f t="shared" si="37"/>
        <v>10</v>
      </c>
      <c r="DF31" s="722">
        <f t="shared" si="37"/>
        <v>10</v>
      </c>
      <c r="DG31" s="728"/>
    </row>
    <row r="32" spans="1:111" ht="16.5" thickTop="1" x14ac:dyDescent="0.25">
      <c r="A32" s="723">
        <v>4</v>
      </c>
      <c r="B32" s="688" t="s">
        <v>1321</v>
      </c>
      <c r="C32" s="658" t="s">
        <v>1320</v>
      </c>
      <c r="D32" s="723">
        <v>4</v>
      </c>
      <c r="E32" s="689">
        <v>15</v>
      </c>
      <c r="F32" s="723">
        <v>5</v>
      </c>
      <c r="G32" s="723">
        <v>10</v>
      </c>
      <c r="H32" s="723">
        <v>3</v>
      </c>
      <c r="I32" s="723">
        <v>1</v>
      </c>
      <c r="J32" s="723">
        <v>2</v>
      </c>
      <c r="K32" s="688" t="s">
        <v>139</v>
      </c>
      <c r="L32" s="1613"/>
      <c r="M32" s="820" t="s">
        <v>1711</v>
      </c>
      <c r="N32" s="871">
        <v>4</v>
      </c>
      <c r="O32" s="871">
        <f t="shared" si="27"/>
        <v>3</v>
      </c>
      <c r="P32" s="871">
        <v>2</v>
      </c>
      <c r="Q32" s="871">
        <v>1</v>
      </c>
      <c r="R32" s="871">
        <f t="shared" si="28"/>
        <v>15</v>
      </c>
      <c r="S32" s="871">
        <v>10</v>
      </c>
      <c r="T32" s="871">
        <v>5</v>
      </c>
      <c r="U32" s="244" t="s">
        <v>139</v>
      </c>
      <c r="V32" s="820"/>
      <c r="W32" s="841"/>
      <c r="X32" s="723">
        <v>4</v>
      </c>
      <c r="Y32" s="688" t="s">
        <v>1319</v>
      </c>
      <c r="Z32" s="688" t="s">
        <v>1318</v>
      </c>
      <c r="AA32" s="723">
        <v>4</v>
      </c>
      <c r="AB32" s="723">
        <v>15</v>
      </c>
      <c r="AC32" s="723">
        <v>5</v>
      </c>
      <c r="AD32" s="723">
        <v>10</v>
      </c>
      <c r="AE32" s="723">
        <v>3</v>
      </c>
      <c r="AF32" s="723">
        <v>1</v>
      </c>
      <c r="AG32" s="723">
        <v>2</v>
      </c>
      <c r="AH32" s="682" t="s">
        <v>895</v>
      </c>
      <c r="AI32" s="731">
        <v>4</v>
      </c>
      <c r="AJ32" s="668" t="s">
        <v>1317</v>
      </c>
      <c r="AK32" s="660" t="s">
        <v>1316</v>
      </c>
      <c r="AL32" s="732">
        <v>3</v>
      </c>
      <c r="AM32" s="731">
        <v>10</v>
      </c>
      <c r="AN32" s="731">
        <v>0</v>
      </c>
      <c r="AO32" s="731">
        <v>10</v>
      </c>
      <c r="AP32" s="731">
        <v>2</v>
      </c>
      <c r="AQ32" s="732">
        <v>0</v>
      </c>
      <c r="AR32" s="732">
        <v>2</v>
      </c>
      <c r="AS32" s="668" t="s">
        <v>139</v>
      </c>
      <c r="AT32" s="723">
        <v>4</v>
      </c>
      <c r="AU32" s="688" t="s">
        <v>1315</v>
      </c>
      <c r="AV32" s="689" t="s">
        <v>1314</v>
      </c>
      <c r="AW32" s="719">
        <v>4</v>
      </c>
      <c r="AX32" s="719">
        <v>15</v>
      </c>
      <c r="AY32" s="719">
        <v>0</v>
      </c>
      <c r="AZ32" s="719">
        <v>15</v>
      </c>
      <c r="BA32" s="719">
        <v>3</v>
      </c>
      <c r="BB32" s="719">
        <v>0</v>
      </c>
      <c r="BC32" s="719">
        <v>3</v>
      </c>
      <c r="BD32" s="688" t="s">
        <v>688</v>
      </c>
      <c r="BE32" s="723">
        <v>4</v>
      </c>
      <c r="BF32" s="688" t="s">
        <v>1313</v>
      </c>
      <c r="BG32" s="688" t="s">
        <v>1312</v>
      </c>
      <c r="BH32" s="719">
        <v>4</v>
      </c>
      <c r="BI32" s="719">
        <v>15</v>
      </c>
      <c r="BJ32" s="719">
        <v>0</v>
      </c>
      <c r="BK32" s="719">
        <v>15</v>
      </c>
      <c r="BL32" s="719">
        <v>3</v>
      </c>
      <c r="BM32" s="719">
        <v>0</v>
      </c>
      <c r="BN32" s="719">
        <v>3</v>
      </c>
      <c r="BO32" s="682" t="s">
        <v>891</v>
      </c>
      <c r="BP32" s="723">
        <v>4</v>
      </c>
      <c r="BQ32" s="688" t="s">
        <v>1311</v>
      </c>
      <c r="BR32" s="689" t="s">
        <v>1310</v>
      </c>
      <c r="BS32" s="723">
        <v>4</v>
      </c>
      <c r="BT32" s="723">
        <v>20</v>
      </c>
      <c r="BU32" s="723">
        <v>10</v>
      </c>
      <c r="BV32" s="723">
        <v>10</v>
      </c>
      <c r="BW32" s="723">
        <v>4</v>
      </c>
      <c r="BX32" s="723">
        <v>2</v>
      </c>
      <c r="BY32" s="723">
        <v>2</v>
      </c>
      <c r="BZ32" s="688" t="s">
        <v>688</v>
      </c>
      <c r="CA32" s="723">
        <v>4</v>
      </c>
      <c r="CB32" s="688" t="s">
        <v>1309</v>
      </c>
      <c r="CC32" s="688" t="s">
        <v>1308</v>
      </c>
      <c r="CD32" s="723">
        <v>4</v>
      </c>
      <c r="CE32" s="723">
        <v>20</v>
      </c>
      <c r="CF32" s="723">
        <v>10</v>
      </c>
      <c r="CG32" s="723">
        <v>10</v>
      </c>
      <c r="CH32" s="723">
        <v>4</v>
      </c>
      <c r="CI32" s="723">
        <v>2</v>
      </c>
      <c r="CJ32" s="723">
        <v>2</v>
      </c>
      <c r="CK32" s="682" t="s">
        <v>891</v>
      </c>
      <c r="CL32" s="723">
        <v>4</v>
      </c>
      <c r="CM32" s="688" t="s">
        <v>1307</v>
      </c>
      <c r="CN32" s="658" t="s">
        <v>97</v>
      </c>
      <c r="CO32" s="723">
        <v>4</v>
      </c>
      <c r="CP32" s="723">
        <v>15</v>
      </c>
      <c r="CQ32" s="723">
        <v>5</v>
      </c>
      <c r="CR32" s="723">
        <v>10</v>
      </c>
      <c r="CS32" s="723">
        <v>3</v>
      </c>
      <c r="CT32" s="723">
        <v>1</v>
      </c>
      <c r="CU32" s="723">
        <v>2</v>
      </c>
      <c r="CV32" s="681" t="s">
        <v>688</v>
      </c>
      <c r="CW32" s="723">
        <v>4</v>
      </c>
      <c r="CX32" s="688" t="s">
        <v>1307</v>
      </c>
      <c r="CY32" s="658" t="s">
        <v>97</v>
      </c>
      <c r="CZ32" s="723">
        <v>4</v>
      </c>
      <c r="DA32" s="723">
        <v>15</v>
      </c>
      <c r="DB32" s="723">
        <v>5</v>
      </c>
      <c r="DC32" s="723">
        <v>10</v>
      </c>
      <c r="DD32" s="723">
        <v>3</v>
      </c>
      <c r="DE32" s="723">
        <v>1</v>
      </c>
      <c r="DF32" s="723">
        <v>2</v>
      </c>
      <c r="DG32" s="681" t="s">
        <v>688</v>
      </c>
    </row>
    <row r="33" spans="1:111" x14ac:dyDescent="0.25">
      <c r="A33" s="723">
        <v>4</v>
      </c>
      <c r="B33" s="688" t="s">
        <v>1306</v>
      </c>
      <c r="C33" s="658" t="s">
        <v>1305</v>
      </c>
      <c r="D33" s="723">
        <v>5</v>
      </c>
      <c r="E33" s="689">
        <v>15</v>
      </c>
      <c r="F33" s="723">
        <v>10</v>
      </c>
      <c r="G33" s="723">
        <v>5</v>
      </c>
      <c r="H33" s="723">
        <v>3</v>
      </c>
      <c r="I33" s="723">
        <v>2</v>
      </c>
      <c r="J33" s="723">
        <v>1</v>
      </c>
      <c r="K33" s="688" t="s">
        <v>688</v>
      </c>
      <c r="L33" s="1613"/>
      <c r="M33" s="939"/>
      <c r="N33" s="940"/>
      <c r="O33" s="940"/>
      <c r="P33" s="940"/>
      <c r="Q33" s="940"/>
      <c r="R33" s="940"/>
      <c r="S33" s="940"/>
      <c r="T33" s="940"/>
      <c r="U33" s="939"/>
      <c r="V33" s="939"/>
      <c r="W33" s="939"/>
      <c r="X33" s="723">
        <v>4</v>
      </c>
      <c r="Y33" s="688" t="s">
        <v>1304</v>
      </c>
      <c r="Z33" s="688" t="s">
        <v>1303</v>
      </c>
      <c r="AA33" s="723">
        <v>5</v>
      </c>
      <c r="AB33" s="723">
        <v>15</v>
      </c>
      <c r="AC33" s="723">
        <v>10</v>
      </c>
      <c r="AD33" s="723">
        <v>5</v>
      </c>
      <c r="AE33" s="723">
        <v>3</v>
      </c>
      <c r="AF33" s="723">
        <v>2</v>
      </c>
      <c r="AG33" s="723">
        <v>1</v>
      </c>
      <c r="AH33" s="682" t="s">
        <v>891</v>
      </c>
      <c r="AI33" s="731">
        <v>4</v>
      </c>
      <c r="AJ33" s="668" t="s">
        <v>1302</v>
      </c>
      <c r="AK33" s="661" t="s">
        <v>1301</v>
      </c>
      <c r="AL33" s="732">
        <v>4</v>
      </c>
      <c r="AM33" s="731">
        <v>15</v>
      </c>
      <c r="AN33" s="731">
        <v>5</v>
      </c>
      <c r="AO33" s="731">
        <v>10</v>
      </c>
      <c r="AP33" s="731">
        <v>3</v>
      </c>
      <c r="AQ33" s="732">
        <v>1</v>
      </c>
      <c r="AR33" s="732">
        <v>2</v>
      </c>
      <c r="AS33" s="668" t="s">
        <v>139</v>
      </c>
      <c r="AT33" s="723">
        <v>4</v>
      </c>
      <c r="AU33" s="688" t="s">
        <v>1251</v>
      </c>
      <c r="AV33" s="690" t="s">
        <v>1250</v>
      </c>
      <c r="AW33" s="723">
        <v>0</v>
      </c>
      <c r="AX33" s="723">
        <v>0</v>
      </c>
      <c r="AY33" s="723">
        <v>0</v>
      </c>
      <c r="AZ33" s="723">
        <v>0</v>
      </c>
      <c r="BA33" s="723">
        <v>0</v>
      </c>
      <c r="BB33" s="723">
        <v>0</v>
      </c>
      <c r="BC33" s="723">
        <v>0</v>
      </c>
      <c r="BD33" s="688" t="s">
        <v>94</v>
      </c>
      <c r="BE33" s="719"/>
      <c r="BF33" s="689"/>
      <c r="BG33" s="689"/>
      <c r="BH33" s="719"/>
      <c r="BI33" s="719"/>
      <c r="BJ33" s="719"/>
      <c r="BK33" s="719"/>
      <c r="BL33" s="719"/>
      <c r="BM33" s="719"/>
      <c r="BN33" s="719"/>
      <c r="BO33" s="689"/>
      <c r="BP33" s="723">
        <v>4</v>
      </c>
      <c r="BQ33" s="688" t="s">
        <v>1300</v>
      </c>
      <c r="BR33" s="689" t="s">
        <v>1299</v>
      </c>
      <c r="BS33" s="723">
        <v>4</v>
      </c>
      <c r="BT33" s="723">
        <v>15</v>
      </c>
      <c r="BU33" s="723">
        <v>5</v>
      </c>
      <c r="BV33" s="723">
        <v>10</v>
      </c>
      <c r="BW33" s="723">
        <v>3</v>
      </c>
      <c r="BX33" s="723">
        <v>1</v>
      </c>
      <c r="BY33" s="723">
        <v>2</v>
      </c>
      <c r="BZ33" s="688" t="s">
        <v>688</v>
      </c>
      <c r="CA33" s="723">
        <v>4</v>
      </c>
      <c r="CB33" s="688" t="s">
        <v>1298</v>
      </c>
      <c r="CC33" s="688" t="s">
        <v>1297</v>
      </c>
      <c r="CD33" s="723">
        <v>4</v>
      </c>
      <c r="CE33" s="723">
        <v>15</v>
      </c>
      <c r="CF33" s="723">
        <v>5</v>
      </c>
      <c r="CG33" s="723">
        <v>10</v>
      </c>
      <c r="CH33" s="723">
        <v>3</v>
      </c>
      <c r="CI33" s="723">
        <v>1</v>
      </c>
      <c r="CJ33" s="723">
        <v>2</v>
      </c>
      <c r="CK33" s="682" t="s">
        <v>891</v>
      </c>
      <c r="CL33" s="723">
        <v>4</v>
      </c>
      <c r="CM33" s="688" t="s">
        <v>1271</v>
      </c>
      <c r="CN33" s="658" t="s">
        <v>1270</v>
      </c>
      <c r="CO33" s="719">
        <v>5</v>
      </c>
      <c r="CP33" s="719">
        <v>20</v>
      </c>
      <c r="CQ33" s="723">
        <v>10</v>
      </c>
      <c r="CR33" s="723">
        <v>10</v>
      </c>
      <c r="CS33" s="719">
        <v>4</v>
      </c>
      <c r="CT33" s="719">
        <v>2</v>
      </c>
      <c r="CU33" s="719">
        <v>2</v>
      </c>
      <c r="CV33" s="688" t="s">
        <v>688</v>
      </c>
      <c r="CW33" s="723">
        <v>4</v>
      </c>
      <c r="CX33" s="688" t="s">
        <v>1296</v>
      </c>
      <c r="CY33" s="658" t="s">
        <v>1295</v>
      </c>
      <c r="CZ33" s="723">
        <v>5</v>
      </c>
      <c r="DA33" s="723">
        <v>15</v>
      </c>
      <c r="DB33" s="723">
        <v>10</v>
      </c>
      <c r="DC33" s="723">
        <v>5</v>
      </c>
      <c r="DD33" s="723">
        <v>3</v>
      </c>
      <c r="DE33" s="723">
        <v>2</v>
      </c>
      <c r="DF33" s="723">
        <v>1</v>
      </c>
      <c r="DG33" s="688" t="s">
        <v>688</v>
      </c>
    </row>
    <row r="34" spans="1:111" ht="16.5" thickBot="1" x14ac:dyDescent="0.3">
      <c r="A34" s="723">
        <v>4</v>
      </c>
      <c r="B34" s="688" t="s">
        <v>1294</v>
      </c>
      <c r="C34" s="658" t="s">
        <v>1293</v>
      </c>
      <c r="D34" s="723">
        <v>4</v>
      </c>
      <c r="E34" s="689">
        <v>15</v>
      </c>
      <c r="F34" s="723">
        <v>10</v>
      </c>
      <c r="G34" s="723">
        <v>5</v>
      </c>
      <c r="H34" s="723">
        <v>3</v>
      </c>
      <c r="I34" s="723">
        <v>2</v>
      </c>
      <c r="J34" s="723">
        <v>1</v>
      </c>
      <c r="K34" s="688" t="s">
        <v>688</v>
      </c>
      <c r="L34" s="1614"/>
      <c r="M34" s="524" t="s">
        <v>176</v>
      </c>
      <c r="N34" s="941">
        <f t="shared" ref="N34:T34" si="38">SUM(N27:N32)</f>
        <v>30</v>
      </c>
      <c r="O34" s="941">
        <f t="shared" si="38"/>
        <v>18</v>
      </c>
      <c r="P34" s="941">
        <f t="shared" si="38"/>
        <v>9</v>
      </c>
      <c r="Q34" s="941">
        <f t="shared" si="38"/>
        <v>9</v>
      </c>
      <c r="R34" s="941">
        <f t="shared" si="38"/>
        <v>90</v>
      </c>
      <c r="S34" s="941">
        <f t="shared" si="38"/>
        <v>45</v>
      </c>
      <c r="T34" s="941">
        <f t="shared" si="38"/>
        <v>45</v>
      </c>
      <c r="U34" s="942" t="s">
        <v>1691</v>
      </c>
      <c r="V34" s="942"/>
      <c r="W34" s="942"/>
      <c r="X34" s="723">
        <v>4</v>
      </c>
      <c r="Y34" s="688" t="s">
        <v>1292</v>
      </c>
      <c r="Z34" s="688" t="s">
        <v>1291</v>
      </c>
      <c r="AA34" s="723">
        <v>4</v>
      </c>
      <c r="AB34" s="723">
        <v>15</v>
      </c>
      <c r="AC34" s="723">
        <v>10</v>
      </c>
      <c r="AD34" s="723">
        <v>5</v>
      </c>
      <c r="AE34" s="723">
        <v>3</v>
      </c>
      <c r="AF34" s="723">
        <v>2</v>
      </c>
      <c r="AG34" s="723">
        <v>1</v>
      </c>
      <c r="AH34" s="682" t="s">
        <v>891</v>
      </c>
      <c r="AI34" s="731">
        <v>4</v>
      </c>
      <c r="AJ34" s="668" t="s">
        <v>1290</v>
      </c>
      <c r="AK34" s="661" t="s">
        <v>1289</v>
      </c>
      <c r="AL34" s="732">
        <v>3</v>
      </c>
      <c r="AM34" s="731">
        <v>10</v>
      </c>
      <c r="AN34" s="731">
        <v>5</v>
      </c>
      <c r="AO34" s="731">
        <v>5</v>
      </c>
      <c r="AP34" s="731">
        <v>2</v>
      </c>
      <c r="AQ34" s="732">
        <v>1</v>
      </c>
      <c r="AR34" s="732">
        <v>1</v>
      </c>
      <c r="AS34" s="668" t="s">
        <v>688</v>
      </c>
      <c r="AT34" s="719"/>
      <c r="AU34" s="689"/>
      <c r="AV34" s="689"/>
      <c r="AW34" s="719"/>
      <c r="AX34" s="719"/>
      <c r="AY34" s="719"/>
      <c r="AZ34" s="719"/>
      <c r="BA34" s="719"/>
      <c r="BB34" s="719"/>
      <c r="BC34" s="719"/>
      <c r="BD34" s="689"/>
      <c r="BE34" s="719"/>
      <c r="BF34" s="689"/>
      <c r="BG34" s="692"/>
      <c r="BH34" s="719"/>
      <c r="BI34" s="719"/>
      <c r="BJ34" s="719"/>
      <c r="BK34" s="719"/>
      <c r="BL34" s="719"/>
      <c r="BM34" s="719"/>
      <c r="BN34" s="719"/>
      <c r="BO34" s="689"/>
      <c r="BP34" s="723">
        <v>4</v>
      </c>
      <c r="BQ34" s="688" t="s">
        <v>1288</v>
      </c>
      <c r="BR34" s="658" t="s">
        <v>1287</v>
      </c>
      <c r="BS34" s="723">
        <v>4</v>
      </c>
      <c r="BT34" s="723">
        <v>20</v>
      </c>
      <c r="BU34" s="723">
        <v>10</v>
      </c>
      <c r="BV34" s="723">
        <v>10</v>
      </c>
      <c r="BW34" s="723">
        <v>4</v>
      </c>
      <c r="BX34" s="723">
        <v>2</v>
      </c>
      <c r="BY34" s="723">
        <v>2</v>
      </c>
      <c r="BZ34" s="688" t="s">
        <v>688</v>
      </c>
      <c r="CA34" s="723">
        <v>4</v>
      </c>
      <c r="CB34" s="688" t="s">
        <v>1286</v>
      </c>
      <c r="CC34" s="688" t="s">
        <v>1285</v>
      </c>
      <c r="CD34" s="723">
        <v>4</v>
      </c>
      <c r="CE34" s="723">
        <v>20</v>
      </c>
      <c r="CF34" s="723">
        <v>10</v>
      </c>
      <c r="CG34" s="723">
        <v>10</v>
      </c>
      <c r="CH34" s="723">
        <v>4</v>
      </c>
      <c r="CI34" s="723">
        <v>2</v>
      </c>
      <c r="CJ34" s="723">
        <v>2</v>
      </c>
      <c r="CK34" s="682" t="s">
        <v>891</v>
      </c>
      <c r="CL34" s="723">
        <v>4</v>
      </c>
      <c r="CM34" s="688" t="s">
        <v>1257</v>
      </c>
      <c r="CN34" s="689" t="s">
        <v>99</v>
      </c>
      <c r="CO34" s="723">
        <v>5</v>
      </c>
      <c r="CP34" s="723">
        <v>15</v>
      </c>
      <c r="CQ34" s="723">
        <v>10</v>
      </c>
      <c r="CR34" s="723">
        <v>5</v>
      </c>
      <c r="CS34" s="723">
        <v>3</v>
      </c>
      <c r="CT34" s="723">
        <v>2</v>
      </c>
      <c r="CU34" s="723">
        <v>1</v>
      </c>
      <c r="CV34" s="688" t="s">
        <v>688</v>
      </c>
      <c r="CW34" s="723">
        <v>4</v>
      </c>
      <c r="CX34" s="688" t="s">
        <v>1284</v>
      </c>
      <c r="CY34" s="658" t="s">
        <v>1283</v>
      </c>
      <c r="CZ34" s="723">
        <v>5</v>
      </c>
      <c r="DA34" s="723">
        <v>20</v>
      </c>
      <c r="DB34" s="723">
        <v>5</v>
      </c>
      <c r="DC34" s="723">
        <v>15</v>
      </c>
      <c r="DD34" s="723">
        <v>4</v>
      </c>
      <c r="DE34" s="723">
        <v>1</v>
      </c>
      <c r="DF34" s="723">
        <v>3</v>
      </c>
      <c r="DG34" s="688" t="s">
        <v>139</v>
      </c>
    </row>
    <row r="35" spans="1:111" ht="16.5" thickBot="1" x14ac:dyDescent="0.3">
      <c r="A35" s="723">
        <v>4</v>
      </c>
      <c r="B35" s="688" t="s">
        <v>1282</v>
      </c>
      <c r="C35" s="658" t="s">
        <v>1281</v>
      </c>
      <c r="D35" s="723">
        <v>5</v>
      </c>
      <c r="E35" s="689">
        <v>20</v>
      </c>
      <c r="F35" s="723">
        <v>10</v>
      </c>
      <c r="G35" s="723">
        <v>10</v>
      </c>
      <c r="H35" s="723">
        <v>4</v>
      </c>
      <c r="I35" s="723">
        <v>2</v>
      </c>
      <c r="J35" s="723">
        <v>2</v>
      </c>
      <c r="K35" s="688" t="s">
        <v>688</v>
      </c>
      <c r="L35" s="948"/>
      <c r="M35" s="949" t="s">
        <v>324</v>
      </c>
      <c r="N35" s="950">
        <f t="shared" ref="N35:T35" si="39">SUM(N10+N18+N26+N34)</f>
        <v>120</v>
      </c>
      <c r="O35" s="950">
        <f t="shared" si="39"/>
        <v>72</v>
      </c>
      <c r="P35" s="950">
        <f t="shared" si="39"/>
        <v>36</v>
      </c>
      <c r="Q35" s="950">
        <f t="shared" si="39"/>
        <v>36</v>
      </c>
      <c r="R35" s="950">
        <f t="shared" si="39"/>
        <v>360</v>
      </c>
      <c r="S35" s="950">
        <f t="shared" si="39"/>
        <v>180</v>
      </c>
      <c r="T35" s="950">
        <f t="shared" si="39"/>
        <v>180</v>
      </c>
      <c r="U35" s="950" t="s">
        <v>1712</v>
      </c>
      <c r="V35" s="950"/>
      <c r="W35" s="951"/>
      <c r="X35" s="723">
        <v>4</v>
      </c>
      <c r="Y35" s="688" t="s">
        <v>1280</v>
      </c>
      <c r="Z35" s="688" t="s">
        <v>1279</v>
      </c>
      <c r="AA35" s="723">
        <v>5</v>
      </c>
      <c r="AB35" s="723">
        <v>20</v>
      </c>
      <c r="AC35" s="723">
        <v>10</v>
      </c>
      <c r="AD35" s="723">
        <v>10</v>
      </c>
      <c r="AE35" s="723">
        <v>4</v>
      </c>
      <c r="AF35" s="723">
        <v>2</v>
      </c>
      <c r="AG35" s="723">
        <v>2</v>
      </c>
      <c r="AH35" s="682" t="s">
        <v>891</v>
      </c>
      <c r="AI35" s="731">
        <v>4</v>
      </c>
      <c r="AJ35" s="668" t="s">
        <v>1278</v>
      </c>
      <c r="AK35" s="661" t="s">
        <v>1277</v>
      </c>
      <c r="AL35" s="732">
        <v>3</v>
      </c>
      <c r="AM35" s="731">
        <v>10</v>
      </c>
      <c r="AN35" s="731">
        <v>5</v>
      </c>
      <c r="AO35" s="731">
        <v>5</v>
      </c>
      <c r="AP35" s="731">
        <v>2</v>
      </c>
      <c r="AQ35" s="732">
        <v>1</v>
      </c>
      <c r="AR35" s="732">
        <v>1</v>
      </c>
      <c r="AS35" s="668" t="s">
        <v>688</v>
      </c>
      <c r="AT35" s="719"/>
      <c r="AU35" s="689"/>
      <c r="AV35" s="692"/>
      <c r="AW35" s="719"/>
      <c r="AX35" s="719"/>
      <c r="AY35" s="719"/>
      <c r="AZ35" s="719"/>
      <c r="BA35" s="719"/>
      <c r="BB35" s="719"/>
      <c r="BC35" s="719"/>
      <c r="BD35" s="689"/>
      <c r="BE35" s="719"/>
      <c r="BF35" s="689"/>
      <c r="BG35" s="692"/>
      <c r="BH35" s="719"/>
      <c r="BI35" s="719"/>
      <c r="BJ35" s="719"/>
      <c r="BK35" s="719"/>
      <c r="BL35" s="719"/>
      <c r="BM35" s="719"/>
      <c r="BN35" s="719"/>
      <c r="BO35" s="689"/>
      <c r="BP35" s="723">
        <v>4</v>
      </c>
      <c r="BQ35" s="688" t="s">
        <v>1276</v>
      </c>
      <c r="BR35" s="658" t="s">
        <v>1275</v>
      </c>
      <c r="BS35" s="723">
        <v>5</v>
      </c>
      <c r="BT35" s="723">
        <v>20</v>
      </c>
      <c r="BU35" s="723">
        <v>10</v>
      </c>
      <c r="BV35" s="723">
        <v>10</v>
      </c>
      <c r="BW35" s="723">
        <v>4</v>
      </c>
      <c r="BX35" s="723">
        <v>2</v>
      </c>
      <c r="BY35" s="723">
        <v>2</v>
      </c>
      <c r="BZ35" s="688" t="s">
        <v>688</v>
      </c>
      <c r="CA35" s="723">
        <v>4</v>
      </c>
      <c r="CB35" s="688" t="s">
        <v>1274</v>
      </c>
      <c r="CC35" s="688" t="s">
        <v>1273</v>
      </c>
      <c r="CD35" s="723">
        <v>5</v>
      </c>
      <c r="CE35" s="723">
        <v>20</v>
      </c>
      <c r="CF35" s="723">
        <v>10</v>
      </c>
      <c r="CG35" s="723">
        <v>10</v>
      </c>
      <c r="CH35" s="723">
        <v>4</v>
      </c>
      <c r="CI35" s="723">
        <v>2</v>
      </c>
      <c r="CJ35" s="723">
        <v>2</v>
      </c>
      <c r="CK35" s="682" t="s">
        <v>891</v>
      </c>
      <c r="CL35" s="723">
        <v>4</v>
      </c>
      <c r="CM35" s="688" t="s">
        <v>1272</v>
      </c>
      <c r="CN35" s="658" t="s">
        <v>497</v>
      </c>
      <c r="CO35" s="723">
        <v>4</v>
      </c>
      <c r="CP35" s="723">
        <v>20</v>
      </c>
      <c r="CQ35" s="723">
        <v>5</v>
      </c>
      <c r="CR35" s="723">
        <v>15</v>
      </c>
      <c r="CS35" s="723">
        <v>4</v>
      </c>
      <c r="CT35" s="723">
        <v>1</v>
      </c>
      <c r="CU35" s="723">
        <v>3</v>
      </c>
      <c r="CV35" s="688" t="s">
        <v>139</v>
      </c>
      <c r="CW35" s="723">
        <v>4</v>
      </c>
      <c r="CX35" s="688" t="s">
        <v>1271</v>
      </c>
      <c r="CY35" s="658" t="s">
        <v>1270</v>
      </c>
      <c r="CZ35" s="719">
        <v>5</v>
      </c>
      <c r="DA35" s="719">
        <v>20</v>
      </c>
      <c r="DB35" s="723">
        <v>10</v>
      </c>
      <c r="DC35" s="723">
        <v>10</v>
      </c>
      <c r="DD35" s="719">
        <v>4</v>
      </c>
      <c r="DE35" s="719">
        <v>2</v>
      </c>
      <c r="DF35" s="719">
        <v>2</v>
      </c>
      <c r="DG35" s="688" t="s">
        <v>688</v>
      </c>
    </row>
    <row r="36" spans="1:111" ht="16.5" thickTop="1" x14ac:dyDescent="0.25">
      <c r="A36" s="723">
        <v>4</v>
      </c>
      <c r="B36" s="688" t="s">
        <v>1269</v>
      </c>
      <c r="C36" s="658" t="s">
        <v>1268</v>
      </c>
      <c r="D36" s="723">
        <v>5</v>
      </c>
      <c r="E36" s="689">
        <v>15</v>
      </c>
      <c r="F36" s="723">
        <v>5</v>
      </c>
      <c r="G36" s="723">
        <v>10</v>
      </c>
      <c r="H36" s="723">
        <v>3</v>
      </c>
      <c r="I36" s="723">
        <v>1</v>
      </c>
      <c r="J36" s="723">
        <v>2</v>
      </c>
      <c r="K36" s="688" t="s">
        <v>139</v>
      </c>
      <c r="L36" s="688"/>
      <c r="M36" s="688"/>
      <c r="N36" s="688"/>
      <c r="O36" s="688"/>
      <c r="P36" s="688"/>
      <c r="Q36" s="688"/>
      <c r="R36" s="688"/>
      <c r="S36" s="688"/>
      <c r="T36" s="688"/>
      <c r="U36" s="688"/>
      <c r="V36" s="688"/>
      <c r="W36" s="688"/>
      <c r="X36" s="723">
        <v>4</v>
      </c>
      <c r="Y36" s="688" t="s">
        <v>1267</v>
      </c>
      <c r="Z36" s="688" t="s">
        <v>1266</v>
      </c>
      <c r="AA36" s="723">
        <v>5</v>
      </c>
      <c r="AB36" s="723">
        <v>15</v>
      </c>
      <c r="AC36" s="723">
        <v>5</v>
      </c>
      <c r="AD36" s="723">
        <v>10</v>
      </c>
      <c r="AE36" s="723">
        <v>3</v>
      </c>
      <c r="AF36" s="723">
        <v>1</v>
      </c>
      <c r="AG36" s="723">
        <v>2</v>
      </c>
      <c r="AH36" s="682" t="s">
        <v>895</v>
      </c>
      <c r="AI36" s="731">
        <v>4</v>
      </c>
      <c r="AJ36" s="668" t="s">
        <v>1175</v>
      </c>
      <c r="AK36" s="660" t="s">
        <v>1174</v>
      </c>
      <c r="AL36" s="732">
        <v>4</v>
      </c>
      <c r="AM36" s="731">
        <v>15</v>
      </c>
      <c r="AN36" s="731">
        <v>0</v>
      </c>
      <c r="AO36" s="731">
        <v>15</v>
      </c>
      <c r="AP36" s="731">
        <v>3</v>
      </c>
      <c r="AQ36" s="732">
        <v>0</v>
      </c>
      <c r="AR36" s="732">
        <v>3</v>
      </c>
      <c r="AS36" s="668" t="s">
        <v>139</v>
      </c>
      <c r="AT36" s="719"/>
      <c r="AU36" s="689"/>
      <c r="AV36" s="689"/>
      <c r="AW36" s="719"/>
      <c r="AX36" s="719"/>
      <c r="AY36" s="719"/>
      <c r="AZ36" s="719"/>
      <c r="BA36" s="719"/>
      <c r="BB36" s="719"/>
      <c r="BC36" s="719"/>
      <c r="BD36" s="689"/>
      <c r="BE36" s="719"/>
      <c r="BF36" s="689"/>
      <c r="BG36" s="689"/>
      <c r="BH36" s="719"/>
      <c r="BI36" s="719"/>
      <c r="BJ36" s="719"/>
      <c r="BK36" s="719"/>
      <c r="BL36" s="719"/>
      <c r="BM36" s="719"/>
      <c r="BN36" s="719"/>
      <c r="BO36" s="689"/>
      <c r="BP36" s="723">
        <v>4</v>
      </c>
      <c r="BQ36" s="688" t="s">
        <v>1265</v>
      </c>
      <c r="BR36" s="689" t="s">
        <v>1264</v>
      </c>
      <c r="BS36" s="723">
        <v>3</v>
      </c>
      <c r="BT36" s="723">
        <v>10</v>
      </c>
      <c r="BU36" s="723">
        <v>10</v>
      </c>
      <c r="BV36" s="723">
        <v>0</v>
      </c>
      <c r="BW36" s="723">
        <v>2</v>
      </c>
      <c r="BX36" s="723">
        <v>2</v>
      </c>
      <c r="BY36" s="723">
        <v>0</v>
      </c>
      <c r="BZ36" s="688" t="s">
        <v>688</v>
      </c>
      <c r="CA36" s="723">
        <v>4</v>
      </c>
      <c r="CB36" s="688" t="s">
        <v>1263</v>
      </c>
      <c r="CC36" s="688" t="s">
        <v>1262</v>
      </c>
      <c r="CD36" s="723">
        <v>3</v>
      </c>
      <c r="CE36" s="723">
        <v>10</v>
      </c>
      <c r="CF36" s="723">
        <v>10</v>
      </c>
      <c r="CG36" s="723">
        <v>0</v>
      </c>
      <c r="CH36" s="723">
        <v>2</v>
      </c>
      <c r="CI36" s="723">
        <v>2</v>
      </c>
      <c r="CJ36" s="723">
        <v>0</v>
      </c>
      <c r="CK36" s="682" t="s">
        <v>891</v>
      </c>
      <c r="CL36" s="723">
        <v>4</v>
      </c>
      <c r="CM36" s="688" t="s">
        <v>1261</v>
      </c>
      <c r="CN36" s="658" t="s">
        <v>1260</v>
      </c>
      <c r="CO36" s="723">
        <v>5</v>
      </c>
      <c r="CP36" s="723">
        <v>15</v>
      </c>
      <c r="CQ36" s="723">
        <v>10</v>
      </c>
      <c r="CR36" s="723">
        <v>5</v>
      </c>
      <c r="CS36" s="723">
        <v>3</v>
      </c>
      <c r="CT36" s="723">
        <v>2</v>
      </c>
      <c r="CU36" s="723">
        <v>1</v>
      </c>
      <c r="CV36" s="688" t="s">
        <v>139</v>
      </c>
      <c r="CW36" s="723">
        <v>4</v>
      </c>
      <c r="CX36" s="688"/>
      <c r="CY36" s="691" t="s">
        <v>1044</v>
      </c>
      <c r="CZ36" s="723">
        <v>4</v>
      </c>
      <c r="DA36" s="723">
        <v>15</v>
      </c>
      <c r="DB36" s="723">
        <v>5</v>
      </c>
      <c r="DC36" s="723">
        <v>10</v>
      </c>
      <c r="DD36" s="723">
        <v>3</v>
      </c>
      <c r="DE36" s="723">
        <v>1</v>
      </c>
      <c r="DF36" s="723">
        <v>2</v>
      </c>
      <c r="DG36" s="688" t="s">
        <v>139</v>
      </c>
    </row>
    <row r="37" spans="1:111" x14ac:dyDescent="0.25">
      <c r="A37" s="723">
        <v>4</v>
      </c>
      <c r="B37" s="688" t="s">
        <v>1259</v>
      </c>
      <c r="C37" s="658" t="s">
        <v>1162</v>
      </c>
      <c r="D37" s="723">
        <v>7</v>
      </c>
      <c r="E37" s="689">
        <v>0</v>
      </c>
      <c r="F37" s="723">
        <v>0</v>
      </c>
      <c r="G37" s="723">
        <v>0</v>
      </c>
      <c r="H37" s="723">
        <v>0</v>
      </c>
      <c r="I37" s="723">
        <v>0</v>
      </c>
      <c r="J37" s="723">
        <v>0</v>
      </c>
      <c r="K37" s="688" t="s">
        <v>139</v>
      </c>
      <c r="L37" s="688"/>
      <c r="M37" s="688"/>
      <c r="N37" s="688"/>
      <c r="O37" s="688"/>
      <c r="P37" s="688"/>
      <c r="Q37" s="688"/>
      <c r="R37" s="688"/>
      <c r="S37" s="688"/>
      <c r="T37" s="688"/>
      <c r="U37" s="688"/>
      <c r="V37" s="688"/>
      <c r="W37" s="688"/>
      <c r="X37" s="723">
        <v>4</v>
      </c>
      <c r="Y37" s="688" t="s">
        <v>1258</v>
      </c>
      <c r="Z37" s="688" t="s">
        <v>1160</v>
      </c>
      <c r="AA37" s="723">
        <v>7</v>
      </c>
      <c r="AB37" s="723">
        <v>0</v>
      </c>
      <c r="AC37" s="723">
        <v>0</v>
      </c>
      <c r="AD37" s="723">
        <v>0</v>
      </c>
      <c r="AE37" s="723">
        <v>0</v>
      </c>
      <c r="AF37" s="723">
        <v>0</v>
      </c>
      <c r="AG37" s="723">
        <v>0</v>
      </c>
      <c r="AH37" s="682" t="s">
        <v>895</v>
      </c>
      <c r="AI37" s="731">
        <v>4</v>
      </c>
      <c r="AJ37" s="668" t="s">
        <v>1171</v>
      </c>
      <c r="AK37" s="661" t="s">
        <v>1170</v>
      </c>
      <c r="AL37" s="732">
        <v>5</v>
      </c>
      <c r="AM37" s="731">
        <v>20</v>
      </c>
      <c r="AN37" s="732">
        <v>10</v>
      </c>
      <c r="AO37" s="732">
        <v>10</v>
      </c>
      <c r="AP37" s="731">
        <v>4</v>
      </c>
      <c r="AQ37" s="732">
        <v>2</v>
      </c>
      <c r="AR37" s="732">
        <v>2</v>
      </c>
      <c r="AS37" s="668" t="s">
        <v>688</v>
      </c>
      <c r="AT37" s="719"/>
      <c r="AU37" s="689"/>
      <c r="AV37" s="689"/>
      <c r="AW37" s="719"/>
      <c r="AX37" s="719"/>
      <c r="AY37" s="719"/>
      <c r="AZ37" s="719"/>
      <c r="BA37" s="719"/>
      <c r="BB37" s="719"/>
      <c r="BC37" s="719"/>
      <c r="BD37" s="689"/>
      <c r="BE37" s="719"/>
      <c r="BF37" s="689"/>
      <c r="BG37" s="689"/>
      <c r="BH37" s="719"/>
      <c r="BI37" s="719"/>
      <c r="BJ37" s="719"/>
      <c r="BK37" s="719"/>
      <c r="BL37" s="719"/>
      <c r="BM37" s="719"/>
      <c r="BN37" s="719"/>
      <c r="BO37" s="689"/>
      <c r="BP37" s="723">
        <v>4</v>
      </c>
      <c r="BQ37" s="688" t="s">
        <v>1257</v>
      </c>
      <c r="BR37" s="689" t="s">
        <v>99</v>
      </c>
      <c r="BS37" s="723">
        <v>5</v>
      </c>
      <c r="BT37" s="723">
        <v>15</v>
      </c>
      <c r="BU37" s="723">
        <v>10</v>
      </c>
      <c r="BV37" s="723">
        <v>5</v>
      </c>
      <c r="BW37" s="723">
        <v>3</v>
      </c>
      <c r="BX37" s="723">
        <v>2</v>
      </c>
      <c r="BY37" s="723">
        <v>1</v>
      </c>
      <c r="BZ37" s="688" t="s">
        <v>688</v>
      </c>
      <c r="CA37" s="723">
        <v>4</v>
      </c>
      <c r="CB37" s="688" t="s">
        <v>1256</v>
      </c>
      <c r="CC37" s="688" t="s">
        <v>1164</v>
      </c>
      <c r="CD37" s="723">
        <v>5</v>
      </c>
      <c r="CE37" s="723">
        <v>15</v>
      </c>
      <c r="CF37" s="723">
        <v>10</v>
      </c>
      <c r="CG37" s="723">
        <v>5</v>
      </c>
      <c r="CH37" s="723">
        <v>3</v>
      </c>
      <c r="CI37" s="723">
        <v>2</v>
      </c>
      <c r="CJ37" s="723">
        <v>1</v>
      </c>
      <c r="CK37" s="682" t="s">
        <v>891</v>
      </c>
      <c r="CL37" s="723">
        <v>4</v>
      </c>
      <c r="CM37" s="688" t="s">
        <v>1251</v>
      </c>
      <c r="CN37" s="690" t="s">
        <v>1250</v>
      </c>
      <c r="CO37" s="723">
        <v>0</v>
      </c>
      <c r="CP37" s="723">
        <v>0</v>
      </c>
      <c r="CQ37" s="723">
        <v>0</v>
      </c>
      <c r="CR37" s="723">
        <v>0</v>
      </c>
      <c r="CS37" s="723">
        <v>0</v>
      </c>
      <c r="CT37" s="723">
        <v>0</v>
      </c>
      <c r="CU37" s="723">
        <v>0</v>
      </c>
      <c r="CV37" s="688" t="s">
        <v>94</v>
      </c>
      <c r="CW37" s="723">
        <v>4</v>
      </c>
      <c r="CX37" s="688" t="s">
        <v>1255</v>
      </c>
      <c r="CY37" s="658" t="s">
        <v>1162</v>
      </c>
      <c r="CZ37" s="723">
        <v>7</v>
      </c>
      <c r="DA37" s="723">
        <v>0</v>
      </c>
      <c r="DB37" s="723">
        <v>0</v>
      </c>
      <c r="DC37" s="723">
        <v>0</v>
      </c>
      <c r="DD37" s="723">
        <v>0</v>
      </c>
      <c r="DE37" s="723">
        <v>0</v>
      </c>
      <c r="DF37" s="723">
        <v>0</v>
      </c>
      <c r="DG37" s="688" t="s">
        <v>139</v>
      </c>
    </row>
    <row r="38" spans="1:111" x14ac:dyDescent="0.25">
      <c r="A38" s="719"/>
      <c r="B38" s="689"/>
      <c r="C38" s="689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  <c r="O38" s="689"/>
      <c r="P38" s="689"/>
      <c r="Q38" s="689"/>
      <c r="R38" s="689"/>
      <c r="S38" s="689"/>
      <c r="T38" s="689"/>
      <c r="U38" s="689"/>
      <c r="V38" s="689"/>
      <c r="W38" s="689"/>
      <c r="X38" s="719"/>
      <c r="Y38" s="689"/>
      <c r="Z38" s="689"/>
      <c r="AA38" s="719"/>
      <c r="AB38" s="719"/>
      <c r="AC38" s="719"/>
      <c r="AD38" s="719"/>
      <c r="AE38" s="719"/>
      <c r="AF38" s="719"/>
      <c r="AG38" s="719"/>
      <c r="AH38" s="689"/>
      <c r="AI38" s="731">
        <v>4</v>
      </c>
      <c r="AJ38" s="668" t="s">
        <v>1167</v>
      </c>
      <c r="AK38" s="661" t="s">
        <v>1166</v>
      </c>
      <c r="AL38" s="732">
        <v>4</v>
      </c>
      <c r="AM38" s="731">
        <v>15</v>
      </c>
      <c r="AN38" s="731">
        <v>10</v>
      </c>
      <c r="AO38" s="731">
        <v>5</v>
      </c>
      <c r="AP38" s="731">
        <v>3</v>
      </c>
      <c r="AQ38" s="732">
        <v>2</v>
      </c>
      <c r="AR38" s="732">
        <v>1</v>
      </c>
      <c r="AS38" s="668" t="s">
        <v>688</v>
      </c>
      <c r="AT38" s="719"/>
      <c r="AU38" s="689"/>
      <c r="AV38" s="689"/>
      <c r="AW38" s="719"/>
      <c r="AX38" s="719"/>
      <c r="AY38" s="719"/>
      <c r="AZ38" s="719"/>
      <c r="BA38" s="719"/>
      <c r="BB38" s="719"/>
      <c r="BC38" s="719"/>
      <c r="BD38" s="689"/>
      <c r="BE38" s="719"/>
      <c r="BF38" s="689"/>
      <c r="BG38" s="689"/>
      <c r="BH38" s="719"/>
      <c r="BI38" s="719"/>
      <c r="BJ38" s="719"/>
      <c r="BK38" s="719"/>
      <c r="BL38" s="719"/>
      <c r="BM38" s="719"/>
      <c r="BN38" s="719"/>
      <c r="BO38" s="689"/>
      <c r="BP38" s="723">
        <v>4</v>
      </c>
      <c r="BQ38" s="688" t="s">
        <v>1254</v>
      </c>
      <c r="BR38" s="658" t="s">
        <v>1162</v>
      </c>
      <c r="BS38" s="723">
        <v>5</v>
      </c>
      <c r="BT38" s="723">
        <v>0</v>
      </c>
      <c r="BU38" s="723">
        <v>0</v>
      </c>
      <c r="BV38" s="723">
        <v>0</v>
      </c>
      <c r="BW38" s="723">
        <v>0</v>
      </c>
      <c r="BX38" s="723">
        <v>0</v>
      </c>
      <c r="BY38" s="723">
        <v>0</v>
      </c>
      <c r="BZ38" s="688" t="s">
        <v>139</v>
      </c>
      <c r="CA38" s="723">
        <v>4</v>
      </c>
      <c r="CB38" s="688" t="s">
        <v>1253</v>
      </c>
      <c r="CC38" s="688" t="s">
        <v>1160</v>
      </c>
      <c r="CD38" s="723">
        <v>5</v>
      </c>
      <c r="CE38" s="723">
        <v>0</v>
      </c>
      <c r="CF38" s="723">
        <v>0</v>
      </c>
      <c r="CG38" s="723">
        <v>0</v>
      </c>
      <c r="CH38" s="723">
        <v>0</v>
      </c>
      <c r="CI38" s="723">
        <v>0</v>
      </c>
      <c r="CJ38" s="723">
        <v>0</v>
      </c>
      <c r="CK38" s="682" t="s">
        <v>895</v>
      </c>
      <c r="CL38" s="723">
        <v>4</v>
      </c>
      <c r="CM38" s="688" t="s">
        <v>1252</v>
      </c>
      <c r="CN38" s="658" t="s">
        <v>1162</v>
      </c>
      <c r="CO38" s="723">
        <v>7</v>
      </c>
      <c r="CP38" s="723">
        <v>0</v>
      </c>
      <c r="CQ38" s="723">
        <v>0</v>
      </c>
      <c r="CR38" s="723">
        <v>0</v>
      </c>
      <c r="CS38" s="723">
        <v>0</v>
      </c>
      <c r="CT38" s="723">
        <v>0</v>
      </c>
      <c r="CU38" s="723">
        <v>0</v>
      </c>
      <c r="CV38" s="688" t="s">
        <v>139</v>
      </c>
      <c r="CW38" s="719"/>
      <c r="CX38" s="689"/>
      <c r="CY38" s="689"/>
      <c r="CZ38" s="719"/>
      <c r="DA38" s="719"/>
      <c r="DB38" s="719"/>
      <c r="DC38" s="719"/>
      <c r="DD38" s="719"/>
      <c r="DE38" s="719"/>
      <c r="DF38" s="719"/>
      <c r="DG38" s="689"/>
    </row>
    <row r="39" spans="1:111" x14ac:dyDescent="0.25">
      <c r="A39" s="719"/>
      <c r="B39" s="689"/>
      <c r="C39" s="689"/>
      <c r="D39" s="689"/>
      <c r="E39" s="689"/>
      <c r="F39" s="689"/>
      <c r="G39" s="689"/>
      <c r="H39" s="689"/>
      <c r="I39" s="689"/>
      <c r="J39" s="689"/>
      <c r="K39" s="689"/>
      <c r="L39" s="689"/>
      <c r="M39" s="689"/>
      <c r="N39" s="689"/>
      <c r="O39" s="689"/>
      <c r="P39" s="689"/>
      <c r="Q39" s="689"/>
      <c r="R39" s="689"/>
      <c r="S39" s="689"/>
      <c r="T39" s="689"/>
      <c r="U39" s="689"/>
      <c r="V39" s="689"/>
      <c r="W39" s="689"/>
      <c r="X39" s="719"/>
      <c r="Y39" s="689"/>
      <c r="Z39" s="689"/>
      <c r="AA39" s="719"/>
      <c r="AB39" s="719"/>
      <c r="AC39" s="719"/>
      <c r="AD39" s="719"/>
      <c r="AE39" s="719"/>
      <c r="AF39" s="719"/>
      <c r="AG39" s="719"/>
      <c r="AH39" s="689"/>
      <c r="AI39" s="731">
        <v>4</v>
      </c>
      <c r="AJ39" s="668" t="s">
        <v>1251</v>
      </c>
      <c r="AK39" s="690" t="s">
        <v>1250</v>
      </c>
      <c r="AL39" s="731">
        <v>0</v>
      </c>
      <c r="AM39" s="731">
        <v>0</v>
      </c>
      <c r="AN39" s="731">
        <v>0</v>
      </c>
      <c r="AO39" s="731">
        <v>0</v>
      </c>
      <c r="AP39" s="731">
        <v>0</v>
      </c>
      <c r="AQ39" s="731">
        <v>0</v>
      </c>
      <c r="AR39" s="731">
        <v>0</v>
      </c>
      <c r="AS39" s="668" t="s">
        <v>94</v>
      </c>
      <c r="AT39" s="719"/>
      <c r="AU39" s="689"/>
      <c r="AV39" s="689"/>
      <c r="AW39" s="719"/>
      <c r="AX39" s="719"/>
      <c r="AY39" s="719"/>
      <c r="AZ39" s="719"/>
      <c r="BA39" s="719"/>
      <c r="BB39" s="719"/>
      <c r="BC39" s="719"/>
      <c r="BD39" s="689"/>
      <c r="BE39" s="719"/>
      <c r="BF39" s="689"/>
      <c r="BG39" s="689"/>
      <c r="BH39" s="719"/>
      <c r="BI39" s="719"/>
      <c r="BJ39" s="719"/>
      <c r="BK39" s="719"/>
      <c r="BL39" s="719"/>
      <c r="BM39" s="719"/>
      <c r="BN39" s="719"/>
      <c r="BO39" s="689"/>
      <c r="BP39" s="719"/>
      <c r="BQ39" s="689"/>
      <c r="BR39" s="689"/>
      <c r="BS39" s="719"/>
      <c r="BT39" s="719"/>
      <c r="BU39" s="719"/>
      <c r="BV39" s="719"/>
      <c r="BW39" s="719"/>
      <c r="BX39" s="719"/>
      <c r="BY39" s="719"/>
      <c r="BZ39" s="689"/>
      <c r="CA39" s="719"/>
      <c r="CB39" s="689"/>
      <c r="CC39" s="689"/>
      <c r="CD39" s="719"/>
      <c r="CE39" s="719"/>
      <c r="CF39" s="719"/>
      <c r="CG39" s="719"/>
      <c r="CH39" s="719"/>
      <c r="CI39" s="719"/>
      <c r="CJ39" s="719"/>
      <c r="CK39" s="689"/>
      <c r="CL39" s="719"/>
      <c r="CM39" s="689"/>
      <c r="CN39" s="689"/>
      <c r="CO39" s="719"/>
      <c r="CP39" s="719"/>
      <c r="CQ39" s="719"/>
      <c r="CR39" s="719"/>
      <c r="CS39" s="719"/>
      <c r="CT39" s="719"/>
      <c r="CU39" s="719"/>
      <c r="CV39" s="689"/>
      <c r="CW39" s="719"/>
      <c r="CX39" s="689"/>
      <c r="CY39" s="689"/>
      <c r="CZ39" s="719"/>
      <c r="DA39" s="719"/>
      <c r="DB39" s="719"/>
      <c r="DC39" s="719"/>
      <c r="DD39" s="719"/>
      <c r="DE39" s="719"/>
      <c r="DF39" s="719"/>
      <c r="DG39" s="689"/>
    </row>
    <row r="40" spans="1:111" ht="16.5" thickBot="1" x14ac:dyDescent="0.3">
      <c r="A40" s="719"/>
      <c r="B40" s="689"/>
      <c r="C40" s="689"/>
      <c r="D40" s="689"/>
      <c r="E40" s="689"/>
      <c r="F40" s="689"/>
      <c r="G40" s="689"/>
      <c r="H40" s="689"/>
      <c r="I40" s="689"/>
      <c r="J40" s="689"/>
      <c r="K40" s="689"/>
      <c r="L40" s="689"/>
      <c r="M40" s="689"/>
      <c r="N40" s="689"/>
      <c r="O40" s="689"/>
      <c r="P40" s="689"/>
      <c r="Q40" s="689"/>
      <c r="R40" s="689"/>
      <c r="S40" s="689"/>
      <c r="T40" s="689"/>
      <c r="U40" s="689"/>
      <c r="V40" s="689"/>
      <c r="W40" s="689"/>
      <c r="X40" s="719"/>
      <c r="Y40" s="689"/>
      <c r="Z40" s="689"/>
      <c r="AA40" s="719"/>
      <c r="AB40" s="719"/>
      <c r="AC40" s="719"/>
      <c r="AD40" s="719"/>
      <c r="AE40" s="719"/>
      <c r="AF40" s="719"/>
      <c r="AG40" s="719"/>
      <c r="AH40" s="689"/>
      <c r="AI40" s="731">
        <v>4</v>
      </c>
      <c r="AJ40" s="668" t="s">
        <v>1249</v>
      </c>
      <c r="AK40" s="661" t="s">
        <v>1162</v>
      </c>
      <c r="AL40" s="731">
        <v>4</v>
      </c>
      <c r="AM40" s="731">
        <v>0</v>
      </c>
      <c r="AN40" s="731">
        <v>0</v>
      </c>
      <c r="AO40" s="731">
        <v>0</v>
      </c>
      <c r="AP40" s="731">
        <v>0</v>
      </c>
      <c r="AQ40" s="731">
        <v>0</v>
      </c>
      <c r="AR40" s="731">
        <v>0</v>
      </c>
      <c r="AS40" s="668" t="s">
        <v>139</v>
      </c>
      <c r="AT40" s="719"/>
      <c r="AU40" s="689"/>
      <c r="AV40" s="689"/>
      <c r="AW40" s="719"/>
      <c r="AX40" s="719"/>
      <c r="AY40" s="719"/>
      <c r="AZ40" s="719"/>
      <c r="BA40" s="719"/>
      <c r="BB40" s="719"/>
      <c r="BC40" s="719"/>
      <c r="BD40" s="689"/>
      <c r="BE40" s="719"/>
      <c r="BF40" s="689"/>
      <c r="BG40" s="689"/>
      <c r="BH40" s="719"/>
      <c r="BI40" s="719"/>
      <c r="BJ40" s="719"/>
      <c r="BK40" s="719"/>
      <c r="BL40" s="719"/>
      <c r="BM40" s="719"/>
      <c r="BN40" s="719"/>
      <c r="BO40" s="689"/>
      <c r="BP40" s="719"/>
      <c r="BQ40" s="689"/>
      <c r="BR40" s="689"/>
      <c r="BS40" s="719"/>
      <c r="BT40" s="719"/>
      <c r="BU40" s="719"/>
      <c r="BV40" s="719"/>
      <c r="BW40" s="719"/>
      <c r="BX40" s="719"/>
      <c r="BY40" s="719"/>
      <c r="BZ40" s="689"/>
      <c r="CA40" s="719"/>
      <c r="CB40" s="689"/>
      <c r="CC40" s="689"/>
      <c r="CD40" s="719"/>
      <c r="CE40" s="719"/>
      <c r="CF40" s="719"/>
      <c r="CG40" s="719"/>
      <c r="CH40" s="719"/>
      <c r="CI40" s="719"/>
      <c r="CJ40" s="719"/>
      <c r="CK40" s="689"/>
      <c r="CL40" s="719"/>
      <c r="CM40" s="689"/>
      <c r="CN40" s="689"/>
      <c r="CO40" s="719"/>
      <c r="CP40" s="719"/>
      <c r="CQ40" s="719"/>
      <c r="CR40" s="719"/>
      <c r="CS40" s="719"/>
      <c r="CT40" s="719"/>
      <c r="CU40" s="719"/>
      <c r="CV40" s="689"/>
      <c r="CW40" s="719"/>
      <c r="CX40" s="689"/>
      <c r="CY40" s="689"/>
      <c r="CZ40" s="719"/>
      <c r="DA40" s="719"/>
      <c r="DB40" s="719"/>
      <c r="DC40" s="719"/>
      <c r="DD40" s="719"/>
      <c r="DE40" s="719"/>
      <c r="DF40" s="719"/>
      <c r="DG40" s="689"/>
    </row>
    <row r="41" spans="1:111" ht="17.25" thickTop="1" thickBot="1" x14ac:dyDescent="0.3">
      <c r="A41" s="720"/>
      <c r="B41" s="685"/>
      <c r="C41" s="664" t="s">
        <v>176</v>
      </c>
      <c r="D41" s="685">
        <f t="shared" ref="D41:J41" si="40">SUM(D32:D40)</f>
        <v>30</v>
      </c>
      <c r="E41" s="685">
        <f t="shared" si="40"/>
        <v>80</v>
      </c>
      <c r="F41" s="685">
        <f t="shared" si="40"/>
        <v>40</v>
      </c>
      <c r="G41" s="685">
        <f t="shared" si="40"/>
        <v>40</v>
      </c>
      <c r="H41" s="685">
        <f t="shared" si="40"/>
        <v>16</v>
      </c>
      <c r="I41" s="685">
        <f t="shared" si="40"/>
        <v>8</v>
      </c>
      <c r="J41" s="685">
        <f t="shared" si="40"/>
        <v>8</v>
      </c>
      <c r="K41" s="685"/>
      <c r="L41" s="685"/>
      <c r="M41" s="685"/>
      <c r="N41" s="685"/>
      <c r="O41" s="685"/>
      <c r="P41" s="685"/>
      <c r="Q41" s="685"/>
      <c r="R41" s="685"/>
      <c r="S41" s="685"/>
      <c r="T41" s="685"/>
      <c r="U41" s="685"/>
      <c r="V41" s="685"/>
      <c r="W41" s="685"/>
      <c r="X41" s="720"/>
      <c r="Y41" s="685"/>
      <c r="Z41" s="664" t="s">
        <v>176</v>
      </c>
      <c r="AA41" s="720">
        <f t="shared" ref="AA41:AG41" si="41">SUM(AA32:AA40)</f>
        <v>30</v>
      </c>
      <c r="AB41" s="720">
        <f t="shared" si="41"/>
        <v>80</v>
      </c>
      <c r="AC41" s="720">
        <f t="shared" si="41"/>
        <v>40</v>
      </c>
      <c r="AD41" s="720">
        <f t="shared" si="41"/>
        <v>40</v>
      </c>
      <c r="AE41" s="720">
        <f t="shared" si="41"/>
        <v>16</v>
      </c>
      <c r="AF41" s="720">
        <f t="shared" si="41"/>
        <v>8</v>
      </c>
      <c r="AG41" s="720">
        <f t="shared" si="41"/>
        <v>8</v>
      </c>
      <c r="AH41" s="685"/>
      <c r="AI41" s="730"/>
      <c r="AJ41" s="729"/>
      <c r="AK41" s="664" t="s">
        <v>176</v>
      </c>
      <c r="AL41" s="730">
        <f t="shared" ref="AL41:AR41" si="42">SUM(AL32:AL40)</f>
        <v>30</v>
      </c>
      <c r="AM41" s="730">
        <f t="shared" si="42"/>
        <v>95</v>
      </c>
      <c r="AN41" s="730">
        <f t="shared" si="42"/>
        <v>35</v>
      </c>
      <c r="AO41" s="730">
        <f t="shared" si="42"/>
        <v>60</v>
      </c>
      <c r="AP41" s="730">
        <f t="shared" si="42"/>
        <v>19</v>
      </c>
      <c r="AQ41" s="730">
        <f t="shared" si="42"/>
        <v>7</v>
      </c>
      <c r="AR41" s="730">
        <f t="shared" si="42"/>
        <v>12</v>
      </c>
      <c r="AS41" s="729"/>
      <c r="AT41" s="722"/>
      <c r="AU41" s="670"/>
      <c r="AV41" s="664" t="s">
        <v>176</v>
      </c>
      <c r="AW41" s="721">
        <f t="shared" ref="AW41:BC41" si="43">SUM(AW32:AW40)</f>
        <v>4</v>
      </c>
      <c r="AX41" s="721">
        <f t="shared" si="43"/>
        <v>15</v>
      </c>
      <c r="AY41" s="720">
        <f t="shared" si="43"/>
        <v>0</v>
      </c>
      <c r="AZ41" s="720">
        <f t="shared" si="43"/>
        <v>15</v>
      </c>
      <c r="BA41" s="721">
        <f t="shared" si="43"/>
        <v>3</v>
      </c>
      <c r="BB41" s="721">
        <f t="shared" si="43"/>
        <v>0</v>
      </c>
      <c r="BC41" s="721">
        <f t="shared" si="43"/>
        <v>3</v>
      </c>
      <c r="BD41" s="670"/>
      <c r="BE41" s="722"/>
      <c r="BF41" s="670"/>
      <c r="BG41" s="664" t="s">
        <v>176</v>
      </c>
      <c r="BH41" s="721">
        <f t="shared" ref="BH41:BN41" si="44">SUM(BH32:BH40)</f>
        <v>4</v>
      </c>
      <c r="BI41" s="721">
        <f t="shared" si="44"/>
        <v>15</v>
      </c>
      <c r="BJ41" s="720">
        <f t="shared" si="44"/>
        <v>0</v>
      </c>
      <c r="BK41" s="720">
        <f t="shared" si="44"/>
        <v>15</v>
      </c>
      <c r="BL41" s="721">
        <f t="shared" si="44"/>
        <v>3</v>
      </c>
      <c r="BM41" s="721">
        <f t="shared" si="44"/>
        <v>0</v>
      </c>
      <c r="BN41" s="721">
        <f t="shared" si="44"/>
        <v>3</v>
      </c>
      <c r="BO41" s="670"/>
      <c r="BP41" s="722"/>
      <c r="BQ41" s="670"/>
      <c r="BR41" s="664" t="s">
        <v>176</v>
      </c>
      <c r="BS41" s="722">
        <f t="shared" ref="BS41:BY41" si="45">SUM(BS32:BS40)</f>
        <v>30</v>
      </c>
      <c r="BT41" s="722">
        <f t="shared" si="45"/>
        <v>100</v>
      </c>
      <c r="BU41" s="722">
        <f t="shared" si="45"/>
        <v>55</v>
      </c>
      <c r="BV41" s="722">
        <f t="shared" si="45"/>
        <v>45</v>
      </c>
      <c r="BW41" s="722">
        <f t="shared" si="45"/>
        <v>20</v>
      </c>
      <c r="BX41" s="722">
        <f t="shared" si="45"/>
        <v>11</v>
      </c>
      <c r="BY41" s="722">
        <f t="shared" si="45"/>
        <v>9</v>
      </c>
      <c r="BZ41" s="670"/>
      <c r="CA41" s="722"/>
      <c r="CB41" s="670"/>
      <c r="CC41" s="664" t="s">
        <v>176</v>
      </c>
      <c r="CD41" s="722">
        <f t="shared" ref="CD41:CJ41" si="46">SUM(CD32:CD40)</f>
        <v>30</v>
      </c>
      <c r="CE41" s="722">
        <f t="shared" si="46"/>
        <v>100</v>
      </c>
      <c r="CF41" s="722">
        <f t="shared" si="46"/>
        <v>55</v>
      </c>
      <c r="CG41" s="722">
        <f t="shared" si="46"/>
        <v>45</v>
      </c>
      <c r="CH41" s="722">
        <f t="shared" si="46"/>
        <v>20</v>
      </c>
      <c r="CI41" s="722">
        <f t="shared" si="46"/>
        <v>11</v>
      </c>
      <c r="CJ41" s="722">
        <f t="shared" si="46"/>
        <v>9</v>
      </c>
      <c r="CK41" s="670"/>
      <c r="CL41" s="722"/>
      <c r="CM41" s="670"/>
      <c r="CN41" s="664" t="s">
        <v>176</v>
      </c>
      <c r="CO41" s="722">
        <f t="shared" ref="CO41:CU41" si="47">SUM(CO32:CO40)</f>
        <v>30</v>
      </c>
      <c r="CP41" s="722">
        <f t="shared" si="47"/>
        <v>85</v>
      </c>
      <c r="CQ41" s="722">
        <f t="shared" si="47"/>
        <v>40</v>
      </c>
      <c r="CR41" s="722">
        <f t="shared" si="47"/>
        <v>45</v>
      </c>
      <c r="CS41" s="722">
        <f t="shared" si="47"/>
        <v>17</v>
      </c>
      <c r="CT41" s="722">
        <f t="shared" si="47"/>
        <v>8</v>
      </c>
      <c r="CU41" s="722">
        <f t="shared" si="47"/>
        <v>9</v>
      </c>
      <c r="CV41" s="670"/>
      <c r="CW41" s="722"/>
      <c r="CX41" s="670"/>
      <c r="CY41" s="664" t="s">
        <v>176</v>
      </c>
      <c r="CZ41" s="722">
        <f t="shared" ref="CZ41:DF41" si="48">SUM(CZ32:CZ40)</f>
        <v>30</v>
      </c>
      <c r="DA41" s="722">
        <f t="shared" si="48"/>
        <v>85</v>
      </c>
      <c r="DB41" s="722">
        <f t="shared" si="48"/>
        <v>35</v>
      </c>
      <c r="DC41" s="722">
        <f t="shared" si="48"/>
        <v>50</v>
      </c>
      <c r="DD41" s="722">
        <f t="shared" si="48"/>
        <v>17</v>
      </c>
      <c r="DE41" s="722">
        <f t="shared" si="48"/>
        <v>7</v>
      </c>
      <c r="DF41" s="722">
        <f t="shared" si="48"/>
        <v>10</v>
      </c>
      <c r="DG41" s="728"/>
    </row>
    <row r="42" spans="1:111" ht="17.25" thickTop="1" thickBot="1" x14ac:dyDescent="0.3">
      <c r="A42" s="720"/>
      <c r="B42" s="685"/>
      <c r="C42" s="670" t="s">
        <v>324</v>
      </c>
      <c r="D42" s="685">
        <f t="shared" ref="D42:J42" si="49">D11+D20+D31+D41</f>
        <v>120</v>
      </c>
      <c r="E42" s="685">
        <f t="shared" si="49"/>
        <v>355</v>
      </c>
      <c r="F42" s="685">
        <f t="shared" si="49"/>
        <v>180</v>
      </c>
      <c r="G42" s="685">
        <f t="shared" si="49"/>
        <v>175</v>
      </c>
      <c r="H42" s="685">
        <f t="shared" si="49"/>
        <v>71</v>
      </c>
      <c r="I42" s="685">
        <f t="shared" si="49"/>
        <v>37</v>
      </c>
      <c r="J42" s="685">
        <f t="shared" si="49"/>
        <v>34</v>
      </c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720"/>
      <c r="Y42" s="685"/>
      <c r="Z42" s="670" t="s">
        <v>324</v>
      </c>
      <c r="AA42" s="720">
        <f t="shared" ref="AA42:AG42" si="50">AA11+AA20+AA31+AA41</f>
        <v>120</v>
      </c>
      <c r="AB42" s="720">
        <f t="shared" si="50"/>
        <v>355</v>
      </c>
      <c r="AC42" s="720">
        <f t="shared" si="50"/>
        <v>180</v>
      </c>
      <c r="AD42" s="720">
        <f t="shared" si="50"/>
        <v>175</v>
      </c>
      <c r="AE42" s="720">
        <f t="shared" si="50"/>
        <v>71</v>
      </c>
      <c r="AF42" s="720">
        <f t="shared" si="50"/>
        <v>37</v>
      </c>
      <c r="AG42" s="720">
        <f t="shared" si="50"/>
        <v>34</v>
      </c>
      <c r="AH42" s="685"/>
      <c r="AI42" s="730"/>
      <c r="AJ42" s="729"/>
      <c r="AK42" s="670" t="s">
        <v>324</v>
      </c>
      <c r="AL42" s="730">
        <f t="shared" ref="AL42:AR42" si="51">AL11+AL20+AL31+AL41</f>
        <v>120</v>
      </c>
      <c r="AM42" s="730">
        <f t="shared" si="51"/>
        <v>385</v>
      </c>
      <c r="AN42" s="730">
        <f t="shared" si="51"/>
        <v>155</v>
      </c>
      <c r="AO42" s="730">
        <f t="shared" si="51"/>
        <v>230</v>
      </c>
      <c r="AP42" s="730">
        <f t="shared" si="51"/>
        <v>77</v>
      </c>
      <c r="AQ42" s="730">
        <f t="shared" si="51"/>
        <v>31</v>
      </c>
      <c r="AR42" s="730">
        <f t="shared" si="51"/>
        <v>32</v>
      </c>
      <c r="AS42" s="729"/>
      <c r="AT42" s="722"/>
      <c r="AU42" s="670"/>
      <c r="AV42" s="670" t="s">
        <v>1099</v>
      </c>
      <c r="AW42" s="721">
        <f t="shared" ref="AW42:BB42" si="52">AW11+AW20+AW31+AW41</f>
        <v>63</v>
      </c>
      <c r="AX42" s="721">
        <f t="shared" si="52"/>
        <v>230</v>
      </c>
      <c r="AY42" s="720">
        <f t="shared" si="52"/>
        <v>105</v>
      </c>
      <c r="AZ42" s="720">
        <f t="shared" si="52"/>
        <v>125</v>
      </c>
      <c r="BA42" s="721">
        <f t="shared" si="52"/>
        <v>46</v>
      </c>
      <c r="BB42" s="721">
        <f t="shared" si="52"/>
        <v>21</v>
      </c>
      <c r="BC42" s="721">
        <f>BC11+BC19+BC31+BC41</f>
        <v>15</v>
      </c>
      <c r="BD42" s="670"/>
      <c r="BE42" s="722"/>
      <c r="BF42" s="670"/>
      <c r="BG42" s="670" t="s">
        <v>1099</v>
      </c>
      <c r="BH42" s="721">
        <f t="shared" ref="BH42:BN42" si="53">BH11+BH20+BH31+BH41</f>
        <v>63</v>
      </c>
      <c r="BI42" s="721">
        <f t="shared" si="53"/>
        <v>230</v>
      </c>
      <c r="BJ42" s="720">
        <f t="shared" si="53"/>
        <v>105</v>
      </c>
      <c r="BK42" s="720">
        <f t="shared" si="53"/>
        <v>125</v>
      </c>
      <c r="BL42" s="721">
        <f t="shared" si="53"/>
        <v>46</v>
      </c>
      <c r="BM42" s="721">
        <f t="shared" si="53"/>
        <v>21</v>
      </c>
      <c r="BN42" s="721">
        <f t="shared" si="53"/>
        <v>25</v>
      </c>
      <c r="BO42" s="670"/>
      <c r="BP42" s="722"/>
      <c r="BQ42" s="670"/>
      <c r="BR42" s="670" t="s">
        <v>324</v>
      </c>
      <c r="BS42" s="722">
        <f t="shared" ref="BS42:BY42" si="54">BS11+BS20+BS31+BS41</f>
        <v>120</v>
      </c>
      <c r="BT42" s="722">
        <f t="shared" si="54"/>
        <v>385</v>
      </c>
      <c r="BU42" s="722">
        <f t="shared" si="54"/>
        <v>195</v>
      </c>
      <c r="BV42" s="722">
        <f t="shared" si="54"/>
        <v>190</v>
      </c>
      <c r="BW42" s="722">
        <f t="shared" si="54"/>
        <v>77</v>
      </c>
      <c r="BX42" s="722">
        <f t="shared" si="54"/>
        <v>39</v>
      </c>
      <c r="BY42" s="722">
        <f t="shared" si="54"/>
        <v>38</v>
      </c>
      <c r="BZ42" s="670"/>
      <c r="CA42" s="722"/>
      <c r="CB42" s="670"/>
      <c r="CC42" s="670" t="s">
        <v>324</v>
      </c>
      <c r="CD42" s="722">
        <f t="shared" ref="CD42:CJ42" si="55">CD11+CD20+CD31+CD41</f>
        <v>120</v>
      </c>
      <c r="CE42" s="722">
        <f t="shared" si="55"/>
        <v>385</v>
      </c>
      <c r="CF42" s="722">
        <f t="shared" si="55"/>
        <v>195</v>
      </c>
      <c r="CG42" s="722">
        <f t="shared" si="55"/>
        <v>190</v>
      </c>
      <c r="CH42" s="722">
        <f t="shared" si="55"/>
        <v>77</v>
      </c>
      <c r="CI42" s="722">
        <f t="shared" si="55"/>
        <v>39</v>
      </c>
      <c r="CJ42" s="722">
        <f t="shared" si="55"/>
        <v>38</v>
      </c>
      <c r="CK42" s="670"/>
      <c r="CL42" s="722"/>
      <c r="CM42" s="670"/>
      <c r="CN42" s="670" t="s">
        <v>324</v>
      </c>
      <c r="CO42" s="722">
        <f t="shared" ref="CO42:CU42" si="56">CO11+CO20+CO31+CO41</f>
        <v>120</v>
      </c>
      <c r="CP42" s="722">
        <f t="shared" si="56"/>
        <v>380</v>
      </c>
      <c r="CQ42" s="722">
        <f t="shared" si="56"/>
        <v>190</v>
      </c>
      <c r="CR42" s="722">
        <f t="shared" si="56"/>
        <v>190</v>
      </c>
      <c r="CS42" s="722">
        <f t="shared" si="56"/>
        <v>76</v>
      </c>
      <c r="CT42" s="722">
        <f t="shared" si="56"/>
        <v>38</v>
      </c>
      <c r="CU42" s="722">
        <f t="shared" si="56"/>
        <v>38</v>
      </c>
      <c r="CV42" s="670"/>
      <c r="CW42" s="722"/>
      <c r="CX42" s="670"/>
      <c r="CY42" s="670" t="s">
        <v>324</v>
      </c>
      <c r="CZ42" s="722">
        <f t="shared" ref="CZ42:DF42" si="57">CZ11+CZ20+CZ31+CZ41</f>
        <v>120</v>
      </c>
      <c r="DA42" s="722">
        <f t="shared" si="57"/>
        <v>370</v>
      </c>
      <c r="DB42" s="722">
        <f t="shared" si="57"/>
        <v>190</v>
      </c>
      <c r="DC42" s="722">
        <f t="shared" si="57"/>
        <v>180</v>
      </c>
      <c r="DD42" s="722">
        <f t="shared" si="57"/>
        <v>74</v>
      </c>
      <c r="DE42" s="722">
        <f t="shared" si="57"/>
        <v>38</v>
      </c>
      <c r="DF42" s="722">
        <f t="shared" si="57"/>
        <v>28</v>
      </c>
      <c r="DG42" s="728"/>
    </row>
    <row r="43" spans="1:111" ht="16.5" thickTop="1" x14ac:dyDescent="0.25">
      <c r="A43" s="719"/>
      <c r="B43" s="689"/>
      <c r="C43" s="689"/>
      <c r="D43" s="689"/>
      <c r="E43" s="689"/>
      <c r="F43" s="689"/>
      <c r="G43" s="689"/>
      <c r="H43" s="689"/>
      <c r="I43" s="689"/>
      <c r="J43" s="689"/>
      <c r="K43" s="689"/>
      <c r="L43" s="689"/>
      <c r="M43" s="689"/>
      <c r="N43" s="689"/>
      <c r="O43" s="689"/>
      <c r="P43" s="689"/>
      <c r="Q43" s="689"/>
      <c r="R43" s="689"/>
      <c r="S43" s="689"/>
      <c r="T43" s="689"/>
      <c r="U43" s="689"/>
      <c r="V43" s="689"/>
      <c r="W43" s="689"/>
      <c r="X43" s="719"/>
      <c r="Y43" s="689"/>
      <c r="Z43" s="689"/>
      <c r="AA43" s="719"/>
      <c r="AB43" s="719"/>
      <c r="AC43" s="719"/>
      <c r="AD43" s="719"/>
      <c r="AE43" s="719"/>
      <c r="AF43" s="719"/>
      <c r="AG43" s="719"/>
      <c r="AH43" s="689"/>
      <c r="AI43" s="719"/>
      <c r="AJ43" s="689"/>
      <c r="AK43" s="689"/>
      <c r="AL43" s="719"/>
      <c r="AM43" s="719"/>
      <c r="AN43" s="719"/>
      <c r="AO43" s="719"/>
      <c r="AP43" s="719"/>
      <c r="AQ43" s="719"/>
      <c r="AR43" s="719"/>
      <c r="AS43" s="689"/>
      <c r="AT43" s="719"/>
      <c r="AU43" s="689"/>
      <c r="AV43" s="689"/>
      <c r="AW43" s="719"/>
      <c r="AX43" s="719"/>
      <c r="AY43" s="719"/>
      <c r="AZ43" s="719"/>
      <c r="BA43" s="719"/>
      <c r="BB43" s="719"/>
      <c r="BC43" s="719"/>
      <c r="BD43" s="689"/>
      <c r="BE43" s="719"/>
      <c r="BF43" s="689"/>
      <c r="BG43" s="689"/>
      <c r="BH43" s="719"/>
      <c r="BI43" s="719"/>
      <c r="BJ43" s="719"/>
      <c r="BK43" s="719"/>
      <c r="BL43" s="719"/>
      <c r="BM43" s="719"/>
      <c r="BN43" s="719"/>
      <c r="BO43" s="689"/>
      <c r="BP43" s="719"/>
      <c r="BQ43" s="689"/>
      <c r="BR43" s="689"/>
      <c r="BS43" s="719"/>
      <c r="BT43" s="719"/>
      <c r="BU43" s="719"/>
      <c r="BV43" s="719"/>
      <c r="BW43" s="719"/>
      <c r="BX43" s="719"/>
      <c r="BY43" s="719"/>
      <c r="BZ43" s="689"/>
      <c r="CA43" s="719"/>
      <c r="CB43" s="689"/>
      <c r="CC43" s="689"/>
      <c r="CD43" s="719"/>
      <c r="CE43" s="719"/>
      <c r="CF43" s="719"/>
      <c r="CG43" s="719"/>
      <c r="CH43" s="719"/>
      <c r="CI43" s="719"/>
      <c r="CJ43" s="719"/>
      <c r="CK43" s="689"/>
      <c r="CL43" s="719"/>
      <c r="CM43" s="689"/>
      <c r="CN43" s="689"/>
      <c r="CO43" s="719"/>
      <c r="CP43" s="719"/>
      <c r="CQ43" s="719"/>
      <c r="CR43" s="719"/>
      <c r="CS43" s="719"/>
      <c r="CT43" s="719"/>
      <c r="CU43" s="719"/>
      <c r="CV43" s="689"/>
      <c r="CW43" s="719"/>
      <c r="CX43" s="689"/>
      <c r="CY43" s="689"/>
      <c r="CZ43" s="719"/>
      <c r="DA43" s="719"/>
      <c r="DB43" s="719"/>
      <c r="DC43" s="719"/>
      <c r="DD43" s="719"/>
      <c r="DE43" s="719"/>
      <c r="DF43" s="719"/>
      <c r="DG43" s="689"/>
    </row>
    <row r="44" spans="1:111" ht="16.5" thickBot="1" x14ac:dyDescent="0.3">
      <c r="A44" s="719"/>
      <c r="B44" s="689"/>
      <c r="C44" s="683"/>
      <c r="D44" s="683"/>
      <c r="E44" s="683"/>
      <c r="F44" s="683"/>
      <c r="G44" s="683"/>
      <c r="H44" s="683"/>
      <c r="I44" s="689"/>
      <c r="J44" s="689"/>
      <c r="K44" s="689"/>
      <c r="L44" s="689"/>
      <c r="M44" s="689"/>
      <c r="N44" s="689"/>
      <c r="O44" s="689"/>
      <c r="P44" s="689"/>
      <c r="Q44" s="689"/>
      <c r="R44" s="689"/>
      <c r="S44" s="689"/>
      <c r="T44" s="689"/>
      <c r="U44" s="689"/>
      <c r="V44" s="689"/>
      <c r="W44" s="689"/>
      <c r="X44" s="719"/>
      <c r="Y44" s="689"/>
      <c r="Z44" s="689"/>
      <c r="AA44" s="719"/>
      <c r="AB44" s="719"/>
      <c r="AC44" s="719"/>
      <c r="AD44" s="719"/>
      <c r="AE44" s="719"/>
      <c r="AF44" s="719"/>
      <c r="AG44" s="719"/>
      <c r="AH44" s="689"/>
      <c r="AI44" s="719"/>
      <c r="AJ44" s="689"/>
      <c r="AK44" s="689"/>
      <c r="AL44" s="719"/>
      <c r="AM44" s="719"/>
      <c r="AN44" s="719"/>
      <c r="AO44" s="719"/>
      <c r="AP44" s="719"/>
      <c r="AQ44" s="719"/>
      <c r="AR44" s="719"/>
      <c r="AS44" s="689"/>
      <c r="AT44" s="727" t="s">
        <v>1159</v>
      </c>
      <c r="AU44" s="689"/>
      <c r="AV44" s="689"/>
      <c r="AW44" s="719"/>
      <c r="AX44" s="719"/>
      <c r="AY44" s="719"/>
      <c r="AZ44" s="719"/>
      <c r="BA44" s="719"/>
      <c r="BB44" s="719"/>
      <c r="BC44" s="719"/>
      <c r="BD44" s="689"/>
      <c r="BE44" s="727" t="s">
        <v>1159</v>
      </c>
      <c r="BF44" s="689"/>
      <c r="BG44" s="689"/>
      <c r="BH44" s="719"/>
      <c r="BI44" s="719"/>
      <c r="BJ44" s="719"/>
      <c r="BK44" s="719"/>
      <c r="BL44" s="719"/>
      <c r="BM44" s="719"/>
      <c r="BN44" s="719"/>
      <c r="BO44" s="689"/>
      <c r="BP44" s="719"/>
      <c r="BQ44" s="689"/>
      <c r="BR44" s="689"/>
      <c r="BS44" s="719"/>
      <c r="BT44" s="719"/>
      <c r="BU44" s="719"/>
      <c r="BV44" s="719"/>
      <c r="BW44" s="719"/>
      <c r="BX44" s="719"/>
      <c r="BY44" s="719"/>
      <c r="BZ44" s="689"/>
      <c r="CA44" s="719"/>
      <c r="CB44" s="689"/>
      <c r="CC44" s="689"/>
      <c r="CD44" s="719"/>
      <c r="CE44" s="719"/>
      <c r="CF44" s="719"/>
      <c r="CG44" s="719"/>
      <c r="CH44" s="719"/>
      <c r="CI44" s="719"/>
      <c r="CJ44" s="719"/>
      <c r="CK44" s="689"/>
      <c r="CL44" s="719"/>
      <c r="CM44" s="689"/>
      <c r="CN44" s="689"/>
      <c r="CO44" s="719"/>
      <c r="CP44" s="719"/>
      <c r="CQ44" s="719"/>
      <c r="CR44" s="719"/>
      <c r="CS44" s="719"/>
      <c r="CT44" s="719"/>
      <c r="CU44" s="719"/>
      <c r="CV44" s="689"/>
      <c r="CW44" s="719"/>
      <c r="CX44" s="689"/>
      <c r="CY44" s="689"/>
      <c r="CZ44" s="719"/>
      <c r="DA44" s="719"/>
      <c r="DB44" s="719"/>
      <c r="DC44" s="719"/>
      <c r="DD44" s="719"/>
      <c r="DE44" s="719"/>
      <c r="DF44" s="719"/>
      <c r="DG44" s="689"/>
    </row>
    <row r="45" spans="1:111" x14ac:dyDescent="0.25">
      <c r="A45" s="719"/>
      <c r="B45" s="726"/>
      <c r="C45" s="671"/>
      <c r="D45" s="672" t="s">
        <v>374</v>
      </c>
      <c r="E45" s="672" t="s">
        <v>874</v>
      </c>
      <c r="F45" s="672"/>
      <c r="G45" s="672"/>
      <c r="H45" s="673" t="s">
        <v>875</v>
      </c>
      <c r="I45" s="725"/>
      <c r="J45" s="689"/>
      <c r="K45" s="689"/>
      <c r="L45" s="689"/>
      <c r="M45" s="689"/>
      <c r="N45" s="689"/>
      <c r="O45" s="689"/>
      <c r="P45" s="689"/>
      <c r="Q45" s="689"/>
      <c r="R45" s="689"/>
      <c r="S45" s="689"/>
      <c r="T45" s="689"/>
      <c r="U45" s="689"/>
      <c r="V45" s="689"/>
      <c r="W45" s="689"/>
      <c r="X45" s="719"/>
      <c r="Y45" s="689"/>
      <c r="Z45" s="671"/>
      <c r="AA45" s="672" t="s">
        <v>374</v>
      </c>
      <c r="AB45" s="672" t="s">
        <v>874</v>
      </c>
      <c r="AC45" s="672"/>
      <c r="AD45" s="672"/>
      <c r="AE45" s="673" t="s">
        <v>875</v>
      </c>
      <c r="AF45" s="719"/>
      <c r="AG45" s="719"/>
      <c r="AH45" s="689"/>
      <c r="AI45" s="719"/>
      <c r="AJ45" s="689"/>
      <c r="AK45" s="671"/>
      <c r="AL45" s="672" t="s">
        <v>374</v>
      </c>
      <c r="AM45" s="672" t="s">
        <v>874</v>
      </c>
      <c r="AN45" s="672"/>
      <c r="AO45" s="672"/>
      <c r="AP45" s="673" t="s">
        <v>875</v>
      </c>
      <c r="AQ45" s="719"/>
      <c r="AR45" s="719"/>
      <c r="AS45" s="689"/>
      <c r="AT45" s="723">
        <v>1</v>
      </c>
      <c r="AU45" s="688" t="s">
        <v>1248</v>
      </c>
      <c r="AV45" s="658" t="s">
        <v>1247</v>
      </c>
      <c r="AW45" s="719">
        <v>3</v>
      </c>
      <c r="AX45" s="719">
        <v>10</v>
      </c>
      <c r="AY45" s="719">
        <v>10</v>
      </c>
      <c r="AZ45" s="719">
        <v>0</v>
      </c>
      <c r="BA45" s="719">
        <v>2</v>
      </c>
      <c r="BB45" s="719">
        <v>2</v>
      </c>
      <c r="BC45" s="719">
        <v>0</v>
      </c>
      <c r="BD45" s="688" t="s">
        <v>688</v>
      </c>
      <c r="BE45" s="723">
        <v>1</v>
      </c>
      <c r="BF45" s="688" t="s">
        <v>1246</v>
      </c>
      <c r="BG45" s="688" t="s">
        <v>1245</v>
      </c>
      <c r="BH45" s="719">
        <v>3</v>
      </c>
      <c r="BI45" s="719">
        <v>10</v>
      </c>
      <c r="BJ45" s="719">
        <v>10</v>
      </c>
      <c r="BK45" s="719">
        <v>0</v>
      </c>
      <c r="BL45" s="719">
        <v>2</v>
      </c>
      <c r="BM45" s="719">
        <v>2</v>
      </c>
      <c r="BN45" s="719">
        <v>0</v>
      </c>
      <c r="BO45" s="682" t="s">
        <v>891</v>
      </c>
      <c r="BP45" s="719"/>
      <c r="BQ45" s="689"/>
      <c r="BR45" s="671"/>
      <c r="BS45" s="672" t="s">
        <v>374</v>
      </c>
      <c r="BT45" s="672" t="s">
        <v>874</v>
      </c>
      <c r="BU45" s="672"/>
      <c r="BV45" s="672"/>
      <c r="BW45" s="673" t="s">
        <v>875</v>
      </c>
      <c r="BX45" s="719"/>
      <c r="BY45" s="719"/>
      <c r="BZ45" s="689"/>
      <c r="CA45" s="719"/>
      <c r="CB45" s="689"/>
      <c r="CC45" s="671"/>
      <c r="CD45" s="672" t="s">
        <v>374</v>
      </c>
      <c r="CE45" s="672" t="s">
        <v>874</v>
      </c>
      <c r="CF45" s="672"/>
      <c r="CG45" s="672"/>
      <c r="CH45" s="673" t="s">
        <v>875</v>
      </c>
      <c r="CI45" s="719"/>
      <c r="CJ45" s="719"/>
      <c r="CK45" s="689"/>
      <c r="CL45" s="719"/>
      <c r="CM45" s="689"/>
      <c r="CN45" s="671"/>
      <c r="CO45" s="672" t="s">
        <v>374</v>
      </c>
      <c r="CP45" s="672" t="s">
        <v>874</v>
      </c>
      <c r="CQ45" s="672"/>
      <c r="CR45" s="672"/>
      <c r="CS45" s="673" t="s">
        <v>875</v>
      </c>
      <c r="CT45" s="719"/>
      <c r="CU45" s="719"/>
      <c r="CV45" s="689"/>
      <c r="CW45" s="719"/>
      <c r="CX45" s="689"/>
      <c r="CY45" s="671"/>
      <c r="CZ45" s="672" t="s">
        <v>374</v>
      </c>
      <c r="DA45" s="672" t="s">
        <v>874</v>
      </c>
      <c r="DB45" s="672"/>
      <c r="DC45" s="672"/>
      <c r="DD45" s="673" t="s">
        <v>875</v>
      </c>
      <c r="DE45" s="719"/>
      <c r="DF45" s="719"/>
      <c r="DG45" s="689"/>
    </row>
    <row r="46" spans="1:111" x14ac:dyDescent="0.25">
      <c r="A46" s="719"/>
      <c r="B46" s="726"/>
      <c r="C46" s="674" t="s">
        <v>876</v>
      </c>
      <c r="D46" s="675">
        <v>112</v>
      </c>
      <c r="E46" s="675">
        <v>335</v>
      </c>
      <c r="F46" s="675"/>
      <c r="G46" s="675"/>
      <c r="H46" s="676">
        <v>67</v>
      </c>
      <c r="I46" s="725"/>
      <c r="J46" s="689"/>
      <c r="K46" s="689"/>
      <c r="L46" s="689"/>
      <c r="M46" s="689"/>
      <c r="N46" s="689"/>
      <c r="O46" s="689"/>
      <c r="P46" s="689"/>
      <c r="Q46" s="689"/>
      <c r="R46" s="689"/>
      <c r="S46" s="689"/>
      <c r="T46" s="689"/>
      <c r="U46" s="689"/>
      <c r="V46" s="689"/>
      <c r="W46" s="689"/>
      <c r="X46" s="719"/>
      <c r="Y46" s="689"/>
      <c r="Z46" s="674" t="s">
        <v>876</v>
      </c>
      <c r="AA46" s="675">
        <v>112</v>
      </c>
      <c r="AB46" s="675">
        <v>335</v>
      </c>
      <c r="AC46" s="675"/>
      <c r="AD46" s="675"/>
      <c r="AE46" s="676">
        <v>67</v>
      </c>
      <c r="AF46" s="719"/>
      <c r="AG46" s="719"/>
      <c r="AH46" s="689"/>
      <c r="AI46" s="719"/>
      <c r="AJ46" s="689"/>
      <c r="AK46" s="674" t="s">
        <v>876</v>
      </c>
      <c r="AL46" s="675">
        <v>112</v>
      </c>
      <c r="AM46" s="675">
        <v>355</v>
      </c>
      <c r="AN46" s="675"/>
      <c r="AO46" s="675"/>
      <c r="AP46" s="676">
        <v>71</v>
      </c>
      <c r="AQ46" s="719"/>
      <c r="AR46" s="719"/>
      <c r="AS46" s="689"/>
      <c r="AT46" s="723">
        <v>1</v>
      </c>
      <c r="AU46" s="688"/>
      <c r="AV46" s="691" t="s">
        <v>1244</v>
      </c>
      <c r="AW46" s="719">
        <v>3</v>
      </c>
      <c r="AX46" s="719">
        <v>10</v>
      </c>
      <c r="AY46" s="719">
        <v>0</v>
      </c>
      <c r="AZ46" s="719">
        <v>10</v>
      </c>
      <c r="BA46" s="719">
        <v>2</v>
      </c>
      <c r="BB46" s="719">
        <v>0</v>
      </c>
      <c r="BC46" s="719">
        <v>2</v>
      </c>
      <c r="BD46" s="688" t="s">
        <v>139</v>
      </c>
      <c r="BE46" s="723">
        <v>1</v>
      </c>
      <c r="BF46" s="688" t="s">
        <v>1243</v>
      </c>
      <c r="BG46" s="691" t="s">
        <v>966</v>
      </c>
      <c r="BH46" s="719">
        <v>3</v>
      </c>
      <c r="BI46" s="719">
        <v>10</v>
      </c>
      <c r="BJ46" s="719">
        <v>0</v>
      </c>
      <c r="BK46" s="719">
        <v>10</v>
      </c>
      <c r="BL46" s="719">
        <v>2</v>
      </c>
      <c r="BM46" s="719">
        <v>0</v>
      </c>
      <c r="BN46" s="719">
        <v>2</v>
      </c>
      <c r="BO46" s="682" t="s">
        <v>895</v>
      </c>
      <c r="BP46" s="719"/>
      <c r="BQ46" s="689"/>
      <c r="BR46" s="674" t="s">
        <v>876</v>
      </c>
      <c r="BS46" s="675">
        <v>112</v>
      </c>
      <c r="BT46" s="675">
        <v>355</v>
      </c>
      <c r="BU46" s="675"/>
      <c r="BV46" s="675"/>
      <c r="BW46" s="676">
        <v>71</v>
      </c>
      <c r="BX46" s="719"/>
      <c r="BY46" s="719"/>
      <c r="BZ46" s="689"/>
      <c r="CA46" s="719"/>
      <c r="CB46" s="689"/>
      <c r="CC46" s="674" t="s">
        <v>876</v>
      </c>
      <c r="CD46" s="675">
        <v>112</v>
      </c>
      <c r="CE46" s="675">
        <v>355</v>
      </c>
      <c r="CF46" s="675"/>
      <c r="CG46" s="675"/>
      <c r="CH46" s="676">
        <v>71</v>
      </c>
      <c r="CI46" s="719"/>
      <c r="CJ46" s="719"/>
      <c r="CK46" s="689"/>
      <c r="CL46" s="719"/>
      <c r="CM46" s="689"/>
      <c r="CN46" s="674" t="s">
        <v>876</v>
      </c>
      <c r="CO46" s="675">
        <v>112</v>
      </c>
      <c r="CP46" s="675">
        <v>350</v>
      </c>
      <c r="CQ46" s="675"/>
      <c r="CR46" s="675"/>
      <c r="CS46" s="676">
        <v>70</v>
      </c>
      <c r="CT46" s="719"/>
      <c r="CU46" s="719"/>
      <c r="CV46" s="689"/>
      <c r="CW46" s="719"/>
      <c r="CX46" s="689"/>
      <c r="CY46" s="674" t="s">
        <v>876</v>
      </c>
      <c r="CZ46" s="675">
        <v>108</v>
      </c>
      <c r="DA46" s="675">
        <v>325</v>
      </c>
      <c r="DB46" s="675"/>
      <c r="DC46" s="675"/>
      <c r="DD46" s="676">
        <v>65</v>
      </c>
      <c r="DE46" s="719"/>
      <c r="DF46" s="719"/>
      <c r="DG46" s="689"/>
    </row>
    <row r="47" spans="1:111" ht="16.5" thickBot="1" x14ac:dyDescent="0.3">
      <c r="A47" s="719"/>
      <c r="B47" s="726"/>
      <c r="C47" s="674" t="s">
        <v>877</v>
      </c>
      <c r="D47" s="675">
        <v>0</v>
      </c>
      <c r="E47" s="675">
        <v>0</v>
      </c>
      <c r="F47" s="675"/>
      <c r="G47" s="675"/>
      <c r="H47" s="676">
        <v>0</v>
      </c>
      <c r="I47" s="725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89"/>
      <c r="X47" s="719"/>
      <c r="Y47" s="689"/>
      <c r="Z47" s="674" t="s">
        <v>877</v>
      </c>
      <c r="AA47" s="675">
        <v>0</v>
      </c>
      <c r="AB47" s="675">
        <v>0</v>
      </c>
      <c r="AC47" s="675"/>
      <c r="AD47" s="675"/>
      <c r="AE47" s="676">
        <v>0</v>
      </c>
      <c r="AF47" s="719"/>
      <c r="AG47" s="719"/>
      <c r="AH47" s="689"/>
      <c r="AI47" s="719"/>
      <c r="AJ47" s="689"/>
      <c r="AK47" s="674" t="s">
        <v>877</v>
      </c>
      <c r="AL47" s="675">
        <v>0</v>
      </c>
      <c r="AM47" s="675">
        <v>0</v>
      </c>
      <c r="AN47" s="675"/>
      <c r="AO47" s="675"/>
      <c r="AP47" s="676">
        <v>0</v>
      </c>
      <c r="AQ47" s="719"/>
      <c r="AR47" s="719"/>
      <c r="AS47" s="689"/>
      <c r="AT47" s="723">
        <v>1</v>
      </c>
      <c r="AU47" s="688" t="s">
        <v>1242</v>
      </c>
      <c r="AV47" s="658" t="s">
        <v>1205</v>
      </c>
      <c r="AW47" s="723">
        <v>1</v>
      </c>
      <c r="AX47" s="723">
        <v>0</v>
      </c>
      <c r="AY47" s="723">
        <v>0</v>
      </c>
      <c r="AZ47" s="723">
        <v>0</v>
      </c>
      <c r="BA47" s="723">
        <v>0</v>
      </c>
      <c r="BB47" s="723">
        <v>0</v>
      </c>
      <c r="BC47" s="723">
        <v>0</v>
      </c>
      <c r="BD47" s="688" t="s">
        <v>139</v>
      </c>
      <c r="BE47" s="723">
        <v>1</v>
      </c>
      <c r="BF47" s="688" t="s">
        <v>1241</v>
      </c>
      <c r="BG47" s="688" t="s">
        <v>1203</v>
      </c>
      <c r="BH47" s="723">
        <v>1</v>
      </c>
      <c r="BI47" s="723">
        <v>0</v>
      </c>
      <c r="BJ47" s="723">
        <v>0</v>
      </c>
      <c r="BK47" s="723">
        <v>0</v>
      </c>
      <c r="BL47" s="723">
        <v>0</v>
      </c>
      <c r="BM47" s="723">
        <v>0</v>
      </c>
      <c r="BN47" s="723">
        <v>0</v>
      </c>
      <c r="BO47" s="682" t="s">
        <v>895</v>
      </c>
      <c r="BP47" s="719"/>
      <c r="BQ47" s="689"/>
      <c r="BR47" s="674" t="s">
        <v>877</v>
      </c>
      <c r="BS47" s="675">
        <v>0</v>
      </c>
      <c r="BT47" s="675">
        <v>0</v>
      </c>
      <c r="BU47" s="675"/>
      <c r="BV47" s="675"/>
      <c r="BW47" s="676">
        <v>0</v>
      </c>
      <c r="BX47" s="719"/>
      <c r="BY47" s="719"/>
      <c r="BZ47" s="689"/>
      <c r="CA47" s="719"/>
      <c r="CB47" s="689"/>
      <c r="CC47" s="674" t="s">
        <v>877</v>
      </c>
      <c r="CD47" s="675">
        <v>0</v>
      </c>
      <c r="CE47" s="675">
        <v>0</v>
      </c>
      <c r="CF47" s="675"/>
      <c r="CG47" s="675"/>
      <c r="CH47" s="676">
        <v>0</v>
      </c>
      <c r="CI47" s="719"/>
      <c r="CJ47" s="719"/>
      <c r="CK47" s="689"/>
      <c r="CL47" s="719"/>
      <c r="CM47" s="689"/>
      <c r="CN47" s="674" t="s">
        <v>877</v>
      </c>
      <c r="CO47" s="675">
        <v>0</v>
      </c>
      <c r="CP47" s="675">
        <v>0</v>
      </c>
      <c r="CQ47" s="675"/>
      <c r="CR47" s="675"/>
      <c r="CS47" s="676">
        <v>0</v>
      </c>
      <c r="CT47" s="719"/>
      <c r="CU47" s="719"/>
      <c r="CV47" s="689"/>
      <c r="CW47" s="719"/>
      <c r="CX47" s="689"/>
      <c r="CY47" s="674" t="s">
        <v>877</v>
      </c>
      <c r="CZ47" s="675">
        <v>0</v>
      </c>
      <c r="DA47" s="675">
        <v>0</v>
      </c>
      <c r="DB47" s="675"/>
      <c r="DC47" s="675"/>
      <c r="DD47" s="676">
        <v>0</v>
      </c>
      <c r="DE47" s="719"/>
      <c r="DF47" s="719"/>
      <c r="DG47" s="689"/>
    </row>
    <row r="48" spans="1:111" ht="17.25" thickTop="1" thickBot="1" x14ac:dyDescent="0.3">
      <c r="A48" s="719"/>
      <c r="B48" s="726"/>
      <c r="C48" s="674" t="s">
        <v>878</v>
      </c>
      <c r="D48" s="675">
        <v>8</v>
      </c>
      <c r="E48" s="675">
        <v>20</v>
      </c>
      <c r="F48" s="675"/>
      <c r="G48" s="675"/>
      <c r="H48" s="676">
        <v>4</v>
      </c>
      <c r="I48" s="725"/>
      <c r="J48" s="689"/>
      <c r="K48" s="689"/>
      <c r="L48" s="689"/>
      <c r="M48" s="689"/>
      <c r="N48" s="689"/>
      <c r="O48" s="689"/>
      <c r="P48" s="689"/>
      <c r="Q48" s="689"/>
      <c r="R48" s="689"/>
      <c r="S48" s="689"/>
      <c r="T48" s="689"/>
      <c r="U48" s="689"/>
      <c r="V48" s="689"/>
      <c r="W48" s="689"/>
      <c r="X48" s="719"/>
      <c r="Y48" s="689"/>
      <c r="Z48" s="674" t="s">
        <v>878</v>
      </c>
      <c r="AA48" s="675">
        <v>0</v>
      </c>
      <c r="AB48" s="675">
        <v>0</v>
      </c>
      <c r="AC48" s="675"/>
      <c r="AD48" s="675"/>
      <c r="AE48" s="676">
        <v>0</v>
      </c>
      <c r="AF48" s="719"/>
      <c r="AG48" s="719"/>
      <c r="AH48" s="689"/>
      <c r="AI48" s="719"/>
      <c r="AJ48" s="689"/>
      <c r="AK48" s="674" t="s">
        <v>878</v>
      </c>
      <c r="AL48" s="675">
        <v>8</v>
      </c>
      <c r="AM48" s="675">
        <v>30</v>
      </c>
      <c r="AN48" s="675"/>
      <c r="AO48" s="675"/>
      <c r="AP48" s="676">
        <v>6</v>
      </c>
      <c r="AQ48" s="719"/>
      <c r="AR48" s="719"/>
      <c r="AS48" s="689"/>
      <c r="AT48" s="722"/>
      <c r="AU48" s="670"/>
      <c r="AV48" s="664" t="s">
        <v>176</v>
      </c>
      <c r="AW48" s="721">
        <f t="shared" ref="AW48:BC48" si="58">SUM(AW45:AW47)</f>
        <v>7</v>
      </c>
      <c r="AX48" s="721">
        <f t="shared" si="58"/>
        <v>20</v>
      </c>
      <c r="AY48" s="720">
        <f t="shared" si="58"/>
        <v>10</v>
      </c>
      <c r="AZ48" s="720">
        <f t="shared" si="58"/>
        <v>10</v>
      </c>
      <c r="BA48" s="721">
        <f t="shared" si="58"/>
        <v>4</v>
      </c>
      <c r="BB48" s="721">
        <f t="shared" si="58"/>
        <v>2</v>
      </c>
      <c r="BC48" s="721">
        <f t="shared" si="58"/>
        <v>2</v>
      </c>
      <c r="BD48" s="670"/>
      <c r="BE48" s="722"/>
      <c r="BF48" s="670"/>
      <c r="BG48" s="664" t="s">
        <v>176</v>
      </c>
      <c r="BH48" s="721">
        <f t="shared" ref="BH48:BN48" si="59">SUM(BH45:BH47)</f>
        <v>7</v>
      </c>
      <c r="BI48" s="721">
        <f t="shared" si="59"/>
        <v>20</v>
      </c>
      <c r="BJ48" s="720">
        <f t="shared" si="59"/>
        <v>10</v>
      </c>
      <c r="BK48" s="720">
        <f t="shared" si="59"/>
        <v>10</v>
      </c>
      <c r="BL48" s="721">
        <f t="shared" si="59"/>
        <v>4</v>
      </c>
      <c r="BM48" s="721">
        <f t="shared" si="59"/>
        <v>2</v>
      </c>
      <c r="BN48" s="721">
        <f t="shared" si="59"/>
        <v>2</v>
      </c>
      <c r="BO48" s="670"/>
      <c r="BP48" s="719"/>
      <c r="BQ48" s="689"/>
      <c r="BR48" s="674" t="s">
        <v>878</v>
      </c>
      <c r="BS48" s="675">
        <v>8</v>
      </c>
      <c r="BT48" s="675">
        <v>30</v>
      </c>
      <c r="BU48" s="675"/>
      <c r="BV48" s="675"/>
      <c r="BW48" s="676">
        <v>6</v>
      </c>
      <c r="BX48" s="719"/>
      <c r="BY48" s="719"/>
      <c r="BZ48" s="689"/>
      <c r="CA48" s="719"/>
      <c r="CB48" s="689"/>
      <c r="CC48" s="674" t="s">
        <v>878</v>
      </c>
      <c r="CD48" s="675">
        <v>0</v>
      </c>
      <c r="CE48" s="675">
        <v>0</v>
      </c>
      <c r="CF48" s="675"/>
      <c r="CG48" s="675"/>
      <c r="CH48" s="676">
        <v>0</v>
      </c>
      <c r="CI48" s="719"/>
      <c r="CJ48" s="719"/>
      <c r="CK48" s="689"/>
      <c r="CL48" s="719"/>
      <c r="CM48" s="689"/>
      <c r="CN48" s="674" t="s">
        <v>878</v>
      </c>
      <c r="CO48" s="675">
        <v>8</v>
      </c>
      <c r="CP48" s="675">
        <v>30</v>
      </c>
      <c r="CQ48" s="675"/>
      <c r="CR48" s="675"/>
      <c r="CS48" s="676">
        <v>6</v>
      </c>
      <c r="CT48" s="719"/>
      <c r="CU48" s="719"/>
      <c r="CV48" s="689"/>
      <c r="CW48" s="719"/>
      <c r="CX48" s="689"/>
      <c r="CY48" s="674" t="s">
        <v>878</v>
      </c>
      <c r="CZ48" s="675">
        <v>12</v>
      </c>
      <c r="DA48" s="675">
        <v>45</v>
      </c>
      <c r="DB48" s="675"/>
      <c r="DC48" s="675"/>
      <c r="DD48" s="676">
        <v>9</v>
      </c>
      <c r="DE48" s="719"/>
      <c r="DF48" s="719"/>
      <c r="DG48" s="689"/>
    </row>
    <row r="49" spans="1:111" ht="16.5" thickTop="1" x14ac:dyDescent="0.25">
      <c r="A49" s="719"/>
      <c r="B49" s="726"/>
      <c r="C49" s="674" t="s">
        <v>879</v>
      </c>
      <c r="D49" s="675">
        <v>0</v>
      </c>
      <c r="E49" s="675">
        <v>0</v>
      </c>
      <c r="F49" s="675"/>
      <c r="G49" s="675"/>
      <c r="H49" s="676">
        <v>0</v>
      </c>
      <c r="I49" s="725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89"/>
      <c r="X49" s="719"/>
      <c r="Y49" s="689"/>
      <c r="Z49" s="674" t="s">
        <v>879</v>
      </c>
      <c r="AA49" s="675">
        <v>8</v>
      </c>
      <c r="AB49" s="675">
        <v>20</v>
      </c>
      <c r="AC49" s="675"/>
      <c r="AD49" s="675"/>
      <c r="AE49" s="676">
        <v>4</v>
      </c>
      <c r="AF49" s="719"/>
      <c r="AG49" s="719"/>
      <c r="AH49" s="689"/>
      <c r="AI49" s="719"/>
      <c r="AJ49" s="689"/>
      <c r="AK49" s="674" t="s">
        <v>879</v>
      </c>
      <c r="AL49" s="675">
        <v>0</v>
      </c>
      <c r="AM49" s="675">
        <v>0</v>
      </c>
      <c r="AN49" s="675"/>
      <c r="AO49" s="675"/>
      <c r="AP49" s="676">
        <v>0</v>
      </c>
      <c r="AQ49" s="719"/>
      <c r="AR49" s="719"/>
      <c r="AS49" s="689"/>
      <c r="AT49" s="723">
        <v>2</v>
      </c>
      <c r="AU49" s="688"/>
      <c r="AV49" s="691" t="s">
        <v>1240</v>
      </c>
      <c r="AW49" s="719">
        <v>3</v>
      </c>
      <c r="AX49" s="719">
        <v>10</v>
      </c>
      <c r="AY49" s="719">
        <v>0</v>
      </c>
      <c r="AZ49" s="719">
        <v>10</v>
      </c>
      <c r="BA49" s="719">
        <v>2</v>
      </c>
      <c r="BB49" s="719">
        <v>0</v>
      </c>
      <c r="BC49" s="719">
        <v>2</v>
      </c>
      <c r="BD49" s="688" t="s">
        <v>139</v>
      </c>
      <c r="BE49" s="723">
        <v>2</v>
      </c>
      <c r="BF49" s="688" t="s">
        <v>1239</v>
      </c>
      <c r="BG49" s="691" t="s">
        <v>968</v>
      </c>
      <c r="BH49" s="719">
        <v>3</v>
      </c>
      <c r="BI49" s="719">
        <v>10</v>
      </c>
      <c r="BJ49" s="719">
        <v>0</v>
      </c>
      <c r="BK49" s="719">
        <v>10</v>
      </c>
      <c r="BL49" s="719">
        <v>2</v>
      </c>
      <c r="BM49" s="719">
        <v>0</v>
      </c>
      <c r="BN49" s="719">
        <v>2</v>
      </c>
      <c r="BO49" s="682" t="s">
        <v>895</v>
      </c>
      <c r="BP49" s="719"/>
      <c r="BQ49" s="689"/>
      <c r="BR49" s="674" t="s">
        <v>879</v>
      </c>
      <c r="BS49" s="675">
        <v>0</v>
      </c>
      <c r="BT49" s="675">
        <v>0</v>
      </c>
      <c r="BU49" s="675"/>
      <c r="BV49" s="675"/>
      <c r="BW49" s="676">
        <v>0</v>
      </c>
      <c r="BX49" s="719"/>
      <c r="BY49" s="719"/>
      <c r="BZ49" s="689"/>
      <c r="CA49" s="719"/>
      <c r="CB49" s="689"/>
      <c r="CC49" s="674" t="s">
        <v>879</v>
      </c>
      <c r="CD49" s="675">
        <v>8</v>
      </c>
      <c r="CE49" s="675">
        <v>30</v>
      </c>
      <c r="CF49" s="675"/>
      <c r="CG49" s="675"/>
      <c r="CH49" s="676">
        <v>6</v>
      </c>
      <c r="CI49" s="719"/>
      <c r="CJ49" s="719"/>
      <c r="CK49" s="689"/>
      <c r="CL49" s="719"/>
      <c r="CM49" s="689"/>
      <c r="CN49" s="674" t="s">
        <v>879</v>
      </c>
      <c r="CO49" s="675">
        <v>0</v>
      </c>
      <c r="CP49" s="675"/>
      <c r="CQ49" s="675"/>
      <c r="CR49" s="675"/>
      <c r="CS49" s="676">
        <v>0</v>
      </c>
      <c r="CT49" s="719"/>
      <c r="CU49" s="719"/>
      <c r="CV49" s="689"/>
      <c r="CW49" s="719"/>
      <c r="CX49" s="689"/>
      <c r="CY49" s="674" t="s">
        <v>879</v>
      </c>
      <c r="CZ49" s="675">
        <v>0</v>
      </c>
      <c r="DA49" s="675">
        <v>0</v>
      </c>
      <c r="DB49" s="675"/>
      <c r="DC49" s="675"/>
      <c r="DD49" s="676">
        <v>0</v>
      </c>
      <c r="DE49" s="719"/>
      <c r="DF49" s="719"/>
      <c r="DG49" s="689"/>
    </row>
    <row r="50" spans="1:111" ht="16.5" thickBot="1" x14ac:dyDescent="0.3">
      <c r="A50" s="719"/>
      <c r="B50" s="726"/>
      <c r="C50" s="674" t="s">
        <v>880</v>
      </c>
      <c r="D50" s="675">
        <v>0</v>
      </c>
      <c r="E50" s="675">
        <v>0</v>
      </c>
      <c r="F50" s="675"/>
      <c r="G50" s="675"/>
      <c r="H50" s="676">
        <v>0</v>
      </c>
      <c r="I50" s="725"/>
      <c r="J50" s="689"/>
      <c r="K50" s="689"/>
      <c r="L50" s="689"/>
      <c r="M50" s="689"/>
      <c r="N50" s="689"/>
      <c r="O50" s="689"/>
      <c r="P50" s="689"/>
      <c r="Q50" s="689"/>
      <c r="R50" s="689"/>
      <c r="S50" s="689"/>
      <c r="T50" s="689"/>
      <c r="U50" s="689"/>
      <c r="V50" s="689"/>
      <c r="W50" s="689"/>
      <c r="X50" s="719"/>
      <c r="Y50" s="689"/>
      <c r="Z50" s="674" t="s">
        <v>880</v>
      </c>
      <c r="AA50" s="675">
        <v>0</v>
      </c>
      <c r="AB50" s="675">
        <v>0</v>
      </c>
      <c r="AC50" s="675"/>
      <c r="AD50" s="675"/>
      <c r="AE50" s="676">
        <v>0</v>
      </c>
      <c r="AF50" s="719"/>
      <c r="AG50" s="719"/>
      <c r="AH50" s="689"/>
      <c r="AI50" s="719"/>
      <c r="AJ50" s="689"/>
      <c r="AK50" s="674" t="s">
        <v>880</v>
      </c>
      <c r="AL50" s="675">
        <v>0</v>
      </c>
      <c r="AM50" s="675">
        <v>0</v>
      </c>
      <c r="AN50" s="675"/>
      <c r="AO50" s="675"/>
      <c r="AP50" s="676">
        <v>0</v>
      </c>
      <c r="AQ50" s="719"/>
      <c r="AR50" s="719"/>
      <c r="AS50" s="689"/>
      <c r="AT50" s="723">
        <v>2</v>
      </c>
      <c r="AU50" s="688" t="s">
        <v>1238</v>
      </c>
      <c r="AV50" s="658" t="s">
        <v>1198</v>
      </c>
      <c r="AW50" s="723">
        <v>4</v>
      </c>
      <c r="AX50" s="723">
        <v>0</v>
      </c>
      <c r="AY50" s="723">
        <v>0</v>
      </c>
      <c r="AZ50" s="723">
        <v>0</v>
      </c>
      <c r="BA50" s="723">
        <v>0</v>
      </c>
      <c r="BB50" s="723">
        <v>0</v>
      </c>
      <c r="BC50" s="723">
        <v>0</v>
      </c>
      <c r="BD50" s="688" t="s">
        <v>139</v>
      </c>
      <c r="BE50" s="723">
        <v>2</v>
      </c>
      <c r="BF50" s="688" t="s">
        <v>1237</v>
      </c>
      <c r="BG50" s="688" t="s">
        <v>1196</v>
      </c>
      <c r="BH50" s="723">
        <v>4</v>
      </c>
      <c r="BI50" s="723">
        <v>0</v>
      </c>
      <c r="BJ50" s="723">
        <v>0</v>
      </c>
      <c r="BK50" s="723">
        <v>0</v>
      </c>
      <c r="BL50" s="723">
        <v>0</v>
      </c>
      <c r="BM50" s="723">
        <v>0</v>
      </c>
      <c r="BN50" s="723">
        <v>0</v>
      </c>
      <c r="BO50" s="682" t="s">
        <v>895</v>
      </c>
      <c r="BP50" s="719"/>
      <c r="BQ50" s="689"/>
      <c r="BR50" s="674" t="s">
        <v>880</v>
      </c>
      <c r="BS50" s="675">
        <v>0</v>
      </c>
      <c r="BT50" s="675">
        <v>0</v>
      </c>
      <c r="BU50" s="675"/>
      <c r="BV50" s="675"/>
      <c r="BW50" s="676">
        <v>0</v>
      </c>
      <c r="BX50" s="719"/>
      <c r="BY50" s="719"/>
      <c r="BZ50" s="689"/>
      <c r="CA50" s="719"/>
      <c r="CB50" s="689"/>
      <c r="CC50" s="674" t="s">
        <v>880</v>
      </c>
      <c r="CD50" s="675">
        <v>0</v>
      </c>
      <c r="CE50" s="675">
        <v>0</v>
      </c>
      <c r="CF50" s="675"/>
      <c r="CG50" s="675"/>
      <c r="CH50" s="676">
        <v>0</v>
      </c>
      <c r="CI50" s="719"/>
      <c r="CJ50" s="719"/>
      <c r="CK50" s="689"/>
      <c r="CL50" s="719"/>
      <c r="CM50" s="689"/>
      <c r="CN50" s="674" t="s">
        <v>880</v>
      </c>
      <c r="CO50" s="675">
        <v>0</v>
      </c>
      <c r="CP50" s="675">
        <v>0</v>
      </c>
      <c r="CQ50" s="675"/>
      <c r="CR50" s="675"/>
      <c r="CS50" s="676">
        <v>0</v>
      </c>
      <c r="CT50" s="719"/>
      <c r="CU50" s="719"/>
      <c r="CV50" s="689"/>
      <c r="CW50" s="719"/>
      <c r="CX50" s="689"/>
      <c r="CY50" s="674" t="s">
        <v>880</v>
      </c>
      <c r="CZ50" s="675">
        <v>0</v>
      </c>
      <c r="DA50" s="675">
        <v>0</v>
      </c>
      <c r="DB50" s="675"/>
      <c r="DC50" s="675"/>
      <c r="DD50" s="676">
        <v>0</v>
      </c>
      <c r="DE50" s="719"/>
      <c r="DF50" s="719"/>
      <c r="DG50" s="689"/>
    </row>
    <row r="51" spans="1:111" ht="17.25" thickTop="1" thickBot="1" x14ac:dyDescent="0.3">
      <c r="A51" s="719"/>
      <c r="B51" s="726"/>
      <c r="C51" s="674" t="s">
        <v>881</v>
      </c>
      <c r="D51" s="675">
        <v>0</v>
      </c>
      <c r="E51" s="675">
        <v>0</v>
      </c>
      <c r="F51" s="675"/>
      <c r="G51" s="675"/>
      <c r="H51" s="676">
        <v>0</v>
      </c>
      <c r="I51" s="725"/>
      <c r="J51" s="689"/>
      <c r="K51" s="689"/>
      <c r="L51" s="689"/>
      <c r="M51" s="689"/>
      <c r="N51" s="689"/>
      <c r="O51" s="689"/>
      <c r="P51" s="689"/>
      <c r="Q51" s="689"/>
      <c r="R51" s="689"/>
      <c r="S51" s="689"/>
      <c r="T51" s="689"/>
      <c r="U51" s="689"/>
      <c r="V51" s="689"/>
      <c r="W51" s="689"/>
      <c r="X51" s="719"/>
      <c r="Y51" s="689"/>
      <c r="Z51" s="674" t="s">
        <v>881</v>
      </c>
      <c r="AA51" s="675">
        <v>0</v>
      </c>
      <c r="AB51" s="675">
        <v>0</v>
      </c>
      <c r="AC51" s="675"/>
      <c r="AD51" s="675"/>
      <c r="AE51" s="676">
        <v>0</v>
      </c>
      <c r="AF51" s="719"/>
      <c r="AG51" s="719"/>
      <c r="AH51" s="689"/>
      <c r="AI51" s="719"/>
      <c r="AJ51" s="689"/>
      <c r="AK51" s="674" t="s">
        <v>881</v>
      </c>
      <c r="AL51" s="675">
        <v>0</v>
      </c>
      <c r="AM51" s="675">
        <v>0</v>
      </c>
      <c r="AN51" s="675"/>
      <c r="AO51" s="675"/>
      <c r="AP51" s="676">
        <v>0</v>
      </c>
      <c r="AQ51" s="719"/>
      <c r="AR51" s="719"/>
      <c r="AS51" s="689"/>
      <c r="AT51" s="722"/>
      <c r="AU51" s="670"/>
      <c r="AV51" s="664" t="s">
        <v>176</v>
      </c>
      <c r="AW51" s="721">
        <f t="shared" ref="AW51:BC51" si="60">SUM(AW49:AW50)</f>
        <v>7</v>
      </c>
      <c r="AX51" s="721">
        <f t="shared" si="60"/>
        <v>10</v>
      </c>
      <c r="AY51" s="720">
        <f t="shared" si="60"/>
        <v>0</v>
      </c>
      <c r="AZ51" s="720">
        <f t="shared" si="60"/>
        <v>10</v>
      </c>
      <c r="BA51" s="721">
        <f t="shared" si="60"/>
        <v>2</v>
      </c>
      <c r="BB51" s="721">
        <f t="shared" si="60"/>
        <v>0</v>
      </c>
      <c r="BC51" s="721">
        <f t="shared" si="60"/>
        <v>2</v>
      </c>
      <c r="BD51" s="670"/>
      <c r="BE51" s="722"/>
      <c r="BF51" s="670"/>
      <c r="BG51" s="664" t="s">
        <v>176</v>
      </c>
      <c r="BH51" s="721">
        <f t="shared" ref="BH51:BN51" si="61">SUM(BH49:BH50)</f>
        <v>7</v>
      </c>
      <c r="BI51" s="721">
        <f t="shared" si="61"/>
        <v>10</v>
      </c>
      <c r="BJ51" s="720">
        <f t="shared" si="61"/>
        <v>0</v>
      </c>
      <c r="BK51" s="720">
        <f t="shared" si="61"/>
        <v>10</v>
      </c>
      <c r="BL51" s="721">
        <f t="shared" si="61"/>
        <v>2</v>
      </c>
      <c r="BM51" s="721">
        <f t="shared" si="61"/>
        <v>0</v>
      </c>
      <c r="BN51" s="721">
        <f t="shared" si="61"/>
        <v>2</v>
      </c>
      <c r="BO51" s="670"/>
      <c r="BP51" s="719"/>
      <c r="BQ51" s="689"/>
      <c r="BR51" s="674" t="s">
        <v>881</v>
      </c>
      <c r="BS51" s="675">
        <v>0</v>
      </c>
      <c r="BT51" s="675">
        <v>0</v>
      </c>
      <c r="BU51" s="675"/>
      <c r="BV51" s="675"/>
      <c r="BW51" s="676">
        <v>0</v>
      </c>
      <c r="BX51" s="719"/>
      <c r="BY51" s="719"/>
      <c r="BZ51" s="689"/>
      <c r="CA51" s="719"/>
      <c r="CB51" s="689"/>
      <c r="CC51" s="674" t="s">
        <v>881</v>
      </c>
      <c r="CD51" s="675">
        <v>0</v>
      </c>
      <c r="CE51" s="675">
        <v>0</v>
      </c>
      <c r="CF51" s="675"/>
      <c r="CG51" s="675"/>
      <c r="CH51" s="676">
        <v>0</v>
      </c>
      <c r="CI51" s="719"/>
      <c r="CJ51" s="719"/>
      <c r="CK51" s="689"/>
      <c r="CL51" s="719"/>
      <c r="CM51" s="689"/>
      <c r="CN51" s="674" t="s">
        <v>881</v>
      </c>
      <c r="CO51" s="675">
        <v>0</v>
      </c>
      <c r="CP51" s="675">
        <v>0</v>
      </c>
      <c r="CQ51" s="675"/>
      <c r="CR51" s="675"/>
      <c r="CS51" s="676">
        <v>0</v>
      </c>
      <c r="CT51" s="719"/>
      <c r="CU51" s="719"/>
      <c r="CV51" s="689"/>
      <c r="CW51" s="719"/>
      <c r="CX51" s="689"/>
      <c r="CY51" s="674" t="s">
        <v>881</v>
      </c>
      <c r="CZ51" s="675">
        <v>0</v>
      </c>
      <c r="DA51" s="675">
        <v>0</v>
      </c>
      <c r="DB51" s="675"/>
      <c r="DC51" s="675"/>
      <c r="DD51" s="676">
        <v>0</v>
      </c>
      <c r="DE51" s="719"/>
      <c r="DF51" s="719"/>
      <c r="DG51" s="689"/>
    </row>
    <row r="52" spans="1:111" ht="16.5" thickTop="1" x14ac:dyDescent="0.25">
      <c r="A52" s="719"/>
      <c r="B52" s="726"/>
      <c r="C52" s="674" t="s">
        <v>882</v>
      </c>
      <c r="D52" s="675">
        <v>0</v>
      </c>
      <c r="E52" s="675">
        <v>0</v>
      </c>
      <c r="F52" s="675"/>
      <c r="G52" s="675"/>
      <c r="H52" s="676">
        <v>0</v>
      </c>
      <c r="I52" s="725"/>
      <c r="J52" s="689"/>
      <c r="K52" s="689"/>
      <c r="L52" s="689"/>
      <c r="M52" s="689"/>
      <c r="N52" s="689"/>
      <c r="O52" s="689"/>
      <c r="P52" s="689"/>
      <c r="Q52" s="689"/>
      <c r="R52" s="689"/>
      <c r="S52" s="689"/>
      <c r="T52" s="689"/>
      <c r="U52" s="689"/>
      <c r="V52" s="689"/>
      <c r="W52" s="689"/>
      <c r="X52" s="719"/>
      <c r="Y52" s="689"/>
      <c r="Z52" s="674" t="s">
        <v>882</v>
      </c>
      <c r="AA52" s="675">
        <v>0</v>
      </c>
      <c r="AB52" s="675">
        <v>0</v>
      </c>
      <c r="AC52" s="675"/>
      <c r="AD52" s="675"/>
      <c r="AE52" s="676">
        <v>0</v>
      </c>
      <c r="AF52" s="719"/>
      <c r="AG52" s="719"/>
      <c r="AH52" s="689"/>
      <c r="AI52" s="719"/>
      <c r="AJ52" s="689"/>
      <c r="AK52" s="674" t="s">
        <v>882</v>
      </c>
      <c r="AL52" s="675">
        <v>0</v>
      </c>
      <c r="AM52" s="675">
        <v>0</v>
      </c>
      <c r="AN52" s="675"/>
      <c r="AO52" s="675"/>
      <c r="AP52" s="676">
        <v>0</v>
      </c>
      <c r="AQ52" s="719"/>
      <c r="AR52" s="719"/>
      <c r="AS52" s="689"/>
      <c r="AT52" s="723">
        <v>3</v>
      </c>
      <c r="AU52" s="688" t="s">
        <v>1236</v>
      </c>
      <c r="AV52" s="658" t="s">
        <v>1235</v>
      </c>
      <c r="AW52" s="719">
        <v>5</v>
      </c>
      <c r="AX52" s="719">
        <v>20</v>
      </c>
      <c r="AY52" s="719">
        <v>5</v>
      </c>
      <c r="AZ52" s="719">
        <v>15</v>
      </c>
      <c r="BA52" s="719">
        <v>4</v>
      </c>
      <c r="BB52" s="719">
        <v>1</v>
      </c>
      <c r="BC52" s="719">
        <v>3</v>
      </c>
      <c r="BD52" s="688" t="s">
        <v>139</v>
      </c>
      <c r="BE52" s="723">
        <v>3</v>
      </c>
      <c r="BF52" s="688" t="s">
        <v>1234</v>
      </c>
      <c r="BG52" s="688" t="s">
        <v>1233</v>
      </c>
      <c r="BH52" s="719">
        <v>5</v>
      </c>
      <c r="BI52" s="719">
        <v>20</v>
      </c>
      <c r="BJ52" s="719">
        <v>5</v>
      </c>
      <c r="BK52" s="719">
        <v>15</v>
      </c>
      <c r="BL52" s="719">
        <v>4</v>
      </c>
      <c r="BM52" s="719">
        <v>1</v>
      </c>
      <c r="BN52" s="719">
        <v>3</v>
      </c>
      <c r="BO52" s="682" t="s">
        <v>895</v>
      </c>
      <c r="BP52" s="719"/>
      <c r="BQ52" s="689"/>
      <c r="BR52" s="674" t="s">
        <v>882</v>
      </c>
      <c r="BS52" s="675">
        <v>0</v>
      </c>
      <c r="BT52" s="675">
        <v>0</v>
      </c>
      <c r="BU52" s="675"/>
      <c r="BV52" s="675"/>
      <c r="BW52" s="676">
        <v>0</v>
      </c>
      <c r="BX52" s="719"/>
      <c r="BY52" s="719"/>
      <c r="BZ52" s="689"/>
      <c r="CA52" s="719"/>
      <c r="CB52" s="689"/>
      <c r="CC52" s="674" t="s">
        <v>882</v>
      </c>
      <c r="CD52" s="675">
        <v>0</v>
      </c>
      <c r="CE52" s="675">
        <v>0</v>
      </c>
      <c r="CF52" s="675"/>
      <c r="CG52" s="675"/>
      <c r="CH52" s="676">
        <v>0</v>
      </c>
      <c r="CI52" s="719"/>
      <c r="CJ52" s="719"/>
      <c r="CK52" s="689"/>
      <c r="CL52" s="719"/>
      <c r="CM52" s="689"/>
      <c r="CN52" s="674" t="s">
        <v>882</v>
      </c>
      <c r="CO52" s="675">
        <v>0</v>
      </c>
      <c r="CP52" s="675">
        <v>0</v>
      </c>
      <c r="CQ52" s="675"/>
      <c r="CR52" s="675"/>
      <c r="CS52" s="676">
        <v>0</v>
      </c>
      <c r="CT52" s="719"/>
      <c r="CU52" s="719"/>
      <c r="CV52" s="689"/>
      <c r="CW52" s="719"/>
      <c r="CX52" s="689"/>
      <c r="CY52" s="674" t="s">
        <v>882</v>
      </c>
      <c r="CZ52" s="675">
        <v>0</v>
      </c>
      <c r="DA52" s="675">
        <v>0</v>
      </c>
      <c r="DB52" s="675"/>
      <c r="DC52" s="675"/>
      <c r="DD52" s="676">
        <v>0</v>
      </c>
      <c r="DE52" s="719"/>
      <c r="DF52" s="719"/>
      <c r="DG52" s="689"/>
    </row>
    <row r="53" spans="1:111" ht="16.5" thickBot="1" x14ac:dyDescent="0.3">
      <c r="A53" s="719"/>
      <c r="B53" s="726"/>
      <c r="C53" s="677" t="s">
        <v>883</v>
      </c>
      <c r="D53" s="678">
        <v>120</v>
      </c>
      <c r="E53" s="678">
        <v>355</v>
      </c>
      <c r="F53" s="678"/>
      <c r="G53" s="678"/>
      <c r="H53" s="679">
        <v>71</v>
      </c>
      <c r="I53" s="725"/>
      <c r="J53" s="689"/>
      <c r="K53" s="689"/>
      <c r="L53" s="689"/>
      <c r="M53" s="689"/>
      <c r="N53" s="689"/>
      <c r="O53" s="689"/>
      <c r="P53" s="689"/>
      <c r="Q53" s="689"/>
      <c r="R53" s="689"/>
      <c r="S53" s="689"/>
      <c r="T53" s="689"/>
      <c r="U53" s="689"/>
      <c r="V53" s="689"/>
      <c r="W53" s="689"/>
      <c r="X53" s="719"/>
      <c r="Y53" s="689"/>
      <c r="Z53" s="677" t="s">
        <v>883</v>
      </c>
      <c r="AA53" s="678">
        <v>120</v>
      </c>
      <c r="AB53" s="678">
        <v>355</v>
      </c>
      <c r="AC53" s="678"/>
      <c r="AD53" s="678"/>
      <c r="AE53" s="679">
        <v>71</v>
      </c>
      <c r="AF53" s="719"/>
      <c r="AG53" s="719"/>
      <c r="AH53" s="689"/>
      <c r="AI53" s="719"/>
      <c r="AJ53" s="689"/>
      <c r="AK53" s="677" t="s">
        <v>883</v>
      </c>
      <c r="AL53" s="678">
        <v>120</v>
      </c>
      <c r="AM53" s="678">
        <v>385</v>
      </c>
      <c r="AN53" s="678"/>
      <c r="AO53" s="678"/>
      <c r="AP53" s="679">
        <v>77</v>
      </c>
      <c r="AQ53" s="719"/>
      <c r="AR53" s="719"/>
      <c r="AS53" s="689"/>
      <c r="AT53" s="723">
        <v>3</v>
      </c>
      <c r="AU53" s="688" t="s">
        <v>1232</v>
      </c>
      <c r="AV53" s="658" t="s">
        <v>1231</v>
      </c>
      <c r="AW53" s="719">
        <v>5</v>
      </c>
      <c r="AX53" s="719">
        <v>20</v>
      </c>
      <c r="AY53" s="719">
        <v>10</v>
      </c>
      <c r="AZ53" s="719">
        <v>10</v>
      </c>
      <c r="BA53" s="719">
        <v>4</v>
      </c>
      <c r="BB53" s="719">
        <v>2</v>
      </c>
      <c r="BC53" s="719">
        <v>2</v>
      </c>
      <c r="BD53" s="688" t="s">
        <v>688</v>
      </c>
      <c r="BE53" s="723">
        <v>3</v>
      </c>
      <c r="BF53" s="688" t="s">
        <v>1230</v>
      </c>
      <c r="BG53" s="688" t="s">
        <v>1229</v>
      </c>
      <c r="BH53" s="719">
        <v>5</v>
      </c>
      <c r="BI53" s="719">
        <v>20</v>
      </c>
      <c r="BJ53" s="719">
        <v>10</v>
      </c>
      <c r="BK53" s="719">
        <v>10</v>
      </c>
      <c r="BL53" s="719">
        <v>4</v>
      </c>
      <c r="BM53" s="719">
        <v>2</v>
      </c>
      <c r="BN53" s="719">
        <v>2</v>
      </c>
      <c r="BO53" s="682" t="s">
        <v>891</v>
      </c>
      <c r="BP53" s="719"/>
      <c r="BQ53" s="689"/>
      <c r="BR53" s="677" t="s">
        <v>883</v>
      </c>
      <c r="BS53" s="678">
        <v>120</v>
      </c>
      <c r="BT53" s="678">
        <v>385</v>
      </c>
      <c r="BU53" s="678"/>
      <c r="BV53" s="678"/>
      <c r="BW53" s="679">
        <v>77</v>
      </c>
      <c r="BX53" s="719"/>
      <c r="BY53" s="719"/>
      <c r="BZ53" s="689"/>
      <c r="CA53" s="719"/>
      <c r="CB53" s="689"/>
      <c r="CC53" s="677" t="s">
        <v>883</v>
      </c>
      <c r="CD53" s="678">
        <v>120</v>
      </c>
      <c r="CE53" s="678">
        <v>385</v>
      </c>
      <c r="CF53" s="678"/>
      <c r="CG53" s="678"/>
      <c r="CH53" s="679">
        <v>77</v>
      </c>
      <c r="CI53" s="719"/>
      <c r="CJ53" s="719"/>
      <c r="CK53" s="689"/>
      <c r="CL53" s="719"/>
      <c r="CM53" s="689"/>
      <c r="CN53" s="677" t="s">
        <v>883</v>
      </c>
      <c r="CO53" s="678">
        <v>120</v>
      </c>
      <c r="CP53" s="678">
        <v>380</v>
      </c>
      <c r="CQ53" s="678"/>
      <c r="CR53" s="678"/>
      <c r="CS53" s="679">
        <v>76</v>
      </c>
      <c r="CT53" s="719"/>
      <c r="CU53" s="719"/>
      <c r="CV53" s="689"/>
      <c r="CW53" s="719"/>
      <c r="CX53" s="689"/>
      <c r="CY53" s="677" t="s">
        <v>883</v>
      </c>
      <c r="CZ53" s="678">
        <v>120</v>
      </c>
      <c r="DA53" s="678">
        <v>370</v>
      </c>
      <c r="DB53" s="678"/>
      <c r="DC53" s="678"/>
      <c r="DD53" s="679">
        <v>74</v>
      </c>
      <c r="DE53" s="719"/>
      <c r="DF53" s="719"/>
      <c r="DG53" s="689"/>
    </row>
    <row r="54" spans="1:111" x14ac:dyDescent="0.25">
      <c r="A54" s="719"/>
      <c r="B54" s="689"/>
      <c r="C54" s="696"/>
      <c r="D54" s="696"/>
      <c r="E54" s="696"/>
      <c r="F54" s="696"/>
      <c r="G54" s="696"/>
      <c r="H54" s="696"/>
      <c r="I54" s="689"/>
      <c r="J54" s="689"/>
      <c r="K54" s="689"/>
      <c r="L54" s="689"/>
      <c r="M54" s="689"/>
      <c r="N54" s="689"/>
      <c r="O54" s="689"/>
      <c r="P54" s="689"/>
      <c r="Q54" s="689"/>
      <c r="R54" s="689"/>
      <c r="S54" s="689"/>
      <c r="T54" s="689"/>
      <c r="U54" s="689"/>
      <c r="V54" s="689"/>
      <c r="W54" s="689"/>
      <c r="X54" s="719"/>
      <c r="Y54" s="689"/>
      <c r="Z54" s="689"/>
      <c r="AA54" s="719"/>
      <c r="AB54" s="719"/>
      <c r="AC54" s="719"/>
      <c r="AD54" s="719"/>
      <c r="AE54" s="719"/>
      <c r="AF54" s="719"/>
      <c r="AG54" s="719"/>
      <c r="AH54" s="689"/>
      <c r="AI54" s="719"/>
      <c r="AJ54" s="689"/>
      <c r="AK54" s="689"/>
      <c r="AL54" s="719"/>
      <c r="AM54" s="719"/>
      <c r="AN54" s="719"/>
      <c r="AO54" s="719"/>
      <c r="AP54" s="719"/>
      <c r="AQ54" s="719"/>
      <c r="AR54" s="719"/>
      <c r="AS54" s="689"/>
      <c r="AT54" s="723">
        <v>3</v>
      </c>
      <c r="AU54" s="688" t="s">
        <v>1228</v>
      </c>
      <c r="AV54" s="658" t="s">
        <v>98</v>
      </c>
      <c r="AW54" s="723">
        <v>5</v>
      </c>
      <c r="AX54" s="723">
        <v>20</v>
      </c>
      <c r="AY54" s="723">
        <v>10</v>
      </c>
      <c r="AZ54" s="723">
        <v>10</v>
      </c>
      <c r="BA54" s="723">
        <v>4</v>
      </c>
      <c r="BB54" s="723">
        <v>2</v>
      </c>
      <c r="BC54" s="723">
        <v>2</v>
      </c>
      <c r="BD54" s="688" t="s">
        <v>688</v>
      </c>
      <c r="BE54" s="723">
        <v>3</v>
      </c>
      <c r="BF54" s="688" t="s">
        <v>1227</v>
      </c>
      <c r="BG54" s="689" t="s">
        <v>770</v>
      </c>
      <c r="BH54" s="723">
        <v>5</v>
      </c>
      <c r="BI54" s="723">
        <v>20</v>
      </c>
      <c r="BJ54" s="723">
        <v>10</v>
      </c>
      <c r="BK54" s="723">
        <v>10</v>
      </c>
      <c r="BL54" s="723">
        <v>4</v>
      </c>
      <c r="BM54" s="723">
        <v>2</v>
      </c>
      <c r="BN54" s="723">
        <v>2</v>
      </c>
      <c r="BO54" s="682" t="s">
        <v>891</v>
      </c>
      <c r="BP54" s="719"/>
      <c r="BQ54" s="689"/>
      <c r="BR54" s="689"/>
      <c r="BS54" s="719"/>
      <c r="BT54" s="719"/>
      <c r="BU54" s="719"/>
      <c r="BV54" s="719"/>
      <c r="BW54" s="719"/>
      <c r="BX54" s="719"/>
      <c r="BY54" s="719"/>
      <c r="BZ54" s="689"/>
      <c r="CA54" s="719"/>
      <c r="CB54" s="689"/>
      <c r="CC54" s="689"/>
      <c r="CD54" s="719"/>
      <c r="CE54" s="719"/>
      <c r="CF54" s="719"/>
      <c r="CG54" s="719"/>
      <c r="CH54" s="719"/>
      <c r="CI54" s="719"/>
      <c r="CJ54" s="719"/>
      <c r="CK54" s="689"/>
      <c r="CL54" s="719"/>
      <c r="CM54" s="689"/>
      <c r="CN54" s="689"/>
      <c r="CO54" s="719"/>
      <c r="CP54" s="719"/>
      <c r="CQ54" s="719"/>
      <c r="CR54" s="719"/>
      <c r="CS54" s="719"/>
      <c r="CT54" s="719"/>
      <c r="CU54" s="719"/>
      <c r="CV54" s="689"/>
      <c r="CW54" s="719"/>
      <c r="CX54" s="689"/>
      <c r="CY54" s="689"/>
      <c r="CZ54" s="719"/>
      <c r="DA54" s="719"/>
      <c r="DB54" s="719"/>
      <c r="DC54" s="719"/>
      <c r="DD54" s="719"/>
      <c r="DE54" s="719"/>
      <c r="DF54" s="719"/>
      <c r="DG54" s="689"/>
    </row>
    <row r="55" spans="1:111" ht="16.5" thickBot="1" x14ac:dyDescent="0.3">
      <c r="A55" s="719"/>
      <c r="B55" s="689"/>
      <c r="C55" s="689"/>
      <c r="D55" s="689"/>
      <c r="E55" s="689"/>
      <c r="F55" s="689"/>
      <c r="G55" s="689"/>
      <c r="H55" s="689"/>
      <c r="I55" s="689"/>
      <c r="J55" s="689"/>
      <c r="K55" s="689"/>
      <c r="L55" s="689"/>
      <c r="M55" s="689"/>
      <c r="N55" s="689"/>
      <c r="O55" s="689"/>
      <c r="P55" s="689"/>
      <c r="Q55" s="689"/>
      <c r="R55" s="689"/>
      <c r="S55" s="689"/>
      <c r="T55" s="689"/>
      <c r="U55" s="689"/>
      <c r="V55" s="689"/>
      <c r="W55" s="689"/>
      <c r="X55" s="719"/>
      <c r="Y55" s="689"/>
      <c r="Z55" s="689"/>
      <c r="AA55" s="719"/>
      <c r="AB55" s="719"/>
      <c r="AC55" s="719"/>
      <c r="AD55" s="719"/>
      <c r="AE55" s="719"/>
      <c r="AF55" s="719"/>
      <c r="AG55" s="719"/>
      <c r="AH55" s="689"/>
      <c r="AI55" s="719"/>
      <c r="AJ55" s="689"/>
      <c r="AK55" s="689"/>
      <c r="AL55" s="719"/>
      <c r="AM55" s="719"/>
      <c r="AN55" s="719"/>
      <c r="AO55" s="719"/>
      <c r="AP55" s="719"/>
      <c r="AQ55" s="719"/>
      <c r="AR55" s="719"/>
      <c r="AS55" s="689"/>
      <c r="AT55" s="723">
        <v>3</v>
      </c>
      <c r="AU55" s="688" t="s">
        <v>1226</v>
      </c>
      <c r="AV55" s="658" t="s">
        <v>1186</v>
      </c>
      <c r="AW55" s="723">
        <v>2</v>
      </c>
      <c r="AX55" s="723">
        <v>0</v>
      </c>
      <c r="AY55" s="723">
        <v>0</v>
      </c>
      <c r="AZ55" s="723">
        <v>0</v>
      </c>
      <c r="BA55" s="723">
        <v>0</v>
      </c>
      <c r="BB55" s="723">
        <v>0</v>
      </c>
      <c r="BC55" s="723">
        <v>0</v>
      </c>
      <c r="BD55" s="688" t="s">
        <v>139</v>
      </c>
      <c r="BE55" s="723">
        <v>3</v>
      </c>
      <c r="BF55" s="688" t="s">
        <v>1225</v>
      </c>
      <c r="BG55" s="688" t="s">
        <v>1184</v>
      </c>
      <c r="BH55" s="723">
        <v>2</v>
      </c>
      <c r="BI55" s="723">
        <v>0</v>
      </c>
      <c r="BJ55" s="723">
        <v>0</v>
      </c>
      <c r="BK55" s="723">
        <v>0</v>
      </c>
      <c r="BL55" s="723">
        <v>0</v>
      </c>
      <c r="BM55" s="723">
        <v>0</v>
      </c>
      <c r="BN55" s="723">
        <v>0</v>
      </c>
      <c r="BO55" s="682" t="s">
        <v>895</v>
      </c>
      <c r="BP55" s="719"/>
      <c r="BQ55" s="689"/>
      <c r="BR55" s="689"/>
      <c r="BS55" s="719"/>
      <c r="BT55" s="719"/>
      <c r="BU55" s="719"/>
      <c r="BV55" s="719"/>
      <c r="BW55" s="719"/>
      <c r="BX55" s="719"/>
      <c r="BY55" s="719"/>
      <c r="BZ55" s="689"/>
      <c r="CA55" s="719"/>
      <c r="CB55" s="689"/>
      <c r="CC55" s="689"/>
      <c r="CD55" s="719"/>
      <c r="CE55" s="719"/>
      <c r="CF55" s="719"/>
      <c r="CG55" s="719"/>
      <c r="CH55" s="719"/>
      <c r="CI55" s="719"/>
      <c r="CJ55" s="719"/>
      <c r="CK55" s="689"/>
      <c r="CL55" s="719"/>
      <c r="CM55" s="689"/>
      <c r="CN55" s="689"/>
      <c r="CO55" s="719"/>
      <c r="CP55" s="719"/>
      <c r="CQ55" s="719"/>
      <c r="CR55" s="719"/>
      <c r="CS55" s="719"/>
      <c r="CT55" s="719"/>
      <c r="CU55" s="719"/>
      <c r="CV55" s="689"/>
      <c r="CW55" s="719"/>
      <c r="CX55" s="689"/>
      <c r="CY55" s="689"/>
      <c r="CZ55" s="719"/>
      <c r="DA55" s="719"/>
      <c r="DB55" s="719"/>
      <c r="DC55" s="719"/>
      <c r="DD55" s="719"/>
      <c r="DE55" s="719"/>
      <c r="DF55" s="719"/>
      <c r="DG55" s="689"/>
    </row>
    <row r="56" spans="1:111" ht="17.25" thickTop="1" thickBot="1" x14ac:dyDescent="0.3">
      <c r="A56" s="719"/>
      <c r="B56" s="689"/>
      <c r="C56" s="689"/>
      <c r="D56" s="689"/>
      <c r="E56" s="689"/>
      <c r="F56" s="689"/>
      <c r="G56" s="689"/>
      <c r="H56" s="689"/>
      <c r="I56" s="689"/>
      <c r="J56" s="689"/>
      <c r="K56" s="689"/>
      <c r="L56" s="689"/>
      <c r="M56" s="689"/>
      <c r="N56" s="689"/>
      <c r="O56" s="689"/>
      <c r="P56" s="689"/>
      <c r="Q56" s="689"/>
      <c r="R56" s="689"/>
      <c r="S56" s="689"/>
      <c r="T56" s="689"/>
      <c r="U56" s="689"/>
      <c r="V56" s="689"/>
      <c r="W56" s="689"/>
      <c r="X56" s="719"/>
      <c r="Y56" s="689"/>
      <c r="Z56" s="689"/>
      <c r="AA56" s="719"/>
      <c r="AB56" s="719"/>
      <c r="AC56" s="719"/>
      <c r="AD56" s="719"/>
      <c r="AE56" s="719"/>
      <c r="AF56" s="719"/>
      <c r="AG56" s="719"/>
      <c r="AH56" s="689"/>
      <c r="AI56" s="719"/>
      <c r="AJ56" s="689"/>
      <c r="AK56" s="689"/>
      <c r="AL56" s="719"/>
      <c r="AM56" s="719"/>
      <c r="AN56" s="719"/>
      <c r="AO56" s="719"/>
      <c r="AP56" s="719"/>
      <c r="AQ56" s="719"/>
      <c r="AR56" s="719"/>
      <c r="AS56" s="689"/>
      <c r="AT56" s="722"/>
      <c r="AU56" s="670"/>
      <c r="AV56" s="664" t="s">
        <v>176</v>
      </c>
      <c r="AW56" s="721">
        <f t="shared" ref="AW56:BC56" si="62">SUM(AW52:AW55)</f>
        <v>17</v>
      </c>
      <c r="AX56" s="721">
        <f t="shared" si="62"/>
        <v>60</v>
      </c>
      <c r="AY56" s="720">
        <f t="shared" si="62"/>
        <v>25</v>
      </c>
      <c r="AZ56" s="720">
        <f t="shared" si="62"/>
        <v>35</v>
      </c>
      <c r="BA56" s="721">
        <f t="shared" si="62"/>
        <v>12</v>
      </c>
      <c r="BB56" s="721">
        <f t="shared" si="62"/>
        <v>5</v>
      </c>
      <c r="BC56" s="721">
        <f t="shared" si="62"/>
        <v>7</v>
      </c>
      <c r="BD56" s="670"/>
      <c r="BE56" s="722"/>
      <c r="BF56" s="670"/>
      <c r="BG56" s="664" t="s">
        <v>176</v>
      </c>
      <c r="BH56" s="721">
        <f t="shared" ref="BH56:BN56" si="63">SUM(BH52:BH55)</f>
        <v>17</v>
      </c>
      <c r="BI56" s="721">
        <f t="shared" si="63"/>
        <v>60</v>
      </c>
      <c r="BJ56" s="720">
        <f t="shared" si="63"/>
        <v>25</v>
      </c>
      <c r="BK56" s="720">
        <f t="shared" si="63"/>
        <v>35</v>
      </c>
      <c r="BL56" s="721">
        <f t="shared" si="63"/>
        <v>12</v>
      </c>
      <c r="BM56" s="721">
        <f t="shared" si="63"/>
        <v>5</v>
      </c>
      <c r="BN56" s="721">
        <f t="shared" si="63"/>
        <v>7</v>
      </c>
      <c r="BO56" s="670"/>
      <c r="BP56" s="719"/>
      <c r="BQ56" s="689"/>
      <c r="BR56" s="689"/>
      <c r="BS56" s="719"/>
      <c r="BT56" s="719"/>
      <c r="BU56" s="719"/>
      <c r="BV56" s="719"/>
      <c r="BW56" s="719"/>
      <c r="BX56" s="719"/>
      <c r="BY56" s="719"/>
      <c r="BZ56" s="689"/>
      <c r="CA56" s="719"/>
      <c r="CB56" s="689"/>
      <c r="CC56" s="689"/>
      <c r="CD56" s="719"/>
      <c r="CE56" s="719"/>
      <c r="CF56" s="719"/>
      <c r="CG56" s="719"/>
      <c r="CH56" s="719"/>
      <c r="CI56" s="719"/>
      <c r="CJ56" s="719"/>
      <c r="CK56" s="689"/>
      <c r="CL56" s="719"/>
      <c r="CM56" s="689"/>
      <c r="CN56" s="689"/>
      <c r="CO56" s="719"/>
      <c r="CP56" s="719"/>
      <c r="CQ56" s="719"/>
      <c r="CR56" s="719"/>
      <c r="CS56" s="719"/>
      <c r="CT56" s="719"/>
      <c r="CU56" s="719"/>
      <c r="CV56" s="689"/>
      <c r="CW56" s="719"/>
      <c r="CX56" s="689"/>
      <c r="CY56" s="689"/>
      <c r="CZ56" s="719"/>
      <c r="DA56" s="719"/>
      <c r="DB56" s="719"/>
      <c r="DC56" s="719"/>
      <c r="DD56" s="719"/>
      <c r="DE56" s="719"/>
      <c r="DF56" s="719"/>
      <c r="DG56" s="689"/>
    </row>
    <row r="57" spans="1:111" ht="16.5" thickTop="1" x14ac:dyDescent="0.25">
      <c r="A57" s="719"/>
      <c r="B57" s="689"/>
      <c r="C57" s="689"/>
      <c r="D57" s="689"/>
      <c r="E57" s="689"/>
      <c r="F57" s="689"/>
      <c r="G57" s="689"/>
      <c r="H57" s="689"/>
      <c r="I57" s="689"/>
      <c r="J57" s="689"/>
      <c r="K57" s="689"/>
      <c r="L57" s="689"/>
      <c r="M57" s="689"/>
      <c r="N57" s="689"/>
      <c r="O57" s="689"/>
      <c r="P57" s="689"/>
      <c r="Q57" s="689"/>
      <c r="R57" s="689"/>
      <c r="S57" s="689"/>
      <c r="T57" s="689"/>
      <c r="U57" s="689"/>
      <c r="V57" s="689"/>
      <c r="W57" s="689"/>
      <c r="X57" s="719"/>
      <c r="Y57" s="689"/>
      <c r="Z57" s="689"/>
      <c r="AA57" s="719"/>
      <c r="AB57" s="719"/>
      <c r="AC57" s="719"/>
      <c r="AD57" s="719"/>
      <c r="AE57" s="719"/>
      <c r="AF57" s="719"/>
      <c r="AG57" s="719"/>
      <c r="AH57" s="689"/>
      <c r="AI57" s="719"/>
      <c r="AJ57" s="689"/>
      <c r="AK57" s="689"/>
      <c r="AL57" s="719"/>
      <c r="AM57" s="719"/>
      <c r="AN57" s="719"/>
      <c r="AO57" s="719"/>
      <c r="AP57" s="719"/>
      <c r="AQ57" s="719"/>
      <c r="AR57" s="719"/>
      <c r="AS57" s="689"/>
      <c r="AT57" s="723">
        <v>4</v>
      </c>
      <c r="AU57" s="688" t="s">
        <v>1224</v>
      </c>
      <c r="AV57" s="658" t="s">
        <v>1223</v>
      </c>
      <c r="AW57" s="719">
        <v>5</v>
      </c>
      <c r="AX57" s="719">
        <v>20</v>
      </c>
      <c r="AY57" s="719">
        <v>10</v>
      </c>
      <c r="AZ57" s="719">
        <v>10</v>
      </c>
      <c r="BA57" s="719">
        <v>4</v>
      </c>
      <c r="BB57" s="719">
        <v>2</v>
      </c>
      <c r="BC57" s="719">
        <v>2</v>
      </c>
      <c r="BD57" s="681" t="s">
        <v>688</v>
      </c>
      <c r="BE57" s="723">
        <v>4</v>
      </c>
      <c r="BF57" s="688" t="s">
        <v>1222</v>
      </c>
      <c r="BG57" s="688" t="s">
        <v>1221</v>
      </c>
      <c r="BH57" s="719">
        <v>5</v>
      </c>
      <c r="BI57" s="719">
        <v>20</v>
      </c>
      <c r="BJ57" s="719">
        <v>10</v>
      </c>
      <c r="BK57" s="719">
        <v>10</v>
      </c>
      <c r="BL57" s="719">
        <v>4</v>
      </c>
      <c r="BM57" s="719">
        <v>2</v>
      </c>
      <c r="BN57" s="719">
        <v>2</v>
      </c>
      <c r="BO57" s="682" t="s">
        <v>891</v>
      </c>
      <c r="BP57" s="719"/>
      <c r="BQ57" s="689"/>
      <c r="BR57" s="689"/>
      <c r="BS57" s="719"/>
      <c r="BT57" s="719"/>
      <c r="BU57" s="719"/>
      <c r="BV57" s="719"/>
      <c r="BW57" s="719"/>
      <c r="BX57" s="719"/>
      <c r="BY57" s="719"/>
      <c r="BZ57" s="689"/>
      <c r="CA57" s="719"/>
      <c r="CB57" s="689"/>
      <c r="CC57" s="689"/>
      <c r="CD57" s="719"/>
      <c r="CE57" s="719"/>
      <c r="CF57" s="719"/>
      <c r="CG57" s="719"/>
      <c r="CH57" s="719"/>
      <c r="CI57" s="719"/>
      <c r="CJ57" s="719"/>
      <c r="CK57" s="689"/>
      <c r="CL57" s="719"/>
      <c r="CM57" s="689"/>
      <c r="CN57" s="689"/>
      <c r="CO57" s="719"/>
      <c r="CP57" s="719"/>
      <c r="CQ57" s="719"/>
      <c r="CR57" s="719"/>
      <c r="CS57" s="719"/>
      <c r="CT57" s="719"/>
      <c r="CU57" s="719"/>
      <c r="CV57" s="689"/>
      <c r="CW57" s="719"/>
      <c r="CX57" s="689"/>
      <c r="CY57" s="689"/>
      <c r="CZ57" s="719"/>
      <c r="DA57" s="719"/>
      <c r="DB57" s="719"/>
      <c r="DC57" s="719"/>
      <c r="DD57" s="719"/>
      <c r="DE57" s="719"/>
      <c r="DF57" s="719"/>
      <c r="DG57" s="689"/>
    </row>
    <row r="58" spans="1:111" x14ac:dyDescent="0.25">
      <c r="A58" s="719"/>
      <c r="B58" s="689"/>
      <c r="C58" s="689"/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  <c r="O58" s="689"/>
      <c r="P58" s="689"/>
      <c r="Q58" s="689"/>
      <c r="R58" s="689"/>
      <c r="S58" s="689"/>
      <c r="T58" s="689"/>
      <c r="U58" s="689"/>
      <c r="V58" s="689"/>
      <c r="W58" s="689"/>
      <c r="X58" s="719"/>
      <c r="Y58" s="689"/>
      <c r="Z58" s="689"/>
      <c r="AA58" s="719"/>
      <c r="AB58" s="719"/>
      <c r="AC58" s="719"/>
      <c r="AD58" s="719"/>
      <c r="AE58" s="719"/>
      <c r="AF58" s="719"/>
      <c r="AG58" s="719"/>
      <c r="AH58" s="689"/>
      <c r="AI58" s="719"/>
      <c r="AJ58" s="689"/>
      <c r="AK58" s="689"/>
      <c r="AL58" s="719"/>
      <c r="AM58" s="719"/>
      <c r="AN58" s="719"/>
      <c r="AO58" s="719"/>
      <c r="AP58" s="719"/>
      <c r="AQ58" s="719"/>
      <c r="AR58" s="719"/>
      <c r="AS58" s="689"/>
      <c r="AT58" s="723">
        <v>4</v>
      </c>
      <c r="AU58" s="688" t="s">
        <v>1220</v>
      </c>
      <c r="AV58" s="658" t="s">
        <v>1219</v>
      </c>
      <c r="AW58" s="719">
        <v>4</v>
      </c>
      <c r="AX58" s="719">
        <v>20</v>
      </c>
      <c r="AY58" s="719">
        <v>0</v>
      </c>
      <c r="AZ58" s="719">
        <v>20</v>
      </c>
      <c r="BA58" s="719">
        <v>4</v>
      </c>
      <c r="BB58" s="719">
        <v>0</v>
      </c>
      <c r="BC58" s="719">
        <v>4</v>
      </c>
      <c r="BD58" s="681" t="s">
        <v>139</v>
      </c>
      <c r="BE58" s="723">
        <v>4</v>
      </c>
      <c r="BF58" s="688" t="s">
        <v>1218</v>
      </c>
      <c r="BG58" s="688" t="s">
        <v>1217</v>
      </c>
      <c r="BH58" s="719">
        <v>4</v>
      </c>
      <c r="BI58" s="719">
        <v>20</v>
      </c>
      <c r="BJ58" s="719">
        <v>0</v>
      </c>
      <c r="BK58" s="719">
        <v>20</v>
      </c>
      <c r="BL58" s="719">
        <v>4</v>
      </c>
      <c r="BM58" s="719">
        <v>0</v>
      </c>
      <c r="BN58" s="719">
        <v>4</v>
      </c>
      <c r="BO58" s="682" t="s">
        <v>895</v>
      </c>
      <c r="BP58" s="719"/>
      <c r="BQ58" s="689"/>
      <c r="BR58" s="689"/>
      <c r="BS58" s="719"/>
      <c r="BT58" s="719"/>
      <c r="BU58" s="719"/>
      <c r="BV58" s="719"/>
      <c r="BW58" s="719"/>
      <c r="BX58" s="719"/>
      <c r="BY58" s="719"/>
      <c r="BZ58" s="689"/>
      <c r="CA58" s="719"/>
      <c r="CB58" s="689"/>
      <c r="CC58" s="689"/>
      <c r="CD58" s="719"/>
      <c r="CE58" s="719"/>
      <c r="CF58" s="719"/>
      <c r="CG58" s="719"/>
      <c r="CH58" s="719"/>
      <c r="CI58" s="719"/>
      <c r="CJ58" s="719"/>
      <c r="CK58" s="689"/>
      <c r="CL58" s="719"/>
      <c r="CM58" s="689"/>
      <c r="CN58" s="689"/>
      <c r="CO58" s="719"/>
      <c r="CP58" s="719"/>
      <c r="CQ58" s="719"/>
      <c r="CR58" s="719"/>
      <c r="CS58" s="719"/>
      <c r="CT58" s="719"/>
      <c r="CU58" s="719"/>
      <c r="CV58" s="689"/>
      <c r="CW58" s="719"/>
      <c r="CX58" s="689"/>
      <c r="CY58" s="689"/>
      <c r="CZ58" s="719"/>
      <c r="DA58" s="719"/>
      <c r="DB58" s="719"/>
      <c r="DC58" s="719"/>
      <c r="DD58" s="719"/>
      <c r="DE58" s="719"/>
      <c r="DF58" s="719"/>
      <c r="DG58" s="689"/>
    </row>
    <row r="59" spans="1:111" x14ac:dyDescent="0.25">
      <c r="A59" s="719"/>
      <c r="B59" s="689"/>
      <c r="C59" s="689"/>
      <c r="D59" s="689"/>
      <c r="E59" s="689"/>
      <c r="F59" s="689"/>
      <c r="G59" s="689"/>
      <c r="H59" s="689"/>
      <c r="I59" s="689"/>
      <c r="J59" s="689"/>
      <c r="K59" s="689"/>
      <c r="L59" s="689"/>
      <c r="M59" s="689"/>
      <c r="N59" s="689"/>
      <c r="O59" s="689"/>
      <c r="P59" s="689"/>
      <c r="Q59" s="689"/>
      <c r="R59" s="689"/>
      <c r="S59" s="689"/>
      <c r="T59" s="689"/>
      <c r="U59" s="689"/>
      <c r="V59" s="689"/>
      <c r="W59" s="689"/>
      <c r="X59" s="719"/>
      <c r="Y59" s="689"/>
      <c r="Z59" s="689"/>
      <c r="AA59" s="719"/>
      <c r="AB59" s="719"/>
      <c r="AC59" s="719"/>
      <c r="AD59" s="719"/>
      <c r="AE59" s="719"/>
      <c r="AF59" s="719"/>
      <c r="AG59" s="719"/>
      <c r="AH59" s="689"/>
      <c r="AI59" s="719"/>
      <c r="AJ59" s="689"/>
      <c r="AK59" s="689"/>
      <c r="AL59" s="719"/>
      <c r="AM59" s="719"/>
      <c r="AN59" s="719"/>
      <c r="AO59" s="719"/>
      <c r="AP59" s="719"/>
      <c r="AQ59" s="719"/>
      <c r="AR59" s="719"/>
      <c r="AS59" s="689"/>
      <c r="AT59" s="723">
        <v>4</v>
      </c>
      <c r="AU59" s="688" t="s">
        <v>1216</v>
      </c>
      <c r="AV59" s="658" t="s">
        <v>1215</v>
      </c>
      <c r="AW59" s="719">
        <v>5</v>
      </c>
      <c r="AX59" s="719">
        <v>20</v>
      </c>
      <c r="AY59" s="719">
        <v>5</v>
      </c>
      <c r="AZ59" s="719">
        <v>15</v>
      </c>
      <c r="BA59" s="719">
        <v>4</v>
      </c>
      <c r="BB59" s="719">
        <v>1</v>
      </c>
      <c r="BC59" s="719">
        <v>3</v>
      </c>
      <c r="BD59" s="681" t="s">
        <v>688</v>
      </c>
      <c r="BE59" s="723">
        <v>4</v>
      </c>
      <c r="BF59" s="688" t="s">
        <v>1214</v>
      </c>
      <c r="BG59" s="688" t="s">
        <v>1213</v>
      </c>
      <c r="BH59" s="719">
        <v>5</v>
      </c>
      <c r="BI59" s="719">
        <v>20</v>
      </c>
      <c r="BJ59" s="719">
        <v>5</v>
      </c>
      <c r="BK59" s="719">
        <v>15</v>
      </c>
      <c r="BL59" s="719">
        <v>4</v>
      </c>
      <c r="BM59" s="719">
        <v>1</v>
      </c>
      <c r="BN59" s="719">
        <v>3</v>
      </c>
      <c r="BO59" s="682" t="s">
        <v>891</v>
      </c>
      <c r="BP59" s="719"/>
      <c r="BQ59" s="689"/>
      <c r="BR59" s="689"/>
      <c r="BS59" s="719"/>
      <c r="BT59" s="719"/>
      <c r="BU59" s="719"/>
      <c r="BV59" s="719"/>
      <c r="BW59" s="719"/>
      <c r="BX59" s="719"/>
      <c r="BY59" s="719"/>
      <c r="BZ59" s="689"/>
      <c r="CA59" s="719"/>
      <c r="CB59" s="689"/>
      <c r="CC59" s="689"/>
      <c r="CD59" s="719"/>
      <c r="CE59" s="719"/>
      <c r="CF59" s="719"/>
      <c r="CG59" s="719"/>
      <c r="CH59" s="719"/>
      <c r="CI59" s="719"/>
      <c r="CJ59" s="719"/>
      <c r="CK59" s="689"/>
      <c r="CL59" s="719"/>
      <c r="CM59" s="689"/>
      <c r="CN59" s="689"/>
      <c r="CO59" s="719"/>
      <c r="CP59" s="719"/>
      <c r="CQ59" s="719"/>
      <c r="CR59" s="719"/>
      <c r="CS59" s="719"/>
      <c r="CT59" s="719"/>
      <c r="CU59" s="719"/>
      <c r="CV59" s="689"/>
      <c r="CW59" s="719"/>
      <c r="CX59" s="689"/>
      <c r="CY59" s="689"/>
      <c r="CZ59" s="719"/>
      <c r="DA59" s="719"/>
      <c r="DB59" s="719"/>
      <c r="DC59" s="719"/>
      <c r="DD59" s="719"/>
      <c r="DE59" s="719"/>
      <c r="DF59" s="719"/>
      <c r="DG59" s="689"/>
    </row>
    <row r="60" spans="1:111" x14ac:dyDescent="0.25">
      <c r="A60" s="719"/>
      <c r="B60" s="689"/>
      <c r="C60" s="689"/>
      <c r="D60" s="689"/>
      <c r="E60" s="689"/>
      <c r="F60" s="689"/>
      <c r="G60" s="689"/>
      <c r="H60" s="689"/>
      <c r="I60" s="689"/>
      <c r="J60" s="689"/>
      <c r="K60" s="689"/>
      <c r="L60" s="689"/>
      <c r="M60" s="689"/>
      <c r="N60" s="689"/>
      <c r="O60" s="689"/>
      <c r="P60" s="689"/>
      <c r="Q60" s="689"/>
      <c r="R60" s="689"/>
      <c r="S60" s="689"/>
      <c r="T60" s="689"/>
      <c r="U60" s="689"/>
      <c r="V60" s="689"/>
      <c r="W60" s="689"/>
      <c r="X60" s="719"/>
      <c r="Y60" s="689"/>
      <c r="Z60" s="689"/>
      <c r="AA60" s="719"/>
      <c r="AB60" s="719"/>
      <c r="AC60" s="719"/>
      <c r="AD60" s="719"/>
      <c r="AE60" s="719"/>
      <c r="AF60" s="719"/>
      <c r="AG60" s="719"/>
      <c r="AH60" s="689"/>
      <c r="AI60" s="719"/>
      <c r="AJ60" s="689"/>
      <c r="AK60" s="689"/>
      <c r="AL60" s="719"/>
      <c r="AM60" s="719"/>
      <c r="AN60" s="719"/>
      <c r="AO60" s="719"/>
      <c r="AP60" s="719"/>
      <c r="AQ60" s="719"/>
      <c r="AR60" s="719"/>
      <c r="AS60" s="689"/>
      <c r="AT60" s="723">
        <v>4</v>
      </c>
      <c r="AU60" s="688" t="s">
        <v>1212</v>
      </c>
      <c r="AV60" s="658" t="s">
        <v>1211</v>
      </c>
      <c r="AW60" s="719">
        <v>3</v>
      </c>
      <c r="AX60" s="719">
        <v>10</v>
      </c>
      <c r="AY60" s="719">
        <v>5</v>
      </c>
      <c r="AZ60" s="719">
        <v>5</v>
      </c>
      <c r="BA60" s="719">
        <v>2</v>
      </c>
      <c r="BB60" s="719">
        <v>1</v>
      </c>
      <c r="BC60" s="719">
        <v>1</v>
      </c>
      <c r="BD60" s="681" t="s">
        <v>139</v>
      </c>
      <c r="BE60" s="723">
        <v>4</v>
      </c>
      <c r="BF60" s="688" t="s">
        <v>1210</v>
      </c>
      <c r="BG60" s="688" t="s">
        <v>1209</v>
      </c>
      <c r="BH60" s="719">
        <v>3</v>
      </c>
      <c r="BI60" s="719">
        <v>10</v>
      </c>
      <c r="BJ60" s="719">
        <v>5</v>
      </c>
      <c r="BK60" s="719">
        <v>5</v>
      </c>
      <c r="BL60" s="719">
        <v>2</v>
      </c>
      <c r="BM60" s="719">
        <v>1</v>
      </c>
      <c r="BN60" s="719">
        <v>1</v>
      </c>
      <c r="BO60" s="682" t="s">
        <v>895</v>
      </c>
      <c r="BP60" s="719"/>
      <c r="BQ60" s="689"/>
      <c r="BR60" s="689"/>
      <c r="BS60" s="719"/>
      <c r="BT60" s="719"/>
      <c r="BU60" s="719"/>
      <c r="BV60" s="719"/>
      <c r="BW60" s="719"/>
      <c r="BX60" s="719"/>
      <c r="BY60" s="719"/>
      <c r="BZ60" s="689"/>
      <c r="CA60" s="719"/>
      <c r="CB60" s="689"/>
      <c r="CC60" s="689"/>
      <c r="CD60" s="719"/>
      <c r="CE60" s="719"/>
      <c r="CF60" s="719"/>
      <c r="CG60" s="719"/>
      <c r="CH60" s="719"/>
      <c r="CI60" s="719"/>
      <c r="CJ60" s="719"/>
      <c r="CK60" s="689"/>
      <c r="CL60" s="719"/>
      <c r="CM60" s="689"/>
      <c r="CN60" s="689"/>
      <c r="CO60" s="719"/>
      <c r="CP60" s="719"/>
      <c r="CQ60" s="719"/>
      <c r="CR60" s="719"/>
      <c r="CS60" s="719"/>
      <c r="CT60" s="719"/>
      <c r="CU60" s="719"/>
      <c r="CV60" s="689"/>
      <c r="CW60" s="719"/>
      <c r="CX60" s="689"/>
      <c r="CY60" s="689"/>
      <c r="CZ60" s="719"/>
      <c r="DA60" s="719"/>
      <c r="DB60" s="719"/>
      <c r="DC60" s="719"/>
      <c r="DD60" s="719"/>
      <c r="DE60" s="719"/>
      <c r="DF60" s="719"/>
      <c r="DG60" s="689"/>
    </row>
    <row r="61" spans="1:111" ht="16.5" thickBot="1" x14ac:dyDescent="0.3">
      <c r="A61" s="719"/>
      <c r="B61" s="689"/>
      <c r="C61" s="689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89"/>
      <c r="P61" s="689"/>
      <c r="Q61" s="689"/>
      <c r="R61" s="689"/>
      <c r="S61" s="689"/>
      <c r="T61" s="689"/>
      <c r="U61" s="689"/>
      <c r="V61" s="689"/>
      <c r="W61" s="689"/>
      <c r="X61" s="719"/>
      <c r="Y61" s="689"/>
      <c r="Z61" s="689"/>
      <c r="AA61" s="719"/>
      <c r="AB61" s="719"/>
      <c r="AC61" s="719"/>
      <c r="AD61" s="719"/>
      <c r="AE61" s="719"/>
      <c r="AF61" s="719"/>
      <c r="AG61" s="719"/>
      <c r="AH61" s="689"/>
      <c r="AI61" s="719"/>
      <c r="AJ61" s="689"/>
      <c r="AK61" s="689"/>
      <c r="AL61" s="719"/>
      <c r="AM61" s="719"/>
      <c r="AN61" s="719"/>
      <c r="AO61" s="719"/>
      <c r="AP61" s="719"/>
      <c r="AQ61" s="719"/>
      <c r="AR61" s="719"/>
      <c r="AS61" s="689"/>
      <c r="AT61" s="723">
        <v>4</v>
      </c>
      <c r="AU61" s="688" t="s">
        <v>1208</v>
      </c>
      <c r="AV61" s="658" t="s">
        <v>1162</v>
      </c>
      <c r="AW61" s="723">
        <v>9</v>
      </c>
      <c r="AX61" s="723">
        <v>0</v>
      </c>
      <c r="AY61" s="723">
        <v>0</v>
      </c>
      <c r="AZ61" s="723">
        <v>0</v>
      </c>
      <c r="BA61" s="723">
        <v>0</v>
      </c>
      <c r="BB61" s="723">
        <v>0</v>
      </c>
      <c r="BC61" s="723">
        <v>0</v>
      </c>
      <c r="BD61" s="688" t="s">
        <v>139</v>
      </c>
      <c r="BE61" s="723">
        <v>4</v>
      </c>
      <c r="BF61" s="688" t="s">
        <v>1207</v>
      </c>
      <c r="BG61" s="688" t="s">
        <v>1160</v>
      </c>
      <c r="BH61" s="723">
        <v>9</v>
      </c>
      <c r="BI61" s="723">
        <v>0</v>
      </c>
      <c r="BJ61" s="723">
        <v>0</v>
      </c>
      <c r="BK61" s="723">
        <v>0</v>
      </c>
      <c r="BL61" s="723">
        <v>0</v>
      </c>
      <c r="BM61" s="723">
        <v>0</v>
      </c>
      <c r="BN61" s="723">
        <v>0</v>
      </c>
      <c r="BO61" s="682" t="s">
        <v>895</v>
      </c>
      <c r="BP61" s="719"/>
      <c r="BQ61" s="689"/>
      <c r="BR61" s="689"/>
      <c r="BS61" s="719"/>
      <c r="BT61" s="719"/>
      <c r="BU61" s="719"/>
      <c r="BV61" s="719"/>
      <c r="BW61" s="719"/>
      <c r="BX61" s="719"/>
      <c r="BY61" s="719"/>
      <c r="BZ61" s="689"/>
      <c r="CA61" s="719"/>
      <c r="CB61" s="689"/>
      <c r="CC61" s="689"/>
      <c r="CD61" s="719"/>
      <c r="CE61" s="719"/>
      <c r="CF61" s="719"/>
      <c r="CG61" s="719"/>
      <c r="CH61" s="719"/>
      <c r="CI61" s="719"/>
      <c r="CJ61" s="719"/>
      <c r="CK61" s="689"/>
      <c r="CL61" s="719"/>
      <c r="CM61" s="689"/>
      <c r="CN61" s="689"/>
      <c r="CO61" s="719"/>
      <c r="CP61" s="719"/>
      <c r="CQ61" s="719"/>
      <c r="CR61" s="719"/>
      <c r="CS61" s="719"/>
      <c r="CT61" s="719"/>
      <c r="CU61" s="719"/>
      <c r="CV61" s="689"/>
      <c r="CW61" s="719"/>
      <c r="CX61" s="689"/>
      <c r="CY61" s="689"/>
      <c r="CZ61" s="719"/>
      <c r="DA61" s="719"/>
      <c r="DB61" s="719"/>
      <c r="DC61" s="719"/>
      <c r="DD61" s="719"/>
      <c r="DE61" s="719"/>
      <c r="DF61" s="719"/>
      <c r="DG61" s="689"/>
    </row>
    <row r="62" spans="1:111" ht="17.25" thickTop="1" thickBot="1" x14ac:dyDescent="0.3">
      <c r="A62" s="719"/>
      <c r="B62" s="689"/>
      <c r="C62" s="689"/>
      <c r="D62" s="689"/>
      <c r="E62" s="689"/>
      <c r="F62" s="689"/>
      <c r="G62" s="689"/>
      <c r="H62" s="689"/>
      <c r="I62" s="689"/>
      <c r="J62" s="689"/>
      <c r="K62" s="689"/>
      <c r="L62" s="689"/>
      <c r="M62" s="689"/>
      <c r="N62" s="689"/>
      <c r="O62" s="689"/>
      <c r="P62" s="689"/>
      <c r="Q62" s="689"/>
      <c r="R62" s="689"/>
      <c r="S62" s="689"/>
      <c r="T62" s="689"/>
      <c r="U62" s="689"/>
      <c r="V62" s="689"/>
      <c r="W62" s="689"/>
      <c r="X62" s="719"/>
      <c r="Y62" s="689"/>
      <c r="Z62" s="689"/>
      <c r="AA62" s="719"/>
      <c r="AB62" s="719"/>
      <c r="AC62" s="719"/>
      <c r="AD62" s="719"/>
      <c r="AE62" s="719"/>
      <c r="AF62" s="719"/>
      <c r="AG62" s="719"/>
      <c r="AH62" s="689"/>
      <c r="AI62" s="719"/>
      <c r="AJ62" s="689"/>
      <c r="AK62" s="689"/>
      <c r="AL62" s="719"/>
      <c r="AM62" s="719"/>
      <c r="AN62" s="719"/>
      <c r="AO62" s="719"/>
      <c r="AP62" s="719"/>
      <c r="AQ62" s="719"/>
      <c r="AR62" s="719"/>
      <c r="AS62" s="689"/>
      <c r="AT62" s="722"/>
      <c r="AU62" s="670"/>
      <c r="AV62" s="664" t="s">
        <v>176</v>
      </c>
      <c r="AW62" s="721">
        <f t="shared" ref="AW62:BC62" si="64">SUM(AW57:AW61)</f>
        <v>26</v>
      </c>
      <c r="AX62" s="721">
        <f t="shared" si="64"/>
        <v>70</v>
      </c>
      <c r="AY62" s="720">
        <f t="shared" si="64"/>
        <v>20</v>
      </c>
      <c r="AZ62" s="720">
        <f t="shared" si="64"/>
        <v>50</v>
      </c>
      <c r="BA62" s="721">
        <f t="shared" si="64"/>
        <v>14</v>
      </c>
      <c r="BB62" s="721">
        <f t="shared" si="64"/>
        <v>4</v>
      </c>
      <c r="BC62" s="721">
        <f t="shared" si="64"/>
        <v>10</v>
      </c>
      <c r="BD62" s="670"/>
      <c r="BE62" s="722"/>
      <c r="BF62" s="670"/>
      <c r="BG62" s="664" t="s">
        <v>176</v>
      </c>
      <c r="BH62" s="721">
        <f t="shared" ref="BH62:BN62" si="65">SUM(BH57:BH61)</f>
        <v>26</v>
      </c>
      <c r="BI62" s="721">
        <f t="shared" si="65"/>
        <v>70</v>
      </c>
      <c r="BJ62" s="720">
        <f t="shared" si="65"/>
        <v>20</v>
      </c>
      <c r="BK62" s="720">
        <f t="shared" si="65"/>
        <v>50</v>
      </c>
      <c r="BL62" s="721">
        <f t="shared" si="65"/>
        <v>14</v>
      </c>
      <c r="BM62" s="721">
        <f t="shared" si="65"/>
        <v>4</v>
      </c>
      <c r="BN62" s="721">
        <f t="shared" si="65"/>
        <v>10</v>
      </c>
      <c r="BO62" s="670"/>
      <c r="BP62" s="719"/>
      <c r="BQ62" s="689"/>
      <c r="BR62" s="689"/>
      <c r="BS62" s="719"/>
      <c r="BT62" s="719"/>
      <c r="BU62" s="719"/>
      <c r="BV62" s="719"/>
      <c r="BW62" s="719"/>
      <c r="BX62" s="719"/>
      <c r="BY62" s="719"/>
      <c r="BZ62" s="689"/>
      <c r="CA62" s="719"/>
      <c r="CB62" s="689"/>
      <c r="CC62" s="689"/>
      <c r="CD62" s="719"/>
      <c r="CE62" s="719"/>
      <c r="CF62" s="719"/>
      <c r="CG62" s="719"/>
      <c r="CH62" s="719"/>
      <c r="CI62" s="719"/>
      <c r="CJ62" s="719"/>
      <c r="CK62" s="689"/>
      <c r="CL62" s="719"/>
      <c r="CM62" s="689"/>
      <c r="CN62" s="689"/>
      <c r="CO62" s="719"/>
      <c r="CP62" s="719"/>
      <c r="CQ62" s="719"/>
      <c r="CR62" s="719"/>
      <c r="CS62" s="719"/>
      <c r="CT62" s="719"/>
      <c r="CU62" s="719"/>
      <c r="CV62" s="689"/>
      <c r="CW62" s="719"/>
      <c r="CX62" s="689"/>
      <c r="CY62" s="689"/>
      <c r="CZ62" s="719"/>
      <c r="DA62" s="719"/>
      <c r="DB62" s="719"/>
      <c r="DC62" s="719"/>
      <c r="DD62" s="719"/>
      <c r="DE62" s="719"/>
      <c r="DF62" s="719"/>
      <c r="DG62" s="689"/>
    </row>
    <row r="63" spans="1:111" ht="17.25" thickTop="1" thickBot="1" x14ac:dyDescent="0.3">
      <c r="A63" s="719"/>
      <c r="B63" s="689"/>
      <c r="C63" s="689"/>
      <c r="D63" s="689"/>
      <c r="E63" s="689"/>
      <c r="F63" s="689"/>
      <c r="G63" s="689"/>
      <c r="H63" s="689"/>
      <c r="I63" s="689"/>
      <c r="J63" s="689"/>
      <c r="K63" s="689"/>
      <c r="L63" s="689"/>
      <c r="M63" s="689"/>
      <c r="N63" s="689"/>
      <c r="O63" s="689"/>
      <c r="P63" s="689"/>
      <c r="Q63" s="689"/>
      <c r="R63" s="689"/>
      <c r="S63" s="689"/>
      <c r="T63" s="689"/>
      <c r="U63" s="689"/>
      <c r="V63" s="689"/>
      <c r="W63" s="689"/>
      <c r="X63" s="719"/>
      <c r="Y63" s="689"/>
      <c r="Z63" s="689"/>
      <c r="AA63" s="719"/>
      <c r="AB63" s="719"/>
      <c r="AC63" s="719"/>
      <c r="AD63" s="719"/>
      <c r="AE63" s="719"/>
      <c r="AF63" s="719"/>
      <c r="AG63" s="719"/>
      <c r="AH63" s="689"/>
      <c r="AI63" s="719"/>
      <c r="AJ63" s="689"/>
      <c r="AK63" s="689"/>
      <c r="AL63" s="719"/>
      <c r="AM63" s="719"/>
      <c r="AN63" s="719"/>
      <c r="AO63" s="719"/>
      <c r="AP63" s="719"/>
      <c r="AQ63" s="719"/>
      <c r="AR63" s="719"/>
      <c r="AS63" s="689"/>
      <c r="AT63" s="722"/>
      <c r="AU63" s="670"/>
      <c r="AV63" s="664" t="s">
        <v>1099</v>
      </c>
      <c r="AW63" s="721">
        <f t="shared" ref="AW63:BC63" si="66">AW48+AW51+AW56+AW62</f>
        <v>57</v>
      </c>
      <c r="AX63" s="721">
        <f t="shared" si="66"/>
        <v>160</v>
      </c>
      <c r="AY63" s="720">
        <f t="shared" si="66"/>
        <v>55</v>
      </c>
      <c r="AZ63" s="720">
        <f t="shared" si="66"/>
        <v>105</v>
      </c>
      <c r="BA63" s="721">
        <f t="shared" si="66"/>
        <v>32</v>
      </c>
      <c r="BB63" s="721">
        <f t="shared" si="66"/>
        <v>11</v>
      </c>
      <c r="BC63" s="721">
        <f t="shared" si="66"/>
        <v>21</v>
      </c>
      <c r="BD63" s="670"/>
      <c r="BE63" s="722"/>
      <c r="BF63" s="670"/>
      <c r="BG63" s="664" t="s">
        <v>1099</v>
      </c>
      <c r="BH63" s="721">
        <f t="shared" ref="BH63:BN63" si="67">BH48+BH51+BH56+BH62</f>
        <v>57</v>
      </c>
      <c r="BI63" s="721">
        <f t="shared" si="67"/>
        <v>160</v>
      </c>
      <c r="BJ63" s="721">
        <f t="shared" si="67"/>
        <v>55</v>
      </c>
      <c r="BK63" s="721">
        <f t="shared" si="67"/>
        <v>105</v>
      </c>
      <c r="BL63" s="721">
        <f t="shared" si="67"/>
        <v>32</v>
      </c>
      <c r="BM63" s="721">
        <f t="shared" si="67"/>
        <v>11</v>
      </c>
      <c r="BN63" s="721">
        <f t="shared" si="67"/>
        <v>21</v>
      </c>
      <c r="BO63" s="670"/>
      <c r="BP63" s="719"/>
      <c r="BQ63" s="689"/>
      <c r="BR63" s="689"/>
      <c r="BS63" s="719"/>
      <c r="BT63" s="719"/>
      <c r="BU63" s="719"/>
      <c r="BV63" s="719"/>
      <c r="BW63" s="719"/>
      <c r="BX63" s="719"/>
      <c r="BY63" s="719"/>
      <c r="BZ63" s="689"/>
      <c r="CA63" s="719"/>
      <c r="CB63" s="689"/>
      <c r="CC63" s="689"/>
      <c r="CD63" s="719"/>
      <c r="CE63" s="719"/>
      <c r="CF63" s="719"/>
      <c r="CG63" s="719"/>
      <c r="CH63" s="719"/>
      <c r="CI63" s="719"/>
      <c r="CJ63" s="719"/>
      <c r="CK63" s="689"/>
      <c r="CL63" s="719"/>
      <c r="CM63" s="689"/>
      <c r="CN63" s="689"/>
      <c r="CO63" s="719"/>
      <c r="CP63" s="719"/>
      <c r="CQ63" s="719"/>
      <c r="CR63" s="719"/>
      <c r="CS63" s="719"/>
      <c r="CT63" s="719"/>
      <c r="CU63" s="719"/>
      <c r="CV63" s="689"/>
      <c r="CW63" s="719"/>
      <c r="CX63" s="689"/>
      <c r="CY63" s="689"/>
      <c r="CZ63" s="719"/>
      <c r="DA63" s="719"/>
      <c r="DB63" s="719"/>
      <c r="DC63" s="719"/>
      <c r="DD63" s="719"/>
      <c r="DE63" s="719"/>
      <c r="DF63" s="719"/>
      <c r="DG63" s="689"/>
    </row>
    <row r="64" spans="1:111" ht="17.25" thickTop="1" thickBot="1" x14ac:dyDescent="0.3">
      <c r="A64" s="719"/>
      <c r="B64" s="689"/>
      <c r="C64" s="689"/>
      <c r="D64" s="689"/>
      <c r="E64" s="689"/>
      <c r="F64" s="689"/>
      <c r="G64" s="689"/>
      <c r="H64" s="689"/>
      <c r="I64" s="689"/>
      <c r="J64" s="689"/>
      <c r="K64" s="689"/>
      <c r="L64" s="689"/>
      <c r="M64" s="689"/>
      <c r="N64" s="689"/>
      <c r="O64" s="689"/>
      <c r="P64" s="689"/>
      <c r="Q64" s="689"/>
      <c r="R64" s="689"/>
      <c r="S64" s="689"/>
      <c r="T64" s="689"/>
      <c r="U64" s="689"/>
      <c r="V64" s="689"/>
      <c r="W64" s="689"/>
      <c r="X64" s="719"/>
      <c r="Y64" s="689"/>
      <c r="Z64" s="689"/>
      <c r="AA64" s="719"/>
      <c r="AB64" s="719"/>
      <c r="AC64" s="719"/>
      <c r="AD64" s="719"/>
      <c r="AE64" s="719"/>
      <c r="AF64" s="719"/>
      <c r="AG64" s="719"/>
      <c r="AH64" s="689"/>
      <c r="AI64" s="719"/>
      <c r="AJ64" s="689"/>
      <c r="AK64" s="689"/>
      <c r="AL64" s="719"/>
      <c r="AM64" s="719"/>
      <c r="AN64" s="719"/>
      <c r="AO64" s="719"/>
      <c r="AP64" s="719"/>
      <c r="AQ64" s="719"/>
      <c r="AR64" s="719"/>
      <c r="AS64" s="689"/>
      <c r="AT64" s="720"/>
      <c r="AU64" s="685"/>
      <c r="AV64" s="670" t="s">
        <v>324</v>
      </c>
      <c r="AW64" s="720">
        <f t="shared" ref="AW64:BC64" si="68">AW42+AW63</f>
        <v>120</v>
      </c>
      <c r="AX64" s="720">
        <f t="shared" si="68"/>
        <v>390</v>
      </c>
      <c r="AY64" s="720">
        <f t="shared" si="68"/>
        <v>160</v>
      </c>
      <c r="AZ64" s="720">
        <f t="shared" si="68"/>
        <v>230</v>
      </c>
      <c r="BA64" s="720">
        <f t="shared" si="68"/>
        <v>78</v>
      </c>
      <c r="BB64" s="720">
        <f t="shared" si="68"/>
        <v>32</v>
      </c>
      <c r="BC64" s="720">
        <f t="shared" si="68"/>
        <v>36</v>
      </c>
      <c r="BD64" s="685"/>
      <c r="BE64" s="720"/>
      <c r="BF64" s="685"/>
      <c r="BG64" s="670" t="s">
        <v>324</v>
      </c>
      <c r="BH64" s="720">
        <f t="shared" ref="BH64:BN64" si="69">BH42+BH63</f>
        <v>120</v>
      </c>
      <c r="BI64" s="720">
        <f t="shared" si="69"/>
        <v>390</v>
      </c>
      <c r="BJ64" s="720">
        <f t="shared" si="69"/>
        <v>160</v>
      </c>
      <c r="BK64" s="720">
        <f t="shared" si="69"/>
        <v>230</v>
      </c>
      <c r="BL64" s="720">
        <f t="shared" si="69"/>
        <v>78</v>
      </c>
      <c r="BM64" s="720">
        <f t="shared" si="69"/>
        <v>32</v>
      </c>
      <c r="BN64" s="720">
        <f t="shared" si="69"/>
        <v>46</v>
      </c>
      <c r="BO64" s="685"/>
      <c r="BP64" s="719"/>
      <c r="BQ64" s="689"/>
      <c r="BR64" s="689"/>
      <c r="BS64" s="719"/>
      <c r="BT64" s="719"/>
      <c r="BU64" s="719"/>
      <c r="BV64" s="719"/>
      <c r="BW64" s="719"/>
      <c r="BX64" s="719"/>
      <c r="BY64" s="719"/>
      <c r="BZ64" s="689"/>
      <c r="CA64" s="719"/>
      <c r="CB64" s="689"/>
      <c r="CC64" s="689"/>
      <c r="CD64" s="719"/>
      <c r="CE64" s="719"/>
      <c r="CF64" s="719"/>
      <c r="CG64" s="719"/>
      <c r="CH64" s="719"/>
      <c r="CI64" s="719"/>
      <c r="CJ64" s="719"/>
      <c r="CK64" s="689"/>
      <c r="CL64" s="719"/>
      <c r="CM64" s="689"/>
      <c r="CN64" s="689"/>
      <c r="CO64" s="719"/>
      <c r="CP64" s="719"/>
      <c r="CQ64" s="719"/>
      <c r="CR64" s="719"/>
      <c r="CS64" s="719"/>
      <c r="CT64" s="719"/>
      <c r="CU64" s="719"/>
      <c r="CV64" s="689"/>
      <c r="CW64" s="719"/>
      <c r="CX64" s="689"/>
      <c r="CY64" s="689"/>
      <c r="CZ64" s="719"/>
      <c r="DA64" s="719"/>
      <c r="DB64" s="719"/>
      <c r="DC64" s="719"/>
      <c r="DD64" s="719"/>
      <c r="DE64" s="719"/>
      <c r="DF64" s="719"/>
      <c r="DG64" s="689"/>
    </row>
    <row r="65" spans="1:111" ht="16.5" thickTop="1" x14ac:dyDescent="0.25">
      <c r="A65" s="719"/>
      <c r="B65" s="689"/>
      <c r="C65" s="689"/>
      <c r="D65" s="689"/>
      <c r="E65" s="689"/>
      <c r="F65" s="689"/>
      <c r="G65" s="689"/>
      <c r="H65" s="689"/>
      <c r="I65" s="689"/>
      <c r="J65" s="689"/>
      <c r="K65" s="689"/>
      <c r="L65" s="689"/>
      <c r="M65" s="689"/>
      <c r="N65" s="689"/>
      <c r="O65" s="689"/>
      <c r="P65" s="689"/>
      <c r="Q65" s="689"/>
      <c r="R65" s="689"/>
      <c r="S65" s="689"/>
      <c r="T65" s="689"/>
      <c r="U65" s="689"/>
      <c r="V65" s="689"/>
      <c r="W65" s="689"/>
      <c r="X65" s="719"/>
      <c r="Y65" s="689"/>
      <c r="Z65" s="689"/>
      <c r="AA65" s="719"/>
      <c r="AB65" s="719"/>
      <c r="AC65" s="719"/>
      <c r="AD65" s="719"/>
      <c r="AE65" s="719"/>
      <c r="AF65" s="719"/>
      <c r="AG65" s="719"/>
      <c r="AH65" s="689"/>
      <c r="AI65" s="719"/>
      <c r="AJ65" s="689"/>
      <c r="AK65" s="689"/>
      <c r="AL65" s="719"/>
      <c r="AM65" s="719"/>
      <c r="AN65" s="719"/>
      <c r="AO65" s="719"/>
      <c r="AP65" s="719"/>
      <c r="AQ65" s="719"/>
      <c r="AR65" s="719"/>
      <c r="AS65" s="689"/>
      <c r="AT65" s="724" t="s">
        <v>1158</v>
      </c>
      <c r="AU65" s="689"/>
      <c r="AV65" s="689"/>
      <c r="AW65" s="719"/>
      <c r="AX65" s="719"/>
      <c r="AY65" s="719"/>
      <c r="AZ65" s="719"/>
      <c r="BA65" s="719"/>
      <c r="BB65" s="719"/>
      <c r="BC65" s="719"/>
      <c r="BD65" s="689"/>
      <c r="BE65" s="724" t="s">
        <v>1158</v>
      </c>
      <c r="BF65" s="689"/>
      <c r="BG65" s="689"/>
      <c r="BH65" s="719"/>
      <c r="BI65" s="719"/>
      <c r="BJ65" s="719"/>
      <c r="BK65" s="719"/>
      <c r="BL65" s="719"/>
      <c r="BM65" s="719"/>
      <c r="BN65" s="719"/>
      <c r="BO65" s="689"/>
      <c r="BP65" s="719"/>
      <c r="BQ65" s="689"/>
      <c r="BR65" s="689"/>
      <c r="BS65" s="719"/>
      <c r="BT65" s="719"/>
      <c r="BU65" s="719"/>
      <c r="BV65" s="719"/>
      <c r="BW65" s="719"/>
      <c r="BX65" s="719"/>
      <c r="BY65" s="719"/>
      <c r="BZ65" s="689"/>
      <c r="CA65" s="719"/>
      <c r="CB65" s="689"/>
      <c r="CC65" s="689"/>
      <c r="CD65" s="719"/>
      <c r="CE65" s="719"/>
      <c r="CF65" s="719"/>
      <c r="CG65" s="719"/>
      <c r="CH65" s="719"/>
      <c r="CI65" s="719"/>
      <c r="CJ65" s="719"/>
      <c r="CK65" s="689"/>
      <c r="CL65" s="719"/>
      <c r="CM65" s="689"/>
      <c r="CN65" s="689"/>
      <c r="CO65" s="719"/>
      <c r="CP65" s="719"/>
      <c r="CQ65" s="719"/>
      <c r="CR65" s="719"/>
      <c r="CS65" s="719"/>
      <c r="CT65" s="719"/>
      <c r="CU65" s="719"/>
      <c r="CV65" s="689"/>
      <c r="CW65" s="719"/>
      <c r="CX65" s="689"/>
      <c r="CY65" s="689"/>
      <c r="CZ65" s="719"/>
      <c r="DA65" s="719"/>
      <c r="DB65" s="719"/>
      <c r="DC65" s="719"/>
      <c r="DD65" s="719"/>
      <c r="DE65" s="719"/>
      <c r="DF65" s="719"/>
      <c r="DG65" s="689"/>
    </row>
    <row r="66" spans="1:111" x14ac:dyDescent="0.25">
      <c r="A66" s="719"/>
      <c r="B66" s="689"/>
      <c r="C66" s="689"/>
      <c r="D66" s="689"/>
      <c r="E66" s="689"/>
      <c r="F66" s="689"/>
      <c r="G66" s="689"/>
      <c r="H66" s="689"/>
      <c r="I66" s="689"/>
      <c r="J66" s="689"/>
      <c r="K66" s="689"/>
      <c r="L66" s="689"/>
      <c r="M66" s="689"/>
      <c r="N66" s="689"/>
      <c r="O66" s="689"/>
      <c r="P66" s="689"/>
      <c r="Q66" s="689"/>
      <c r="R66" s="689"/>
      <c r="S66" s="689"/>
      <c r="T66" s="689"/>
      <c r="U66" s="689"/>
      <c r="V66" s="689"/>
      <c r="W66" s="689"/>
      <c r="X66" s="719"/>
      <c r="Y66" s="689"/>
      <c r="Z66" s="689"/>
      <c r="AA66" s="719"/>
      <c r="AB66" s="719"/>
      <c r="AC66" s="719"/>
      <c r="AD66" s="719"/>
      <c r="AE66" s="719"/>
      <c r="AF66" s="719"/>
      <c r="AG66" s="719"/>
      <c r="AH66" s="689"/>
      <c r="AI66" s="719"/>
      <c r="AJ66" s="689"/>
      <c r="AK66" s="689"/>
      <c r="AL66" s="719"/>
      <c r="AM66" s="719"/>
      <c r="AN66" s="719"/>
      <c r="AO66" s="719"/>
      <c r="AP66" s="719"/>
      <c r="AQ66" s="719"/>
      <c r="AR66" s="719"/>
      <c r="AS66" s="689"/>
      <c r="AT66" s="723">
        <v>1</v>
      </c>
      <c r="AU66" s="688"/>
      <c r="AV66" s="691" t="s">
        <v>967</v>
      </c>
      <c r="AW66" s="719">
        <v>4</v>
      </c>
      <c r="AX66" s="719">
        <v>15</v>
      </c>
      <c r="AY66" s="719">
        <v>0</v>
      </c>
      <c r="AZ66" s="719">
        <v>15</v>
      </c>
      <c r="BA66" s="719">
        <v>3</v>
      </c>
      <c r="BB66" s="719">
        <v>0</v>
      </c>
      <c r="BC66" s="719">
        <v>3</v>
      </c>
      <c r="BD66" s="688" t="s">
        <v>139</v>
      </c>
      <c r="BE66" s="723">
        <v>1</v>
      </c>
      <c r="BF66" s="688"/>
      <c r="BG66" s="691" t="s">
        <v>966</v>
      </c>
      <c r="BH66" s="719">
        <v>4</v>
      </c>
      <c r="BI66" s="719">
        <v>15</v>
      </c>
      <c r="BJ66" s="719">
        <v>0</v>
      </c>
      <c r="BK66" s="719">
        <v>15</v>
      </c>
      <c r="BL66" s="719">
        <v>3</v>
      </c>
      <c r="BM66" s="719">
        <v>0</v>
      </c>
      <c r="BN66" s="719">
        <v>3</v>
      </c>
      <c r="BO66" s="682" t="s">
        <v>895</v>
      </c>
      <c r="BP66" s="719"/>
      <c r="BQ66" s="689"/>
      <c r="BR66" s="689"/>
      <c r="BS66" s="719"/>
      <c r="BT66" s="719"/>
      <c r="BU66" s="719"/>
      <c r="BV66" s="719"/>
      <c r="BW66" s="719"/>
      <c r="BX66" s="719"/>
      <c r="BY66" s="719"/>
      <c r="BZ66" s="689"/>
      <c r="CA66" s="719"/>
      <c r="CB66" s="689"/>
      <c r="CC66" s="689"/>
      <c r="CD66" s="719"/>
      <c r="CE66" s="719"/>
      <c r="CF66" s="719"/>
      <c r="CG66" s="719"/>
      <c r="CH66" s="719"/>
      <c r="CI66" s="719"/>
      <c r="CJ66" s="719"/>
      <c r="CK66" s="689"/>
      <c r="CL66" s="719"/>
      <c r="CM66" s="689"/>
      <c r="CN66" s="689"/>
      <c r="CO66" s="719"/>
      <c r="CP66" s="719"/>
      <c r="CQ66" s="719"/>
      <c r="CR66" s="719"/>
      <c r="CS66" s="719"/>
      <c r="CT66" s="719"/>
      <c r="CU66" s="719"/>
      <c r="CV66" s="689"/>
      <c r="CW66" s="719"/>
      <c r="CX66" s="689"/>
      <c r="CY66" s="689"/>
      <c r="CZ66" s="719"/>
      <c r="DA66" s="719"/>
      <c r="DB66" s="719"/>
      <c r="DC66" s="719"/>
      <c r="DD66" s="719"/>
      <c r="DE66" s="719"/>
      <c r="DF66" s="719"/>
      <c r="DG66" s="689"/>
    </row>
    <row r="67" spans="1:111" ht="16.5" thickBot="1" x14ac:dyDescent="0.3">
      <c r="A67" s="719"/>
      <c r="B67" s="689"/>
      <c r="C67" s="689"/>
      <c r="D67" s="689"/>
      <c r="E67" s="689"/>
      <c r="F67" s="689"/>
      <c r="G67" s="689"/>
      <c r="H67" s="689"/>
      <c r="I67" s="689"/>
      <c r="J67" s="689"/>
      <c r="K67" s="689"/>
      <c r="L67" s="689"/>
      <c r="M67" s="689"/>
      <c r="N67" s="689"/>
      <c r="O67" s="689"/>
      <c r="P67" s="689"/>
      <c r="Q67" s="689"/>
      <c r="R67" s="689"/>
      <c r="S67" s="689"/>
      <c r="T67" s="689"/>
      <c r="U67" s="689"/>
      <c r="V67" s="689"/>
      <c r="W67" s="689"/>
      <c r="X67" s="719"/>
      <c r="Y67" s="689"/>
      <c r="Z67" s="689"/>
      <c r="AA67" s="719"/>
      <c r="AB67" s="719"/>
      <c r="AC67" s="719"/>
      <c r="AD67" s="719"/>
      <c r="AE67" s="719"/>
      <c r="AF67" s="719"/>
      <c r="AG67" s="719"/>
      <c r="AH67" s="689"/>
      <c r="AI67" s="719"/>
      <c r="AJ67" s="689"/>
      <c r="AK67" s="689"/>
      <c r="AL67" s="719"/>
      <c r="AM67" s="719"/>
      <c r="AN67" s="719"/>
      <c r="AO67" s="719"/>
      <c r="AP67" s="719"/>
      <c r="AQ67" s="719"/>
      <c r="AR67" s="719"/>
      <c r="AS67" s="689"/>
      <c r="AT67" s="723">
        <v>1</v>
      </c>
      <c r="AU67" s="688" t="s">
        <v>1206</v>
      </c>
      <c r="AV67" s="658" t="s">
        <v>1205</v>
      </c>
      <c r="AW67" s="723">
        <v>3</v>
      </c>
      <c r="AX67" s="723">
        <v>0</v>
      </c>
      <c r="AY67" s="723">
        <v>0</v>
      </c>
      <c r="AZ67" s="723">
        <v>0</v>
      </c>
      <c r="BA67" s="723">
        <v>0</v>
      </c>
      <c r="BB67" s="723">
        <v>0</v>
      </c>
      <c r="BC67" s="723">
        <v>0</v>
      </c>
      <c r="BD67" s="688" t="s">
        <v>139</v>
      </c>
      <c r="BE67" s="723">
        <v>1</v>
      </c>
      <c r="BF67" s="688" t="s">
        <v>1204</v>
      </c>
      <c r="BG67" s="688" t="s">
        <v>1203</v>
      </c>
      <c r="BH67" s="723">
        <v>3</v>
      </c>
      <c r="BI67" s="723">
        <v>0</v>
      </c>
      <c r="BJ67" s="723">
        <v>0</v>
      </c>
      <c r="BK67" s="723">
        <v>0</v>
      </c>
      <c r="BL67" s="723">
        <v>0</v>
      </c>
      <c r="BM67" s="723">
        <v>0</v>
      </c>
      <c r="BN67" s="723">
        <v>0</v>
      </c>
      <c r="BO67" s="682" t="s">
        <v>895</v>
      </c>
      <c r="BP67" s="719"/>
      <c r="BQ67" s="689"/>
      <c r="BR67" s="689"/>
      <c r="BS67" s="719"/>
      <c r="BT67" s="719"/>
      <c r="BU67" s="719"/>
      <c r="BV67" s="719"/>
      <c r="BW67" s="719"/>
      <c r="BX67" s="719"/>
      <c r="BY67" s="719"/>
      <c r="BZ67" s="689"/>
      <c r="CA67" s="719"/>
      <c r="CB67" s="689"/>
      <c r="CC67" s="689"/>
      <c r="CD67" s="719"/>
      <c r="CE67" s="719"/>
      <c r="CF67" s="719"/>
      <c r="CG67" s="719"/>
      <c r="CH67" s="719"/>
      <c r="CI67" s="719"/>
      <c r="CJ67" s="719"/>
      <c r="CK67" s="689"/>
      <c r="CL67" s="719"/>
      <c r="CM67" s="689"/>
      <c r="CN67" s="689"/>
      <c r="CO67" s="719"/>
      <c r="CP67" s="719"/>
      <c r="CQ67" s="719"/>
      <c r="CR67" s="719"/>
      <c r="CS67" s="719"/>
      <c r="CT67" s="719"/>
      <c r="CU67" s="719"/>
      <c r="CV67" s="689"/>
      <c r="CW67" s="719"/>
      <c r="CX67" s="689"/>
      <c r="CY67" s="689"/>
      <c r="CZ67" s="719"/>
      <c r="DA67" s="719"/>
      <c r="DB67" s="719"/>
      <c r="DC67" s="719"/>
      <c r="DD67" s="719"/>
      <c r="DE67" s="719"/>
      <c r="DF67" s="719"/>
      <c r="DG67" s="689"/>
    </row>
    <row r="68" spans="1:111" ht="17.25" thickTop="1" thickBot="1" x14ac:dyDescent="0.3">
      <c r="A68" s="719"/>
      <c r="B68" s="689"/>
      <c r="C68" s="689"/>
      <c r="D68" s="689"/>
      <c r="E68" s="689"/>
      <c r="F68" s="689"/>
      <c r="G68" s="689"/>
      <c r="H68" s="689"/>
      <c r="I68" s="689"/>
      <c r="J68" s="689"/>
      <c r="K68" s="689"/>
      <c r="L68" s="689"/>
      <c r="M68" s="689"/>
      <c r="N68" s="689"/>
      <c r="O68" s="689"/>
      <c r="P68" s="689"/>
      <c r="Q68" s="689"/>
      <c r="R68" s="689"/>
      <c r="S68" s="689"/>
      <c r="T68" s="689"/>
      <c r="U68" s="689"/>
      <c r="V68" s="689"/>
      <c r="W68" s="689"/>
      <c r="X68" s="719"/>
      <c r="Y68" s="689"/>
      <c r="Z68" s="689"/>
      <c r="AA68" s="719"/>
      <c r="AB68" s="719"/>
      <c r="AC68" s="719"/>
      <c r="AD68" s="719"/>
      <c r="AE68" s="719"/>
      <c r="AF68" s="719"/>
      <c r="AG68" s="719"/>
      <c r="AH68" s="689"/>
      <c r="AI68" s="719"/>
      <c r="AJ68" s="689"/>
      <c r="AK68" s="689"/>
      <c r="AL68" s="719"/>
      <c r="AM68" s="719"/>
      <c r="AN68" s="719"/>
      <c r="AO68" s="719"/>
      <c r="AP68" s="719"/>
      <c r="AQ68" s="719"/>
      <c r="AR68" s="719"/>
      <c r="AS68" s="689"/>
      <c r="AT68" s="722"/>
      <c r="AU68" s="670"/>
      <c r="AV68" s="664" t="s">
        <v>176</v>
      </c>
      <c r="AW68" s="721">
        <f t="shared" ref="AW68:BC68" si="70">SUM(AW66:AW67)</f>
        <v>7</v>
      </c>
      <c r="AX68" s="721">
        <f t="shared" si="70"/>
        <v>15</v>
      </c>
      <c r="AY68" s="720">
        <f t="shared" si="70"/>
        <v>0</v>
      </c>
      <c r="AZ68" s="720">
        <f t="shared" si="70"/>
        <v>15</v>
      </c>
      <c r="BA68" s="721">
        <f t="shared" si="70"/>
        <v>3</v>
      </c>
      <c r="BB68" s="721">
        <f t="shared" si="70"/>
        <v>0</v>
      </c>
      <c r="BC68" s="721">
        <f t="shared" si="70"/>
        <v>3</v>
      </c>
      <c r="BD68" s="670"/>
      <c r="BE68" s="722"/>
      <c r="BF68" s="670"/>
      <c r="BG68" s="664" t="s">
        <v>176</v>
      </c>
      <c r="BH68" s="721">
        <f t="shared" ref="BH68:BN68" si="71">SUM(BH66:BH67)</f>
        <v>7</v>
      </c>
      <c r="BI68" s="721">
        <f t="shared" si="71"/>
        <v>15</v>
      </c>
      <c r="BJ68" s="720">
        <f t="shared" si="71"/>
        <v>0</v>
      </c>
      <c r="BK68" s="720">
        <f t="shared" si="71"/>
        <v>15</v>
      </c>
      <c r="BL68" s="721">
        <f t="shared" si="71"/>
        <v>3</v>
      </c>
      <c r="BM68" s="721">
        <f t="shared" si="71"/>
        <v>0</v>
      </c>
      <c r="BN68" s="721">
        <f t="shared" si="71"/>
        <v>3</v>
      </c>
      <c r="BO68" s="670"/>
      <c r="BP68" s="719"/>
      <c r="BQ68" s="689"/>
      <c r="BR68" s="689"/>
      <c r="BS68" s="719"/>
      <c r="BT68" s="719"/>
      <c r="BU68" s="719"/>
      <c r="BV68" s="719"/>
      <c r="BW68" s="719"/>
      <c r="BX68" s="719"/>
      <c r="BY68" s="719"/>
      <c r="BZ68" s="689"/>
      <c r="CA68" s="719"/>
      <c r="CB68" s="689"/>
      <c r="CC68" s="689"/>
      <c r="CD68" s="719"/>
      <c r="CE68" s="719"/>
      <c r="CF68" s="719"/>
      <c r="CG68" s="719"/>
      <c r="CH68" s="719"/>
      <c r="CI68" s="719"/>
      <c r="CJ68" s="719"/>
      <c r="CK68" s="689"/>
      <c r="CL68" s="719"/>
      <c r="CM68" s="689"/>
      <c r="CN68" s="689"/>
      <c r="CO68" s="719"/>
      <c r="CP68" s="719"/>
      <c r="CQ68" s="719"/>
      <c r="CR68" s="719"/>
      <c r="CS68" s="719"/>
      <c r="CT68" s="719"/>
      <c r="CU68" s="719"/>
      <c r="CV68" s="689"/>
      <c r="CW68" s="719"/>
      <c r="CX68" s="689"/>
      <c r="CY68" s="689"/>
      <c r="CZ68" s="719"/>
      <c r="DA68" s="719"/>
      <c r="DB68" s="719"/>
      <c r="DC68" s="719"/>
      <c r="DD68" s="719"/>
      <c r="DE68" s="719"/>
      <c r="DF68" s="719"/>
      <c r="DG68" s="689"/>
    </row>
    <row r="69" spans="1:111" ht="16.5" thickTop="1" x14ac:dyDescent="0.25">
      <c r="A69" s="719"/>
      <c r="B69" s="689"/>
      <c r="C69" s="689"/>
      <c r="D69" s="689"/>
      <c r="E69" s="689"/>
      <c r="F69" s="689"/>
      <c r="G69" s="689"/>
      <c r="H69" s="689"/>
      <c r="I69" s="689"/>
      <c r="J69" s="689"/>
      <c r="K69" s="689"/>
      <c r="L69" s="689"/>
      <c r="M69" s="689"/>
      <c r="N69" s="689"/>
      <c r="O69" s="689"/>
      <c r="P69" s="689"/>
      <c r="Q69" s="689"/>
      <c r="R69" s="689"/>
      <c r="S69" s="689"/>
      <c r="T69" s="689"/>
      <c r="U69" s="689"/>
      <c r="V69" s="689"/>
      <c r="W69" s="689"/>
      <c r="X69" s="719"/>
      <c r="Y69" s="689"/>
      <c r="Z69" s="689"/>
      <c r="AA69" s="719"/>
      <c r="AB69" s="719"/>
      <c r="AC69" s="719"/>
      <c r="AD69" s="719"/>
      <c r="AE69" s="719"/>
      <c r="AF69" s="719"/>
      <c r="AG69" s="719"/>
      <c r="AH69" s="689"/>
      <c r="AI69" s="719"/>
      <c r="AJ69" s="689"/>
      <c r="AK69" s="689"/>
      <c r="AL69" s="719"/>
      <c r="AM69" s="719"/>
      <c r="AN69" s="719"/>
      <c r="AO69" s="719"/>
      <c r="AP69" s="719"/>
      <c r="AQ69" s="719"/>
      <c r="AR69" s="719"/>
      <c r="AS69" s="689"/>
      <c r="AT69" s="723">
        <v>2</v>
      </c>
      <c r="AU69" s="688" t="s">
        <v>1202</v>
      </c>
      <c r="AV69" s="658" t="s">
        <v>507</v>
      </c>
      <c r="AW69" s="719">
        <v>5</v>
      </c>
      <c r="AX69" s="719">
        <v>15</v>
      </c>
      <c r="AY69" s="719">
        <v>10</v>
      </c>
      <c r="AZ69" s="719">
        <v>5</v>
      </c>
      <c r="BA69" s="719">
        <v>3</v>
      </c>
      <c r="BB69" s="719">
        <v>2</v>
      </c>
      <c r="BC69" s="719">
        <v>1</v>
      </c>
      <c r="BD69" s="688" t="s">
        <v>688</v>
      </c>
      <c r="BE69" s="723">
        <v>2</v>
      </c>
      <c r="BF69" s="688" t="s">
        <v>1201</v>
      </c>
      <c r="BG69" s="688" t="s">
        <v>1200</v>
      </c>
      <c r="BH69" s="719">
        <v>5</v>
      </c>
      <c r="BI69" s="719">
        <v>15</v>
      </c>
      <c r="BJ69" s="719">
        <v>10</v>
      </c>
      <c r="BK69" s="719">
        <v>5</v>
      </c>
      <c r="BL69" s="719">
        <v>3</v>
      </c>
      <c r="BM69" s="719">
        <v>2</v>
      </c>
      <c r="BN69" s="719">
        <v>1</v>
      </c>
      <c r="BO69" s="682" t="s">
        <v>891</v>
      </c>
      <c r="BP69" s="719"/>
      <c r="BQ69" s="689"/>
      <c r="BR69" s="689"/>
      <c r="BS69" s="719"/>
      <c r="BT69" s="719"/>
      <c r="BU69" s="719"/>
      <c r="BV69" s="719"/>
      <c r="BW69" s="719"/>
      <c r="BX69" s="719"/>
      <c r="BY69" s="719"/>
      <c r="BZ69" s="689"/>
      <c r="CA69" s="719"/>
      <c r="CB69" s="689"/>
      <c r="CC69" s="689"/>
      <c r="CD69" s="719"/>
      <c r="CE69" s="719"/>
      <c r="CF69" s="719"/>
      <c r="CG69" s="719"/>
      <c r="CH69" s="719"/>
      <c r="CI69" s="719"/>
      <c r="CJ69" s="719"/>
      <c r="CK69" s="689"/>
      <c r="CL69" s="719"/>
      <c r="CM69" s="689"/>
      <c r="CN69" s="689"/>
      <c r="CO69" s="719"/>
      <c r="CP69" s="719"/>
      <c r="CQ69" s="719"/>
      <c r="CR69" s="719"/>
      <c r="CS69" s="719"/>
      <c r="CT69" s="719"/>
      <c r="CU69" s="719"/>
      <c r="CV69" s="689"/>
      <c r="CW69" s="719"/>
      <c r="CX69" s="689"/>
      <c r="CY69" s="689"/>
      <c r="CZ69" s="719"/>
      <c r="DA69" s="719"/>
      <c r="DB69" s="719"/>
      <c r="DC69" s="719"/>
      <c r="DD69" s="719"/>
      <c r="DE69" s="719"/>
      <c r="DF69" s="719"/>
      <c r="DG69" s="689"/>
    </row>
    <row r="70" spans="1:111" ht="16.5" thickBot="1" x14ac:dyDescent="0.3">
      <c r="A70" s="719"/>
      <c r="B70" s="689"/>
      <c r="C70" s="689"/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89"/>
      <c r="S70" s="689"/>
      <c r="T70" s="689"/>
      <c r="U70" s="689"/>
      <c r="V70" s="689"/>
      <c r="W70" s="689"/>
      <c r="X70" s="719"/>
      <c r="Y70" s="689"/>
      <c r="Z70" s="689"/>
      <c r="AA70" s="719"/>
      <c r="AB70" s="719"/>
      <c r="AC70" s="719"/>
      <c r="AD70" s="719"/>
      <c r="AE70" s="719"/>
      <c r="AF70" s="719"/>
      <c r="AG70" s="719"/>
      <c r="AH70" s="689"/>
      <c r="AI70" s="719"/>
      <c r="AJ70" s="689"/>
      <c r="AK70" s="689"/>
      <c r="AL70" s="719"/>
      <c r="AM70" s="719"/>
      <c r="AN70" s="719"/>
      <c r="AO70" s="719"/>
      <c r="AP70" s="719"/>
      <c r="AQ70" s="719"/>
      <c r="AR70" s="719"/>
      <c r="AS70" s="689"/>
      <c r="AT70" s="723">
        <v>2</v>
      </c>
      <c r="AU70" s="688" t="s">
        <v>1199</v>
      </c>
      <c r="AV70" s="658" t="s">
        <v>1198</v>
      </c>
      <c r="AW70" s="723">
        <v>2</v>
      </c>
      <c r="AX70" s="723">
        <v>0</v>
      </c>
      <c r="AY70" s="723">
        <v>0</v>
      </c>
      <c r="AZ70" s="723">
        <v>0</v>
      </c>
      <c r="BA70" s="723">
        <v>0</v>
      </c>
      <c r="BB70" s="723">
        <v>0</v>
      </c>
      <c r="BC70" s="723">
        <v>0</v>
      </c>
      <c r="BD70" s="688" t="s">
        <v>139</v>
      </c>
      <c r="BE70" s="723">
        <v>2</v>
      </c>
      <c r="BF70" s="688" t="s">
        <v>1197</v>
      </c>
      <c r="BG70" s="688" t="s">
        <v>1196</v>
      </c>
      <c r="BH70" s="723">
        <v>2</v>
      </c>
      <c r="BI70" s="723">
        <v>0</v>
      </c>
      <c r="BJ70" s="723">
        <v>0</v>
      </c>
      <c r="BK70" s="723">
        <v>0</v>
      </c>
      <c r="BL70" s="723">
        <v>0</v>
      </c>
      <c r="BM70" s="723">
        <v>0</v>
      </c>
      <c r="BN70" s="723">
        <v>0</v>
      </c>
      <c r="BO70" s="682" t="s">
        <v>895</v>
      </c>
      <c r="BP70" s="719"/>
      <c r="BQ70" s="689"/>
      <c r="BR70" s="689"/>
      <c r="BS70" s="719"/>
      <c r="BT70" s="719"/>
      <c r="BU70" s="719"/>
      <c r="BV70" s="719"/>
      <c r="BW70" s="719"/>
      <c r="BX70" s="719"/>
      <c r="BY70" s="719"/>
      <c r="BZ70" s="689"/>
      <c r="CA70" s="719"/>
      <c r="CB70" s="689"/>
      <c r="CC70" s="689"/>
      <c r="CD70" s="719"/>
      <c r="CE70" s="719"/>
      <c r="CF70" s="719"/>
      <c r="CG70" s="719"/>
      <c r="CH70" s="719"/>
      <c r="CI70" s="719"/>
      <c r="CJ70" s="719"/>
      <c r="CK70" s="689"/>
      <c r="CL70" s="719"/>
      <c r="CM70" s="689"/>
      <c r="CN70" s="689"/>
      <c r="CO70" s="719"/>
      <c r="CP70" s="719"/>
      <c r="CQ70" s="719"/>
      <c r="CR70" s="719"/>
      <c r="CS70" s="719"/>
      <c r="CT70" s="719"/>
      <c r="CU70" s="719"/>
      <c r="CV70" s="689"/>
      <c r="CW70" s="719"/>
      <c r="CX70" s="689"/>
      <c r="CY70" s="689"/>
      <c r="CZ70" s="719"/>
      <c r="DA70" s="719"/>
      <c r="DB70" s="719"/>
      <c r="DC70" s="719"/>
      <c r="DD70" s="719"/>
      <c r="DE70" s="719"/>
      <c r="DF70" s="719"/>
      <c r="DG70" s="689"/>
    </row>
    <row r="71" spans="1:111" ht="17.25" thickTop="1" thickBot="1" x14ac:dyDescent="0.3">
      <c r="A71" s="719"/>
      <c r="B71" s="689"/>
      <c r="C71" s="689"/>
      <c r="D71" s="689"/>
      <c r="E71" s="689"/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89"/>
      <c r="S71" s="689"/>
      <c r="T71" s="689"/>
      <c r="U71" s="689"/>
      <c r="V71" s="689"/>
      <c r="W71" s="689"/>
      <c r="X71" s="719"/>
      <c r="Y71" s="689"/>
      <c r="Z71" s="689"/>
      <c r="AA71" s="719"/>
      <c r="AB71" s="719"/>
      <c r="AC71" s="719"/>
      <c r="AD71" s="719"/>
      <c r="AE71" s="719"/>
      <c r="AF71" s="719"/>
      <c r="AG71" s="719"/>
      <c r="AH71" s="689"/>
      <c r="AI71" s="719"/>
      <c r="AJ71" s="689"/>
      <c r="AK71" s="689"/>
      <c r="AL71" s="719"/>
      <c r="AM71" s="719"/>
      <c r="AN71" s="719"/>
      <c r="AO71" s="719"/>
      <c r="AP71" s="719"/>
      <c r="AQ71" s="719"/>
      <c r="AR71" s="719"/>
      <c r="AS71" s="689"/>
      <c r="AT71" s="722"/>
      <c r="AU71" s="670"/>
      <c r="AV71" s="664" t="s">
        <v>176</v>
      </c>
      <c r="AW71" s="721">
        <f t="shared" ref="AW71:BC71" si="72">SUM(AW69:AW70)</f>
        <v>7</v>
      </c>
      <c r="AX71" s="721">
        <f t="shared" si="72"/>
        <v>15</v>
      </c>
      <c r="AY71" s="720">
        <f t="shared" si="72"/>
        <v>10</v>
      </c>
      <c r="AZ71" s="720">
        <f t="shared" si="72"/>
        <v>5</v>
      </c>
      <c r="BA71" s="721">
        <f t="shared" si="72"/>
        <v>3</v>
      </c>
      <c r="BB71" s="721">
        <f t="shared" si="72"/>
        <v>2</v>
      </c>
      <c r="BC71" s="721">
        <f t="shared" si="72"/>
        <v>1</v>
      </c>
      <c r="BD71" s="670"/>
      <c r="BE71" s="722"/>
      <c r="BF71" s="670"/>
      <c r="BG71" s="664" t="s">
        <v>176</v>
      </c>
      <c r="BH71" s="721">
        <f t="shared" ref="BH71:BN71" si="73">SUM(BH69:BH70)</f>
        <v>7</v>
      </c>
      <c r="BI71" s="721">
        <f t="shared" si="73"/>
        <v>15</v>
      </c>
      <c r="BJ71" s="720">
        <f t="shared" si="73"/>
        <v>10</v>
      </c>
      <c r="BK71" s="720">
        <f t="shared" si="73"/>
        <v>5</v>
      </c>
      <c r="BL71" s="721">
        <f t="shared" si="73"/>
        <v>3</v>
      </c>
      <c r="BM71" s="721">
        <f t="shared" si="73"/>
        <v>2</v>
      </c>
      <c r="BN71" s="721">
        <f t="shared" si="73"/>
        <v>1</v>
      </c>
      <c r="BO71" s="670"/>
      <c r="BP71" s="719"/>
      <c r="BQ71" s="689"/>
      <c r="BR71" s="689"/>
      <c r="BS71" s="719"/>
      <c r="BT71" s="719"/>
      <c r="BU71" s="719"/>
      <c r="BV71" s="719"/>
      <c r="BW71" s="719"/>
      <c r="BX71" s="719"/>
      <c r="BY71" s="719"/>
      <c r="BZ71" s="689"/>
      <c r="CA71" s="719"/>
      <c r="CB71" s="689"/>
      <c r="CC71" s="689"/>
      <c r="CD71" s="719"/>
      <c r="CE71" s="719"/>
      <c r="CF71" s="719"/>
      <c r="CG71" s="719"/>
      <c r="CH71" s="719"/>
      <c r="CI71" s="719"/>
      <c r="CJ71" s="719"/>
      <c r="CK71" s="689"/>
      <c r="CL71" s="719"/>
      <c r="CM71" s="689"/>
      <c r="CN71" s="689"/>
      <c r="CO71" s="719"/>
      <c r="CP71" s="719"/>
      <c r="CQ71" s="719"/>
      <c r="CR71" s="719"/>
      <c r="CS71" s="719"/>
      <c r="CT71" s="719"/>
      <c r="CU71" s="719"/>
      <c r="CV71" s="689"/>
      <c r="CW71" s="719"/>
      <c r="CX71" s="689"/>
      <c r="CY71" s="689"/>
      <c r="CZ71" s="719"/>
      <c r="DA71" s="719"/>
      <c r="DB71" s="719"/>
      <c r="DC71" s="719"/>
      <c r="DD71" s="719"/>
      <c r="DE71" s="719"/>
      <c r="DF71" s="719"/>
      <c r="DG71" s="689"/>
    </row>
    <row r="72" spans="1:111" ht="16.5" thickTop="1" x14ac:dyDescent="0.25">
      <c r="A72" s="719"/>
      <c r="B72" s="689"/>
      <c r="C72" s="689"/>
      <c r="D72" s="689"/>
      <c r="E72" s="689"/>
      <c r="F72" s="689"/>
      <c r="G72" s="689"/>
      <c r="H72" s="689"/>
      <c r="I72" s="689"/>
      <c r="J72" s="689"/>
      <c r="K72" s="689"/>
      <c r="L72" s="689"/>
      <c r="M72" s="689"/>
      <c r="N72" s="689"/>
      <c r="O72" s="689"/>
      <c r="P72" s="689"/>
      <c r="Q72" s="689"/>
      <c r="R72" s="689"/>
      <c r="S72" s="689"/>
      <c r="T72" s="689"/>
      <c r="U72" s="689"/>
      <c r="V72" s="689"/>
      <c r="W72" s="689"/>
      <c r="X72" s="719"/>
      <c r="Y72" s="689"/>
      <c r="Z72" s="689"/>
      <c r="AA72" s="719"/>
      <c r="AB72" s="719"/>
      <c r="AC72" s="719"/>
      <c r="AD72" s="719"/>
      <c r="AE72" s="719"/>
      <c r="AF72" s="719"/>
      <c r="AG72" s="719"/>
      <c r="AH72" s="689"/>
      <c r="AI72" s="719"/>
      <c r="AJ72" s="689"/>
      <c r="AK72" s="689"/>
      <c r="AL72" s="719"/>
      <c r="AM72" s="719"/>
      <c r="AN72" s="719"/>
      <c r="AO72" s="719"/>
      <c r="AP72" s="719"/>
      <c r="AQ72" s="719"/>
      <c r="AR72" s="719"/>
      <c r="AS72" s="689"/>
      <c r="AT72" s="723">
        <v>3</v>
      </c>
      <c r="AU72" s="688" t="s">
        <v>1195</v>
      </c>
      <c r="AV72" s="689" t="s">
        <v>1194</v>
      </c>
      <c r="AW72" s="719">
        <v>4</v>
      </c>
      <c r="AX72" s="719">
        <v>15</v>
      </c>
      <c r="AY72" s="723">
        <v>5</v>
      </c>
      <c r="AZ72" s="723">
        <v>10</v>
      </c>
      <c r="BA72" s="719">
        <v>3</v>
      </c>
      <c r="BB72" s="719">
        <v>1</v>
      </c>
      <c r="BC72" s="719">
        <v>2</v>
      </c>
      <c r="BD72" s="688" t="s">
        <v>139</v>
      </c>
      <c r="BE72" s="723">
        <v>3</v>
      </c>
      <c r="BF72" s="688" t="s">
        <v>1193</v>
      </c>
      <c r="BG72" s="688" t="s">
        <v>1192</v>
      </c>
      <c r="BH72" s="719">
        <v>4</v>
      </c>
      <c r="BI72" s="719">
        <v>15</v>
      </c>
      <c r="BJ72" s="723">
        <v>5</v>
      </c>
      <c r="BK72" s="723">
        <v>10</v>
      </c>
      <c r="BL72" s="719">
        <v>3</v>
      </c>
      <c r="BM72" s="719">
        <v>1</v>
      </c>
      <c r="BN72" s="719">
        <v>2</v>
      </c>
      <c r="BO72" s="682" t="s">
        <v>895</v>
      </c>
      <c r="BP72" s="719"/>
      <c r="BQ72" s="689"/>
      <c r="BR72" s="689"/>
      <c r="BS72" s="719"/>
      <c r="BT72" s="719"/>
      <c r="BU72" s="719"/>
      <c r="BV72" s="719"/>
      <c r="BW72" s="719"/>
      <c r="BX72" s="719"/>
      <c r="BY72" s="719"/>
      <c r="BZ72" s="689"/>
      <c r="CA72" s="719"/>
      <c r="CB72" s="689"/>
      <c r="CC72" s="689"/>
      <c r="CD72" s="719"/>
      <c r="CE72" s="719"/>
      <c r="CF72" s="719"/>
      <c r="CG72" s="719"/>
      <c r="CH72" s="719"/>
      <c r="CI72" s="719"/>
      <c r="CJ72" s="719"/>
      <c r="CK72" s="689"/>
      <c r="CL72" s="719"/>
      <c r="CM72" s="689"/>
      <c r="CN72" s="689"/>
      <c r="CO72" s="719"/>
      <c r="CP72" s="719"/>
      <c r="CQ72" s="719"/>
      <c r="CR72" s="719"/>
      <c r="CS72" s="719"/>
      <c r="CT72" s="719"/>
      <c r="CU72" s="719"/>
      <c r="CV72" s="689"/>
      <c r="CW72" s="719"/>
      <c r="CX72" s="689"/>
      <c r="CY72" s="689"/>
      <c r="CZ72" s="719"/>
      <c r="DA72" s="719"/>
      <c r="DB72" s="719"/>
      <c r="DC72" s="719"/>
      <c r="DD72" s="719"/>
      <c r="DE72" s="719"/>
      <c r="DF72" s="719"/>
      <c r="DG72" s="689"/>
    </row>
    <row r="73" spans="1:111" x14ac:dyDescent="0.25">
      <c r="A73" s="719"/>
      <c r="B73" s="689"/>
      <c r="C73" s="689"/>
      <c r="D73" s="689"/>
      <c r="E73" s="689"/>
      <c r="F73" s="689"/>
      <c r="G73" s="689"/>
      <c r="H73" s="689"/>
      <c r="I73" s="689"/>
      <c r="J73" s="689"/>
      <c r="K73" s="689"/>
      <c r="L73" s="689"/>
      <c r="M73" s="689"/>
      <c r="N73" s="689"/>
      <c r="O73" s="689"/>
      <c r="P73" s="689"/>
      <c r="Q73" s="689"/>
      <c r="R73" s="689"/>
      <c r="S73" s="689"/>
      <c r="T73" s="689"/>
      <c r="U73" s="689"/>
      <c r="V73" s="689"/>
      <c r="W73" s="689"/>
      <c r="X73" s="719"/>
      <c r="Y73" s="689"/>
      <c r="Z73" s="689"/>
      <c r="AA73" s="719"/>
      <c r="AB73" s="719"/>
      <c r="AC73" s="719"/>
      <c r="AD73" s="719"/>
      <c r="AE73" s="719"/>
      <c r="AF73" s="719"/>
      <c r="AG73" s="719"/>
      <c r="AH73" s="689"/>
      <c r="AI73" s="719"/>
      <c r="AJ73" s="689"/>
      <c r="AK73" s="689"/>
      <c r="AL73" s="719"/>
      <c r="AM73" s="719"/>
      <c r="AN73" s="719"/>
      <c r="AO73" s="719"/>
      <c r="AP73" s="719"/>
      <c r="AQ73" s="719"/>
      <c r="AR73" s="719"/>
      <c r="AS73" s="689"/>
      <c r="AT73" s="723">
        <v>3</v>
      </c>
      <c r="AU73" s="688" t="s">
        <v>1191</v>
      </c>
      <c r="AV73" s="658" t="s">
        <v>1190</v>
      </c>
      <c r="AW73" s="719">
        <v>4</v>
      </c>
      <c r="AX73" s="719">
        <v>15</v>
      </c>
      <c r="AY73" s="719">
        <v>5</v>
      </c>
      <c r="AZ73" s="719">
        <v>10</v>
      </c>
      <c r="BA73" s="719">
        <v>3</v>
      </c>
      <c r="BB73" s="719">
        <v>1</v>
      </c>
      <c r="BC73" s="719">
        <v>2</v>
      </c>
      <c r="BD73" s="688" t="s">
        <v>688</v>
      </c>
      <c r="BE73" s="723">
        <v>3</v>
      </c>
      <c r="BF73" s="688" t="s">
        <v>1189</v>
      </c>
      <c r="BG73" s="688" t="s">
        <v>1188</v>
      </c>
      <c r="BH73" s="719">
        <v>4</v>
      </c>
      <c r="BI73" s="719">
        <v>15</v>
      </c>
      <c r="BJ73" s="719">
        <v>5</v>
      </c>
      <c r="BK73" s="719">
        <v>10</v>
      </c>
      <c r="BL73" s="719">
        <v>3</v>
      </c>
      <c r="BM73" s="719">
        <v>1</v>
      </c>
      <c r="BN73" s="719">
        <v>2</v>
      </c>
      <c r="BO73" s="682" t="s">
        <v>891</v>
      </c>
      <c r="BP73" s="719"/>
      <c r="BQ73" s="689"/>
      <c r="BR73" s="689"/>
      <c r="BS73" s="719"/>
      <c r="BT73" s="719"/>
      <c r="BU73" s="719"/>
      <c r="BV73" s="719"/>
      <c r="BW73" s="719"/>
      <c r="BX73" s="719"/>
      <c r="BY73" s="719"/>
      <c r="BZ73" s="689"/>
      <c r="CA73" s="719"/>
      <c r="CB73" s="689"/>
      <c r="CC73" s="689"/>
      <c r="CD73" s="719"/>
      <c r="CE73" s="719"/>
      <c r="CF73" s="719"/>
      <c r="CG73" s="719"/>
      <c r="CH73" s="719"/>
      <c r="CI73" s="719"/>
      <c r="CJ73" s="719"/>
      <c r="CK73" s="689"/>
      <c r="CL73" s="719"/>
      <c r="CM73" s="689"/>
      <c r="CN73" s="689"/>
      <c r="CO73" s="719"/>
      <c r="CP73" s="719"/>
      <c r="CQ73" s="719"/>
      <c r="CR73" s="719"/>
      <c r="CS73" s="719"/>
      <c r="CT73" s="719"/>
      <c r="CU73" s="719"/>
      <c r="CV73" s="689"/>
      <c r="CW73" s="719"/>
      <c r="CX73" s="689"/>
      <c r="CY73" s="689"/>
      <c r="CZ73" s="719"/>
      <c r="DA73" s="719"/>
      <c r="DB73" s="719"/>
      <c r="DC73" s="719"/>
      <c r="DD73" s="719"/>
      <c r="DE73" s="719"/>
      <c r="DF73" s="719"/>
      <c r="DG73" s="689"/>
    </row>
    <row r="74" spans="1:111" x14ac:dyDescent="0.25">
      <c r="A74" s="719"/>
      <c r="B74" s="689"/>
      <c r="C74" s="689"/>
      <c r="D74" s="689"/>
      <c r="E74" s="689"/>
      <c r="F74" s="689"/>
      <c r="G74" s="689"/>
      <c r="H74" s="689"/>
      <c r="I74" s="689"/>
      <c r="J74" s="689"/>
      <c r="K74" s="689"/>
      <c r="L74" s="689"/>
      <c r="M74" s="689"/>
      <c r="N74" s="689"/>
      <c r="O74" s="689"/>
      <c r="P74" s="689"/>
      <c r="Q74" s="689"/>
      <c r="R74" s="689"/>
      <c r="S74" s="689"/>
      <c r="T74" s="689"/>
      <c r="U74" s="689"/>
      <c r="V74" s="689"/>
      <c r="W74" s="689"/>
      <c r="X74" s="719"/>
      <c r="Y74" s="689"/>
      <c r="Z74" s="689"/>
      <c r="AA74" s="719"/>
      <c r="AB74" s="719"/>
      <c r="AC74" s="719"/>
      <c r="AD74" s="719"/>
      <c r="AE74" s="719"/>
      <c r="AF74" s="719"/>
      <c r="AG74" s="719"/>
      <c r="AH74" s="689"/>
      <c r="AI74" s="719"/>
      <c r="AJ74" s="689"/>
      <c r="AK74" s="689"/>
      <c r="AL74" s="719"/>
      <c r="AM74" s="719"/>
      <c r="AN74" s="719"/>
      <c r="AO74" s="719"/>
      <c r="AP74" s="719"/>
      <c r="AQ74" s="719"/>
      <c r="AR74" s="719"/>
      <c r="AS74" s="689"/>
      <c r="AT74" s="723">
        <v>3</v>
      </c>
      <c r="AU74" s="688"/>
      <c r="AV74" s="691" t="s">
        <v>1011</v>
      </c>
      <c r="AW74" s="719">
        <v>4</v>
      </c>
      <c r="AX74" s="719">
        <v>15</v>
      </c>
      <c r="AY74" s="719">
        <v>0</v>
      </c>
      <c r="AZ74" s="719">
        <v>15</v>
      </c>
      <c r="BA74" s="719">
        <v>3</v>
      </c>
      <c r="BB74" s="719">
        <v>0</v>
      </c>
      <c r="BC74" s="719">
        <v>3</v>
      </c>
      <c r="BD74" s="688" t="s">
        <v>139</v>
      </c>
      <c r="BE74" s="723">
        <v>3</v>
      </c>
      <c r="BF74" s="688"/>
      <c r="BG74" s="691" t="s">
        <v>968</v>
      </c>
      <c r="BH74" s="719">
        <v>4</v>
      </c>
      <c r="BI74" s="719">
        <v>15</v>
      </c>
      <c r="BJ74" s="719">
        <v>0</v>
      </c>
      <c r="BK74" s="719">
        <v>15</v>
      </c>
      <c r="BL74" s="719">
        <v>3</v>
      </c>
      <c r="BM74" s="719">
        <v>0</v>
      </c>
      <c r="BN74" s="719">
        <v>3</v>
      </c>
      <c r="BO74" s="682" t="s">
        <v>895</v>
      </c>
      <c r="BP74" s="719"/>
      <c r="BQ74" s="689"/>
      <c r="BR74" s="689"/>
      <c r="BS74" s="719"/>
      <c r="BT74" s="719"/>
      <c r="BU74" s="719"/>
      <c r="BV74" s="719"/>
      <c r="BW74" s="719"/>
      <c r="BX74" s="719"/>
      <c r="BY74" s="719"/>
      <c r="BZ74" s="689"/>
      <c r="CA74" s="719"/>
      <c r="CB74" s="689"/>
      <c r="CC74" s="689"/>
      <c r="CD74" s="719"/>
      <c r="CE74" s="719"/>
      <c r="CF74" s="719"/>
      <c r="CG74" s="719"/>
      <c r="CH74" s="719"/>
      <c r="CI74" s="719"/>
      <c r="CJ74" s="719"/>
      <c r="CK74" s="689"/>
      <c r="CL74" s="719"/>
      <c r="CM74" s="689"/>
      <c r="CN74" s="689"/>
      <c r="CO74" s="719"/>
      <c r="CP74" s="719"/>
      <c r="CQ74" s="719"/>
      <c r="CR74" s="719"/>
      <c r="CS74" s="719"/>
      <c r="CT74" s="719"/>
      <c r="CU74" s="719"/>
      <c r="CV74" s="689"/>
      <c r="CW74" s="719"/>
      <c r="CX74" s="689"/>
      <c r="CY74" s="689"/>
      <c r="CZ74" s="719"/>
      <c r="DA74" s="719"/>
      <c r="DB74" s="719"/>
      <c r="DC74" s="719"/>
      <c r="DD74" s="719"/>
      <c r="DE74" s="719"/>
      <c r="DF74" s="719"/>
      <c r="DG74" s="689"/>
    </row>
    <row r="75" spans="1:111" ht="16.5" thickBot="1" x14ac:dyDescent="0.3">
      <c r="A75" s="719"/>
      <c r="B75" s="689"/>
      <c r="C75" s="689"/>
      <c r="D75" s="689"/>
      <c r="E75" s="689"/>
      <c r="F75" s="689"/>
      <c r="G75" s="689"/>
      <c r="H75" s="689"/>
      <c r="I75" s="689"/>
      <c r="J75" s="689"/>
      <c r="K75" s="689"/>
      <c r="L75" s="689"/>
      <c r="M75" s="689"/>
      <c r="N75" s="689"/>
      <c r="O75" s="689"/>
      <c r="P75" s="689"/>
      <c r="Q75" s="689"/>
      <c r="R75" s="689"/>
      <c r="S75" s="689"/>
      <c r="T75" s="689"/>
      <c r="U75" s="689"/>
      <c r="V75" s="689"/>
      <c r="W75" s="689"/>
      <c r="X75" s="719"/>
      <c r="Y75" s="689"/>
      <c r="Z75" s="689"/>
      <c r="AA75" s="719"/>
      <c r="AB75" s="719"/>
      <c r="AC75" s="719"/>
      <c r="AD75" s="719"/>
      <c r="AE75" s="719"/>
      <c r="AF75" s="719"/>
      <c r="AG75" s="719"/>
      <c r="AH75" s="689"/>
      <c r="AI75" s="719"/>
      <c r="AJ75" s="689"/>
      <c r="AK75" s="689"/>
      <c r="AL75" s="719"/>
      <c r="AM75" s="719"/>
      <c r="AN75" s="719"/>
      <c r="AO75" s="719"/>
      <c r="AP75" s="719"/>
      <c r="AQ75" s="719"/>
      <c r="AR75" s="719"/>
      <c r="AS75" s="689"/>
      <c r="AT75" s="723">
        <v>3</v>
      </c>
      <c r="AU75" s="688" t="s">
        <v>1187</v>
      </c>
      <c r="AV75" s="658" t="s">
        <v>1186</v>
      </c>
      <c r="AW75" s="723">
        <v>5</v>
      </c>
      <c r="AX75" s="723">
        <v>0</v>
      </c>
      <c r="AY75" s="723">
        <v>0</v>
      </c>
      <c r="AZ75" s="723">
        <v>0</v>
      </c>
      <c r="BA75" s="723">
        <v>0</v>
      </c>
      <c r="BB75" s="723">
        <v>0</v>
      </c>
      <c r="BC75" s="723">
        <v>0</v>
      </c>
      <c r="BD75" s="688" t="s">
        <v>139</v>
      </c>
      <c r="BE75" s="723">
        <v>3</v>
      </c>
      <c r="BF75" s="688" t="s">
        <v>1185</v>
      </c>
      <c r="BG75" s="688" t="s">
        <v>1184</v>
      </c>
      <c r="BH75" s="723">
        <v>5</v>
      </c>
      <c r="BI75" s="723">
        <v>0</v>
      </c>
      <c r="BJ75" s="723">
        <v>0</v>
      </c>
      <c r="BK75" s="723">
        <v>0</v>
      </c>
      <c r="BL75" s="723">
        <v>0</v>
      </c>
      <c r="BM75" s="723">
        <v>0</v>
      </c>
      <c r="BN75" s="723">
        <v>0</v>
      </c>
      <c r="BO75" s="682" t="s">
        <v>895</v>
      </c>
      <c r="BP75" s="719"/>
      <c r="BQ75" s="689"/>
      <c r="BR75" s="689"/>
      <c r="BS75" s="719"/>
      <c r="BT75" s="719"/>
      <c r="BU75" s="719"/>
      <c r="BV75" s="719"/>
      <c r="BW75" s="719"/>
      <c r="BX75" s="719"/>
      <c r="BY75" s="719"/>
      <c r="BZ75" s="689"/>
      <c r="CA75" s="719"/>
      <c r="CB75" s="689"/>
      <c r="CC75" s="689"/>
      <c r="CD75" s="719"/>
      <c r="CE75" s="719"/>
      <c r="CF75" s="719"/>
      <c r="CG75" s="719"/>
      <c r="CH75" s="719"/>
      <c r="CI75" s="719"/>
      <c r="CJ75" s="719"/>
      <c r="CK75" s="689"/>
      <c r="CL75" s="719"/>
      <c r="CM75" s="689"/>
      <c r="CN75" s="689"/>
      <c r="CO75" s="719"/>
      <c r="CP75" s="719"/>
      <c r="CQ75" s="719"/>
      <c r="CR75" s="719"/>
      <c r="CS75" s="719"/>
      <c r="CT75" s="719"/>
      <c r="CU75" s="719"/>
      <c r="CV75" s="689"/>
      <c r="CW75" s="719"/>
      <c r="CX75" s="689"/>
      <c r="CY75" s="689"/>
      <c r="CZ75" s="719"/>
      <c r="DA75" s="719"/>
      <c r="DB75" s="719"/>
      <c r="DC75" s="719"/>
      <c r="DD75" s="719"/>
      <c r="DE75" s="719"/>
      <c r="DF75" s="719"/>
      <c r="DG75" s="689"/>
    </row>
    <row r="76" spans="1:111" ht="17.25" thickTop="1" thickBot="1" x14ac:dyDescent="0.3">
      <c r="A76" s="719"/>
      <c r="B76" s="689"/>
      <c r="C76" s="689"/>
      <c r="D76" s="689"/>
      <c r="E76" s="689"/>
      <c r="F76" s="689"/>
      <c r="G76" s="689"/>
      <c r="H76" s="689"/>
      <c r="I76" s="689"/>
      <c r="J76" s="689"/>
      <c r="K76" s="689"/>
      <c r="L76" s="689"/>
      <c r="M76" s="689"/>
      <c r="N76" s="689"/>
      <c r="O76" s="689"/>
      <c r="P76" s="689"/>
      <c r="Q76" s="689"/>
      <c r="R76" s="689"/>
      <c r="S76" s="689"/>
      <c r="T76" s="689"/>
      <c r="U76" s="689"/>
      <c r="V76" s="689"/>
      <c r="W76" s="689"/>
      <c r="X76" s="719"/>
      <c r="Y76" s="689"/>
      <c r="Z76" s="689"/>
      <c r="AA76" s="719"/>
      <c r="AB76" s="719"/>
      <c r="AC76" s="719"/>
      <c r="AD76" s="719"/>
      <c r="AE76" s="719"/>
      <c r="AF76" s="719"/>
      <c r="AG76" s="719"/>
      <c r="AH76" s="689"/>
      <c r="AI76" s="719"/>
      <c r="AJ76" s="689"/>
      <c r="AK76" s="689"/>
      <c r="AL76" s="719"/>
      <c r="AM76" s="719"/>
      <c r="AN76" s="719"/>
      <c r="AO76" s="719"/>
      <c r="AP76" s="719"/>
      <c r="AQ76" s="719"/>
      <c r="AR76" s="719"/>
      <c r="AS76" s="689"/>
      <c r="AT76" s="722"/>
      <c r="AU76" s="670"/>
      <c r="AV76" s="664" t="s">
        <v>176</v>
      </c>
      <c r="AW76" s="721">
        <f t="shared" ref="AW76:BC76" si="74">SUM(AW72:AW75)</f>
        <v>17</v>
      </c>
      <c r="AX76" s="721">
        <f t="shared" si="74"/>
        <v>45</v>
      </c>
      <c r="AY76" s="720">
        <f t="shared" si="74"/>
        <v>10</v>
      </c>
      <c r="AZ76" s="720">
        <f t="shared" si="74"/>
        <v>35</v>
      </c>
      <c r="BA76" s="721">
        <f t="shared" si="74"/>
        <v>9</v>
      </c>
      <c r="BB76" s="721">
        <f t="shared" si="74"/>
        <v>2</v>
      </c>
      <c r="BC76" s="721">
        <f t="shared" si="74"/>
        <v>7</v>
      </c>
      <c r="BD76" s="670"/>
      <c r="BE76" s="722"/>
      <c r="BF76" s="670"/>
      <c r="BG76" s="664" t="s">
        <v>176</v>
      </c>
      <c r="BH76" s="721">
        <f t="shared" ref="BH76:BN76" si="75">SUM(BH72:BH75)</f>
        <v>17</v>
      </c>
      <c r="BI76" s="721">
        <f t="shared" si="75"/>
        <v>45</v>
      </c>
      <c r="BJ76" s="720">
        <f t="shared" si="75"/>
        <v>10</v>
      </c>
      <c r="BK76" s="720">
        <f t="shared" si="75"/>
        <v>35</v>
      </c>
      <c r="BL76" s="721">
        <f t="shared" si="75"/>
        <v>9</v>
      </c>
      <c r="BM76" s="721">
        <f t="shared" si="75"/>
        <v>2</v>
      </c>
      <c r="BN76" s="721">
        <f t="shared" si="75"/>
        <v>7</v>
      </c>
      <c r="BO76" s="670"/>
      <c r="BP76" s="719"/>
      <c r="BQ76" s="689"/>
      <c r="BR76" s="689"/>
      <c r="BS76" s="719"/>
      <c r="BT76" s="719"/>
      <c r="BU76" s="719"/>
      <c r="BV76" s="719"/>
      <c r="BW76" s="719"/>
      <c r="BX76" s="719"/>
      <c r="BY76" s="719"/>
      <c r="BZ76" s="689"/>
      <c r="CA76" s="719"/>
      <c r="CB76" s="689"/>
      <c r="CC76" s="689"/>
      <c r="CD76" s="719"/>
      <c r="CE76" s="719"/>
      <c r="CF76" s="719"/>
      <c r="CG76" s="719"/>
      <c r="CH76" s="719"/>
      <c r="CI76" s="719"/>
      <c r="CJ76" s="719"/>
      <c r="CK76" s="689"/>
      <c r="CL76" s="719"/>
      <c r="CM76" s="689"/>
      <c r="CN76" s="689"/>
      <c r="CO76" s="719"/>
      <c r="CP76" s="719"/>
      <c r="CQ76" s="719"/>
      <c r="CR76" s="719"/>
      <c r="CS76" s="719"/>
      <c r="CT76" s="719"/>
      <c r="CU76" s="719"/>
      <c r="CV76" s="689"/>
      <c r="CW76" s="719"/>
      <c r="CX76" s="689"/>
      <c r="CY76" s="689"/>
      <c r="CZ76" s="719"/>
      <c r="DA76" s="719"/>
      <c r="DB76" s="719"/>
      <c r="DC76" s="719"/>
      <c r="DD76" s="719"/>
      <c r="DE76" s="719"/>
      <c r="DF76" s="719"/>
      <c r="DG76" s="689"/>
    </row>
    <row r="77" spans="1:111" ht="16.5" thickTop="1" x14ac:dyDescent="0.25">
      <c r="A77" s="719"/>
      <c r="B77" s="689"/>
      <c r="C77" s="689"/>
      <c r="D77" s="689"/>
      <c r="E77" s="689"/>
      <c r="F77" s="689"/>
      <c r="G77" s="689"/>
      <c r="H77" s="689"/>
      <c r="I77" s="689"/>
      <c r="J77" s="689"/>
      <c r="K77" s="689"/>
      <c r="L77" s="689"/>
      <c r="M77" s="689"/>
      <c r="N77" s="689"/>
      <c r="O77" s="689"/>
      <c r="P77" s="689"/>
      <c r="Q77" s="689"/>
      <c r="R77" s="689"/>
      <c r="S77" s="689"/>
      <c r="T77" s="689"/>
      <c r="U77" s="689"/>
      <c r="V77" s="689"/>
      <c r="W77" s="689"/>
      <c r="X77" s="719"/>
      <c r="Y77" s="689"/>
      <c r="Z77" s="689"/>
      <c r="AA77" s="719"/>
      <c r="AB77" s="719"/>
      <c r="AC77" s="719"/>
      <c r="AD77" s="719"/>
      <c r="AE77" s="719"/>
      <c r="AF77" s="719"/>
      <c r="AG77" s="719"/>
      <c r="AH77" s="689"/>
      <c r="AI77" s="719"/>
      <c r="AJ77" s="689"/>
      <c r="AK77" s="689"/>
      <c r="AL77" s="719"/>
      <c r="AM77" s="719"/>
      <c r="AN77" s="719"/>
      <c r="AO77" s="719"/>
      <c r="AP77" s="719"/>
      <c r="AQ77" s="719"/>
      <c r="AR77" s="719"/>
      <c r="AS77" s="689"/>
      <c r="AT77" s="723">
        <v>4</v>
      </c>
      <c r="AU77" s="688" t="s">
        <v>1183</v>
      </c>
      <c r="AV77" s="689" t="s">
        <v>1182</v>
      </c>
      <c r="AW77" s="719">
        <v>4</v>
      </c>
      <c r="AX77" s="719">
        <v>15</v>
      </c>
      <c r="AY77" s="719">
        <v>5</v>
      </c>
      <c r="AZ77" s="719">
        <v>10</v>
      </c>
      <c r="BA77" s="719">
        <v>3</v>
      </c>
      <c r="BB77" s="719">
        <v>1</v>
      </c>
      <c r="BC77" s="719">
        <v>2</v>
      </c>
      <c r="BD77" s="688" t="s">
        <v>139</v>
      </c>
      <c r="BE77" s="723">
        <v>4</v>
      </c>
      <c r="BF77" s="688" t="s">
        <v>1181</v>
      </c>
      <c r="BG77" s="688" t="s">
        <v>1180</v>
      </c>
      <c r="BH77" s="719">
        <v>4</v>
      </c>
      <c r="BI77" s="719">
        <v>15</v>
      </c>
      <c r="BJ77" s="719">
        <v>5</v>
      </c>
      <c r="BK77" s="719">
        <v>10</v>
      </c>
      <c r="BL77" s="719">
        <v>3</v>
      </c>
      <c r="BM77" s="719">
        <v>1</v>
      </c>
      <c r="BN77" s="719">
        <v>2</v>
      </c>
      <c r="BO77" s="682" t="s">
        <v>895</v>
      </c>
      <c r="BP77" s="719"/>
      <c r="BQ77" s="689"/>
      <c r="BR77" s="689"/>
      <c r="BS77" s="719"/>
      <c r="BT77" s="719"/>
      <c r="BU77" s="719"/>
      <c r="BV77" s="719"/>
      <c r="BW77" s="719"/>
      <c r="BX77" s="719"/>
      <c r="BY77" s="719"/>
      <c r="BZ77" s="689"/>
      <c r="CA77" s="719"/>
      <c r="CB77" s="689"/>
      <c r="CC77" s="689"/>
      <c r="CD77" s="719"/>
      <c r="CE77" s="719"/>
      <c r="CF77" s="719"/>
      <c r="CG77" s="719"/>
      <c r="CH77" s="719"/>
      <c r="CI77" s="719"/>
      <c r="CJ77" s="719"/>
      <c r="CK77" s="689"/>
      <c r="CL77" s="719"/>
      <c r="CM77" s="689"/>
      <c r="CN77" s="689"/>
      <c r="CO77" s="719"/>
      <c r="CP77" s="719"/>
      <c r="CQ77" s="719"/>
      <c r="CR77" s="719"/>
      <c r="CS77" s="719"/>
      <c r="CT77" s="719"/>
      <c r="CU77" s="719"/>
      <c r="CV77" s="689"/>
      <c r="CW77" s="719"/>
      <c r="CX77" s="689"/>
      <c r="CY77" s="689"/>
      <c r="CZ77" s="719"/>
      <c r="DA77" s="719"/>
      <c r="DB77" s="719"/>
      <c r="DC77" s="719"/>
      <c r="DD77" s="719"/>
      <c r="DE77" s="719"/>
      <c r="DF77" s="719"/>
      <c r="DG77" s="689"/>
    </row>
    <row r="78" spans="1:111" x14ac:dyDescent="0.25">
      <c r="A78" s="719"/>
      <c r="B78" s="689"/>
      <c r="C78" s="689"/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89"/>
      <c r="X78" s="719"/>
      <c r="Y78" s="689"/>
      <c r="Z78" s="689"/>
      <c r="AA78" s="719"/>
      <c r="AB78" s="719"/>
      <c r="AC78" s="719"/>
      <c r="AD78" s="719"/>
      <c r="AE78" s="719"/>
      <c r="AF78" s="719"/>
      <c r="AG78" s="719"/>
      <c r="AH78" s="689"/>
      <c r="AI78" s="719"/>
      <c r="AJ78" s="689"/>
      <c r="AK78" s="689"/>
      <c r="AL78" s="719"/>
      <c r="AM78" s="719"/>
      <c r="AN78" s="719"/>
      <c r="AO78" s="719"/>
      <c r="AP78" s="719"/>
      <c r="AQ78" s="719"/>
      <c r="AR78" s="719"/>
      <c r="AS78" s="689"/>
      <c r="AT78" s="723">
        <v>4</v>
      </c>
      <c r="AU78" s="688" t="s">
        <v>1179</v>
      </c>
      <c r="AV78" s="689" t="s">
        <v>1178</v>
      </c>
      <c r="AW78" s="719">
        <v>4</v>
      </c>
      <c r="AX78" s="719">
        <v>15</v>
      </c>
      <c r="AY78" s="719">
        <v>5</v>
      </c>
      <c r="AZ78" s="719">
        <v>10</v>
      </c>
      <c r="BA78" s="719">
        <v>3</v>
      </c>
      <c r="BB78" s="719">
        <v>1</v>
      </c>
      <c r="BC78" s="719">
        <v>2</v>
      </c>
      <c r="BD78" s="688" t="s">
        <v>139</v>
      </c>
      <c r="BE78" s="723">
        <v>4</v>
      </c>
      <c r="BF78" s="688" t="s">
        <v>1177</v>
      </c>
      <c r="BG78" s="688" t="s">
        <v>1176</v>
      </c>
      <c r="BH78" s="719">
        <v>4</v>
      </c>
      <c r="BI78" s="719">
        <v>15</v>
      </c>
      <c r="BJ78" s="719">
        <v>5</v>
      </c>
      <c r="BK78" s="719">
        <v>10</v>
      </c>
      <c r="BL78" s="719">
        <v>3</v>
      </c>
      <c r="BM78" s="719">
        <v>1</v>
      </c>
      <c r="BN78" s="719">
        <v>2</v>
      </c>
      <c r="BO78" s="682" t="s">
        <v>895</v>
      </c>
      <c r="BP78" s="719"/>
      <c r="BQ78" s="689"/>
      <c r="BR78" s="689"/>
      <c r="BS78" s="719"/>
      <c r="BT78" s="719"/>
      <c r="BU78" s="719"/>
      <c r="BV78" s="719"/>
      <c r="BW78" s="719"/>
      <c r="BX78" s="719"/>
      <c r="BY78" s="719"/>
      <c r="BZ78" s="689"/>
      <c r="CA78" s="719"/>
      <c r="CB78" s="689"/>
      <c r="CC78" s="689"/>
      <c r="CD78" s="719"/>
      <c r="CE78" s="719"/>
      <c r="CF78" s="719"/>
      <c r="CG78" s="719"/>
      <c r="CH78" s="719"/>
      <c r="CI78" s="719"/>
      <c r="CJ78" s="719"/>
      <c r="CK78" s="689"/>
      <c r="CL78" s="719"/>
      <c r="CM78" s="689"/>
      <c r="CN78" s="689"/>
      <c r="CO78" s="719"/>
      <c r="CP78" s="719"/>
      <c r="CQ78" s="719"/>
      <c r="CR78" s="719"/>
      <c r="CS78" s="719"/>
      <c r="CT78" s="719"/>
      <c r="CU78" s="719"/>
      <c r="CV78" s="689"/>
      <c r="CW78" s="719"/>
      <c r="CX78" s="689"/>
      <c r="CY78" s="689"/>
      <c r="CZ78" s="719"/>
      <c r="DA78" s="719"/>
      <c r="DB78" s="719"/>
      <c r="DC78" s="719"/>
      <c r="DD78" s="719"/>
      <c r="DE78" s="719"/>
      <c r="DF78" s="719"/>
      <c r="DG78" s="689"/>
    </row>
    <row r="79" spans="1:111" x14ac:dyDescent="0.25">
      <c r="A79" s="719"/>
      <c r="B79" s="689"/>
      <c r="C79" s="689"/>
      <c r="D79" s="689"/>
      <c r="E79" s="689"/>
      <c r="F79" s="689"/>
      <c r="G79" s="689"/>
      <c r="H79" s="689"/>
      <c r="I79" s="689"/>
      <c r="J79" s="689"/>
      <c r="K79" s="689"/>
      <c r="L79" s="689"/>
      <c r="M79" s="689"/>
      <c r="N79" s="689"/>
      <c r="O79" s="689"/>
      <c r="P79" s="689"/>
      <c r="Q79" s="689"/>
      <c r="R79" s="689"/>
      <c r="S79" s="689"/>
      <c r="T79" s="689"/>
      <c r="U79" s="689"/>
      <c r="V79" s="689"/>
      <c r="W79" s="689"/>
      <c r="X79" s="719"/>
      <c r="Y79" s="689"/>
      <c r="Z79" s="689"/>
      <c r="AA79" s="719"/>
      <c r="AB79" s="719"/>
      <c r="AC79" s="719"/>
      <c r="AD79" s="719"/>
      <c r="AE79" s="719"/>
      <c r="AF79" s="719"/>
      <c r="AG79" s="719"/>
      <c r="AH79" s="689"/>
      <c r="AI79" s="719"/>
      <c r="AJ79" s="689"/>
      <c r="AK79" s="689"/>
      <c r="AL79" s="719"/>
      <c r="AM79" s="719"/>
      <c r="AN79" s="719"/>
      <c r="AO79" s="719"/>
      <c r="AP79" s="719"/>
      <c r="AQ79" s="719"/>
      <c r="AR79" s="719"/>
      <c r="AS79" s="689"/>
      <c r="AT79" s="723">
        <v>4</v>
      </c>
      <c r="AU79" s="688" t="s">
        <v>1175</v>
      </c>
      <c r="AV79" s="689" t="s">
        <v>1174</v>
      </c>
      <c r="AW79" s="719">
        <v>4</v>
      </c>
      <c r="AX79" s="719">
        <v>15</v>
      </c>
      <c r="AY79" s="723">
        <v>0</v>
      </c>
      <c r="AZ79" s="723">
        <v>15</v>
      </c>
      <c r="BA79" s="719">
        <v>3</v>
      </c>
      <c r="BB79" s="719">
        <v>0</v>
      </c>
      <c r="BC79" s="719">
        <v>3</v>
      </c>
      <c r="BD79" s="688" t="s">
        <v>139</v>
      </c>
      <c r="BE79" s="723">
        <v>4</v>
      </c>
      <c r="BF79" s="688" t="s">
        <v>1173</v>
      </c>
      <c r="BG79" s="688" t="s">
        <v>1172</v>
      </c>
      <c r="BH79" s="719">
        <v>4</v>
      </c>
      <c r="BI79" s="719">
        <v>15</v>
      </c>
      <c r="BJ79" s="723">
        <v>0</v>
      </c>
      <c r="BK79" s="723">
        <v>15</v>
      </c>
      <c r="BL79" s="719">
        <v>3</v>
      </c>
      <c r="BM79" s="719">
        <v>0</v>
      </c>
      <c r="BN79" s="719">
        <v>3</v>
      </c>
      <c r="BO79" s="682" t="s">
        <v>895</v>
      </c>
      <c r="BP79" s="719"/>
      <c r="BQ79" s="689"/>
      <c r="BR79" s="689"/>
      <c r="BS79" s="719"/>
      <c r="BT79" s="719"/>
      <c r="BU79" s="719"/>
      <c r="BV79" s="719"/>
      <c r="BW79" s="719"/>
      <c r="BX79" s="719"/>
      <c r="BY79" s="719"/>
      <c r="BZ79" s="689"/>
      <c r="CA79" s="719"/>
      <c r="CB79" s="689"/>
      <c r="CC79" s="689"/>
      <c r="CD79" s="719"/>
      <c r="CE79" s="719"/>
      <c r="CF79" s="719"/>
      <c r="CG79" s="719"/>
      <c r="CH79" s="719"/>
      <c r="CI79" s="719"/>
      <c r="CJ79" s="719"/>
      <c r="CK79" s="689"/>
      <c r="CL79" s="719"/>
      <c r="CM79" s="689"/>
      <c r="CN79" s="689"/>
      <c r="CO79" s="719"/>
      <c r="CP79" s="719"/>
      <c r="CQ79" s="719"/>
      <c r="CR79" s="719"/>
      <c r="CS79" s="719"/>
      <c r="CT79" s="719"/>
      <c r="CU79" s="719"/>
      <c r="CV79" s="689"/>
      <c r="CW79" s="719"/>
      <c r="CX79" s="689"/>
      <c r="CY79" s="689"/>
      <c r="CZ79" s="719"/>
      <c r="DA79" s="719"/>
      <c r="DB79" s="719"/>
      <c r="DC79" s="719"/>
      <c r="DD79" s="719"/>
      <c r="DE79" s="719"/>
      <c r="DF79" s="719"/>
      <c r="DG79" s="689"/>
    </row>
    <row r="80" spans="1:111" x14ac:dyDescent="0.25">
      <c r="A80" s="719"/>
      <c r="B80" s="689"/>
      <c r="C80" s="689"/>
      <c r="D80" s="689"/>
      <c r="E80" s="689"/>
      <c r="F80" s="689"/>
      <c r="G80" s="689"/>
      <c r="H80" s="689"/>
      <c r="I80" s="689"/>
      <c r="J80" s="689"/>
      <c r="K80" s="689"/>
      <c r="L80" s="689"/>
      <c r="M80" s="689"/>
      <c r="N80" s="689"/>
      <c r="O80" s="689"/>
      <c r="P80" s="689"/>
      <c r="Q80" s="689"/>
      <c r="R80" s="689"/>
      <c r="S80" s="689"/>
      <c r="T80" s="689"/>
      <c r="U80" s="689"/>
      <c r="V80" s="689"/>
      <c r="W80" s="689"/>
      <c r="X80" s="719"/>
      <c r="Y80" s="689"/>
      <c r="Z80" s="689"/>
      <c r="AA80" s="719"/>
      <c r="AB80" s="719"/>
      <c r="AC80" s="719"/>
      <c r="AD80" s="719"/>
      <c r="AE80" s="719"/>
      <c r="AF80" s="719"/>
      <c r="AG80" s="719"/>
      <c r="AH80" s="689"/>
      <c r="AI80" s="719"/>
      <c r="AJ80" s="689"/>
      <c r="AK80" s="689"/>
      <c r="AL80" s="719"/>
      <c r="AM80" s="719"/>
      <c r="AN80" s="719"/>
      <c r="AO80" s="719"/>
      <c r="AP80" s="719"/>
      <c r="AQ80" s="719"/>
      <c r="AR80" s="719"/>
      <c r="AS80" s="689"/>
      <c r="AT80" s="723">
        <v>4</v>
      </c>
      <c r="AU80" s="688" t="s">
        <v>1171</v>
      </c>
      <c r="AV80" s="658" t="s">
        <v>1170</v>
      </c>
      <c r="AW80" s="719">
        <v>5</v>
      </c>
      <c r="AX80" s="719">
        <v>20</v>
      </c>
      <c r="AY80" s="719">
        <v>10</v>
      </c>
      <c r="AZ80" s="719">
        <v>10</v>
      </c>
      <c r="BA80" s="719">
        <v>4</v>
      </c>
      <c r="BB80" s="719">
        <v>2</v>
      </c>
      <c r="BC80" s="719">
        <v>2</v>
      </c>
      <c r="BD80" s="688" t="s">
        <v>688</v>
      </c>
      <c r="BE80" s="723">
        <v>4</v>
      </c>
      <c r="BF80" s="688" t="s">
        <v>1169</v>
      </c>
      <c r="BG80" s="688" t="s">
        <v>1168</v>
      </c>
      <c r="BH80" s="719">
        <v>5</v>
      </c>
      <c r="BI80" s="719">
        <v>20</v>
      </c>
      <c r="BJ80" s="719">
        <v>10</v>
      </c>
      <c r="BK80" s="719">
        <v>10</v>
      </c>
      <c r="BL80" s="719">
        <v>4</v>
      </c>
      <c r="BM80" s="719">
        <v>2</v>
      </c>
      <c r="BN80" s="719">
        <v>2</v>
      </c>
      <c r="BO80" s="682" t="s">
        <v>891</v>
      </c>
      <c r="BP80" s="719"/>
      <c r="BQ80" s="689"/>
      <c r="BR80" s="689"/>
      <c r="BS80" s="719"/>
      <c r="BT80" s="719"/>
      <c r="BU80" s="719"/>
      <c r="BV80" s="719"/>
      <c r="BW80" s="719"/>
      <c r="BX80" s="719"/>
      <c r="BY80" s="719"/>
      <c r="BZ80" s="689"/>
      <c r="CA80" s="719"/>
      <c r="CB80" s="689"/>
      <c r="CC80" s="689"/>
      <c r="CD80" s="719"/>
      <c r="CE80" s="719"/>
      <c r="CF80" s="719"/>
      <c r="CG80" s="719"/>
      <c r="CH80" s="719"/>
      <c r="CI80" s="719"/>
      <c r="CJ80" s="719"/>
      <c r="CK80" s="689"/>
      <c r="CL80" s="719"/>
      <c r="CM80" s="689"/>
      <c r="CN80" s="689"/>
      <c r="CO80" s="719"/>
      <c r="CP80" s="719"/>
      <c r="CQ80" s="719"/>
      <c r="CR80" s="719"/>
      <c r="CS80" s="719"/>
      <c r="CT80" s="719"/>
      <c r="CU80" s="719"/>
      <c r="CV80" s="689"/>
      <c r="CW80" s="719"/>
      <c r="CX80" s="689"/>
      <c r="CY80" s="689"/>
      <c r="CZ80" s="719"/>
      <c r="DA80" s="719"/>
      <c r="DB80" s="719"/>
      <c r="DC80" s="719"/>
      <c r="DD80" s="719"/>
      <c r="DE80" s="719"/>
      <c r="DF80" s="719"/>
      <c r="DG80" s="689"/>
    </row>
    <row r="81" spans="1:111" x14ac:dyDescent="0.25">
      <c r="A81" s="719"/>
      <c r="B81" s="689"/>
      <c r="C81" s="689"/>
      <c r="D81" s="689"/>
      <c r="E81" s="689"/>
      <c r="F81" s="689"/>
      <c r="G81" s="689"/>
      <c r="H81" s="689"/>
      <c r="I81" s="689"/>
      <c r="J81" s="689"/>
      <c r="K81" s="689"/>
      <c r="L81" s="689"/>
      <c r="M81" s="689"/>
      <c r="N81" s="689"/>
      <c r="O81" s="689"/>
      <c r="P81" s="689"/>
      <c r="Q81" s="689"/>
      <c r="R81" s="689"/>
      <c r="S81" s="689"/>
      <c r="T81" s="689"/>
      <c r="U81" s="689"/>
      <c r="V81" s="689"/>
      <c r="W81" s="689"/>
      <c r="X81" s="719"/>
      <c r="Y81" s="689"/>
      <c r="Z81" s="689"/>
      <c r="AA81" s="719"/>
      <c r="AB81" s="719"/>
      <c r="AC81" s="719"/>
      <c r="AD81" s="719"/>
      <c r="AE81" s="719"/>
      <c r="AF81" s="719"/>
      <c r="AG81" s="719"/>
      <c r="AH81" s="689"/>
      <c r="AI81" s="719"/>
      <c r="AJ81" s="689"/>
      <c r="AK81" s="689"/>
      <c r="AL81" s="719"/>
      <c r="AM81" s="719"/>
      <c r="AN81" s="719"/>
      <c r="AO81" s="719"/>
      <c r="AP81" s="719"/>
      <c r="AQ81" s="719"/>
      <c r="AR81" s="719"/>
      <c r="AS81" s="689"/>
      <c r="AT81" s="723">
        <v>4</v>
      </c>
      <c r="AU81" s="688" t="s">
        <v>1167</v>
      </c>
      <c r="AV81" s="658" t="s">
        <v>1166</v>
      </c>
      <c r="AW81" s="719">
        <v>4</v>
      </c>
      <c r="AX81" s="719">
        <v>15</v>
      </c>
      <c r="AY81" s="723">
        <v>10</v>
      </c>
      <c r="AZ81" s="723">
        <v>5</v>
      </c>
      <c r="BA81" s="719">
        <v>3</v>
      </c>
      <c r="BB81" s="719">
        <v>2</v>
      </c>
      <c r="BC81" s="719">
        <v>1</v>
      </c>
      <c r="BD81" s="688" t="s">
        <v>688</v>
      </c>
      <c r="BE81" s="723">
        <v>4</v>
      </c>
      <c r="BF81" s="688" t="s">
        <v>1165</v>
      </c>
      <c r="BG81" s="688" t="s">
        <v>1164</v>
      </c>
      <c r="BH81" s="719">
        <v>4</v>
      </c>
      <c r="BI81" s="719">
        <v>15</v>
      </c>
      <c r="BJ81" s="723">
        <v>10</v>
      </c>
      <c r="BK81" s="723">
        <v>5</v>
      </c>
      <c r="BL81" s="719">
        <v>3</v>
      </c>
      <c r="BM81" s="719">
        <v>2</v>
      </c>
      <c r="BN81" s="719">
        <v>1</v>
      </c>
      <c r="BO81" s="682" t="s">
        <v>891</v>
      </c>
      <c r="BP81" s="719"/>
      <c r="BQ81" s="689"/>
      <c r="BR81" s="689"/>
      <c r="BS81" s="719"/>
      <c r="BT81" s="719"/>
      <c r="BU81" s="719"/>
      <c r="BV81" s="719"/>
      <c r="BW81" s="719"/>
      <c r="BX81" s="719"/>
      <c r="BY81" s="719"/>
      <c r="BZ81" s="689"/>
      <c r="CA81" s="719"/>
      <c r="CB81" s="689"/>
      <c r="CC81" s="689"/>
      <c r="CD81" s="719"/>
      <c r="CE81" s="719"/>
      <c r="CF81" s="719"/>
      <c r="CG81" s="719"/>
      <c r="CH81" s="719"/>
      <c r="CI81" s="719"/>
      <c r="CJ81" s="719"/>
      <c r="CK81" s="689"/>
      <c r="CL81" s="719"/>
      <c r="CM81" s="689"/>
      <c r="CN81" s="689"/>
      <c r="CO81" s="719"/>
      <c r="CP81" s="719"/>
      <c r="CQ81" s="719"/>
      <c r="CR81" s="719"/>
      <c r="CS81" s="719"/>
      <c r="CT81" s="719"/>
      <c r="CU81" s="719"/>
      <c r="CV81" s="689"/>
      <c r="CW81" s="719"/>
      <c r="CX81" s="689"/>
      <c r="CY81" s="689"/>
      <c r="CZ81" s="719"/>
      <c r="DA81" s="719"/>
      <c r="DB81" s="719"/>
      <c r="DC81" s="719"/>
      <c r="DD81" s="719"/>
      <c r="DE81" s="719"/>
      <c r="DF81" s="719"/>
      <c r="DG81" s="689"/>
    </row>
    <row r="82" spans="1:111" ht="16.5" thickBot="1" x14ac:dyDescent="0.3">
      <c r="A82" s="719"/>
      <c r="B82" s="689"/>
      <c r="C82" s="689"/>
      <c r="D82" s="689"/>
      <c r="E82" s="689"/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89"/>
      <c r="S82" s="689"/>
      <c r="T82" s="689"/>
      <c r="U82" s="689"/>
      <c r="V82" s="689"/>
      <c r="W82" s="689"/>
      <c r="X82" s="719"/>
      <c r="Y82" s="689"/>
      <c r="Z82" s="689"/>
      <c r="AA82" s="719"/>
      <c r="AB82" s="719"/>
      <c r="AC82" s="719"/>
      <c r="AD82" s="719"/>
      <c r="AE82" s="719"/>
      <c r="AF82" s="719"/>
      <c r="AG82" s="719"/>
      <c r="AH82" s="689"/>
      <c r="AI82" s="719"/>
      <c r="AJ82" s="689"/>
      <c r="AK82" s="689"/>
      <c r="AL82" s="719"/>
      <c r="AM82" s="719"/>
      <c r="AN82" s="719"/>
      <c r="AO82" s="719"/>
      <c r="AP82" s="719"/>
      <c r="AQ82" s="719"/>
      <c r="AR82" s="719"/>
      <c r="AS82" s="689"/>
      <c r="AT82" s="723">
        <v>4</v>
      </c>
      <c r="AU82" s="688" t="s">
        <v>1163</v>
      </c>
      <c r="AV82" s="658" t="s">
        <v>1162</v>
      </c>
      <c r="AW82" s="723">
        <v>5</v>
      </c>
      <c r="AX82" s="723">
        <v>0</v>
      </c>
      <c r="AY82" s="723">
        <v>0</v>
      </c>
      <c r="AZ82" s="723">
        <v>0</v>
      </c>
      <c r="BA82" s="723">
        <v>0</v>
      </c>
      <c r="BB82" s="723">
        <v>0</v>
      </c>
      <c r="BC82" s="723">
        <v>0</v>
      </c>
      <c r="BD82" s="688" t="s">
        <v>139</v>
      </c>
      <c r="BE82" s="723">
        <v>4</v>
      </c>
      <c r="BF82" s="688" t="s">
        <v>1161</v>
      </c>
      <c r="BG82" s="688" t="s">
        <v>1160</v>
      </c>
      <c r="BH82" s="723">
        <v>5</v>
      </c>
      <c r="BI82" s="723">
        <v>0</v>
      </c>
      <c r="BJ82" s="723">
        <v>0</v>
      </c>
      <c r="BK82" s="723">
        <v>0</v>
      </c>
      <c r="BL82" s="723">
        <v>0</v>
      </c>
      <c r="BM82" s="723">
        <v>0</v>
      </c>
      <c r="BN82" s="723">
        <v>0</v>
      </c>
      <c r="BO82" s="682" t="s">
        <v>895</v>
      </c>
      <c r="BP82" s="719"/>
      <c r="BQ82" s="689"/>
      <c r="BR82" s="689"/>
      <c r="BS82" s="719"/>
      <c r="BT82" s="719"/>
      <c r="BU82" s="719"/>
      <c r="BV82" s="719"/>
      <c r="BW82" s="719"/>
      <c r="BX82" s="719"/>
      <c r="BY82" s="719"/>
      <c r="BZ82" s="689"/>
      <c r="CA82" s="719"/>
      <c r="CB82" s="689"/>
      <c r="CC82" s="689"/>
      <c r="CD82" s="719"/>
      <c r="CE82" s="719"/>
      <c r="CF82" s="719"/>
      <c r="CG82" s="719"/>
      <c r="CH82" s="719"/>
      <c r="CI82" s="719"/>
      <c r="CJ82" s="719"/>
      <c r="CK82" s="689"/>
      <c r="CL82" s="719"/>
      <c r="CM82" s="689"/>
      <c r="CN82" s="689"/>
      <c r="CO82" s="719"/>
      <c r="CP82" s="719"/>
      <c r="CQ82" s="719"/>
      <c r="CR82" s="719"/>
      <c r="CS82" s="719"/>
      <c r="CT82" s="719"/>
      <c r="CU82" s="719"/>
      <c r="CV82" s="689"/>
      <c r="CW82" s="719"/>
      <c r="CX82" s="689"/>
      <c r="CY82" s="689"/>
      <c r="CZ82" s="719"/>
      <c r="DA82" s="719"/>
      <c r="DB82" s="719"/>
      <c r="DC82" s="719"/>
      <c r="DD82" s="719"/>
      <c r="DE82" s="719"/>
      <c r="DF82" s="719"/>
      <c r="DG82" s="689"/>
    </row>
    <row r="83" spans="1:111" ht="17.25" thickTop="1" thickBot="1" x14ac:dyDescent="0.3">
      <c r="A83" s="719"/>
      <c r="B83" s="689"/>
      <c r="C83" s="689"/>
      <c r="D83" s="689"/>
      <c r="E83" s="689"/>
      <c r="F83" s="689"/>
      <c r="G83" s="689"/>
      <c r="H83" s="689"/>
      <c r="I83" s="689"/>
      <c r="J83" s="689"/>
      <c r="K83" s="689"/>
      <c r="L83" s="689"/>
      <c r="M83" s="689"/>
      <c r="N83" s="689"/>
      <c r="O83" s="689"/>
      <c r="P83" s="689"/>
      <c r="Q83" s="689"/>
      <c r="R83" s="689"/>
      <c r="S83" s="689"/>
      <c r="T83" s="689"/>
      <c r="U83" s="689"/>
      <c r="V83" s="689"/>
      <c r="W83" s="689"/>
      <c r="X83" s="719"/>
      <c r="Y83" s="689"/>
      <c r="Z83" s="689"/>
      <c r="AA83" s="719"/>
      <c r="AB83" s="719"/>
      <c r="AC83" s="719"/>
      <c r="AD83" s="719"/>
      <c r="AE83" s="719"/>
      <c r="AF83" s="719"/>
      <c r="AG83" s="719"/>
      <c r="AH83" s="689"/>
      <c r="AI83" s="719"/>
      <c r="AJ83" s="689"/>
      <c r="AK83" s="689"/>
      <c r="AL83" s="719"/>
      <c r="AM83" s="719"/>
      <c r="AN83" s="719"/>
      <c r="AO83" s="719"/>
      <c r="AP83" s="719"/>
      <c r="AQ83" s="719"/>
      <c r="AR83" s="719"/>
      <c r="AS83" s="689"/>
      <c r="AT83" s="722"/>
      <c r="AU83" s="670"/>
      <c r="AV83" s="664" t="s">
        <v>176</v>
      </c>
      <c r="AW83" s="721">
        <f t="shared" ref="AW83:BC83" si="76">SUM(AW77:AW82)</f>
        <v>26</v>
      </c>
      <c r="AX83" s="721">
        <f t="shared" si="76"/>
        <v>80</v>
      </c>
      <c r="AY83" s="720">
        <f t="shared" si="76"/>
        <v>30</v>
      </c>
      <c r="AZ83" s="720">
        <f t="shared" si="76"/>
        <v>50</v>
      </c>
      <c r="BA83" s="721">
        <f t="shared" si="76"/>
        <v>16</v>
      </c>
      <c r="BB83" s="721">
        <f t="shared" si="76"/>
        <v>6</v>
      </c>
      <c r="BC83" s="721">
        <f t="shared" si="76"/>
        <v>10</v>
      </c>
      <c r="BD83" s="670"/>
      <c r="BE83" s="722"/>
      <c r="BF83" s="670"/>
      <c r="BG83" s="664" t="s">
        <v>176</v>
      </c>
      <c r="BH83" s="721">
        <f t="shared" ref="BH83:BN83" si="77">SUM(BH77:BH82)</f>
        <v>26</v>
      </c>
      <c r="BI83" s="721">
        <f t="shared" si="77"/>
        <v>80</v>
      </c>
      <c r="BJ83" s="720">
        <f t="shared" si="77"/>
        <v>30</v>
      </c>
      <c r="BK83" s="720">
        <f t="shared" si="77"/>
        <v>50</v>
      </c>
      <c r="BL83" s="721">
        <f t="shared" si="77"/>
        <v>16</v>
      </c>
      <c r="BM83" s="721">
        <f t="shared" si="77"/>
        <v>6</v>
      </c>
      <c r="BN83" s="721">
        <f t="shared" si="77"/>
        <v>10</v>
      </c>
      <c r="BO83" s="670"/>
      <c r="BP83" s="719"/>
      <c r="BQ83" s="689"/>
      <c r="BR83" s="689"/>
      <c r="BS83" s="719"/>
      <c r="BT83" s="719"/>
      <c r="BU83" s="719"/>
      <c r="BV83" s="719"/>
      <c r="BW83" s="719"/>
      <c r="BX83" s="719"/>
      <c r="BY83" s="719"/>
      <c r="BZ83" s="689"/>
      <c r="CA83" s="719"/>
      <c r="CB83" s="689"/>
      <c r="CC83" s="689"/>
      <c r="CD83" s="719"/>
      <c r="CE83" s="719"/>
      <c r="CF83" s="719"/>
      <c r="CG83" s="719"/>
      <c r="CH83" s="719"/>
      <c r="CI83" s="719"/>
      <c r="CJ83" s="719"/>
      <c r="CK83" s="689"/>
      <c r="CL83" s="719"/>
      <c r="CM83" s="689"/>
      <c r="CN83" s="689"/>
      <c r="CO83" s="719"/>
      <c r="CP83" s="719"/>
      <c r="CQ83" s="719"/>
      <c r="CR83" s="719"/>
      <c r="CS83" s="719"/>
      <c r="CT83" s="719"/>
      <c r="CU83" s="719"/>
      <c r="CV83" s="689"/>
      <c r="CW83" s="719"/>
      <c r="CX83" s="689"/>
      <c r="CY83" s="689"/>
      <c r="CZ83" s="719"/>
      <c r="DA83" s="719"/>
      <c r="DB83" s="719"/>
      <c r="DC83" s="719"/>
      <c r="DD83" s="719"/>
      <c r="DE83" s="719"/>
      <c r="DF83" s="719"/>
      <c r="DG83" s="689"/>
    </row>
    <row r="84" spans="1:111" ht="17.25" thickTop="1" thickBot="1" x14ac:dyDescent="0.3">
      <c r="A84" s="719"/>
      <c r="B84" s="689"/>
      <c r="C84" s="689"/>
      <c r="D84" s="689"/>
      <c r="E84" s="689"/>
      <c r="F84" s="689"/>
      <c r="G84" s="689"/>
      <c r="H84" s="689"/>
      <c r="I84" s="689"/>
      <c r="J84" s="689"/>
      <c r="K84" s="689"/>
      <c r="L84" s="689"/>
      <c r="M84" s="689"/>
      <c r="N84" s="689"/>
      <c r="O84" s="689"/>
      <c r="P84" s="689"/>
      <c r="Q84" s="689"/>
      <c r="R84" s="689"/>
      <c r="S84" s="689"/>
      <c r="T84" s="689"/>
      <c r="U84" s="689"/>
      <c r="V84" s="689"/>
      <c r="W84" s="689"/>
      <c r="X84" s="719"/>
      <c r="Y84" s="689"/>
      <c r="Z84" s="689"/>
      <c r="AA84" s="719"/>
      <c r="AB84" s="719"/>
      <c r="AC84" s="719"/>
      <c r="AD84" s="719"/>
      <c r="AE84" s="719"/>
      <c r="AF84" s="719"/>
      <c r="AG84" s="719"/>
      <c r="AH84" s="689"/>
      <c r="AI84" s="719"/>
      <c r="AJ84" s="689"/>
      <c r="AK84" s="689"/>
      <c r="AL84" s="719"/>
      <c r="AM84" s="719"/>
      <c r="AN84" s="719"/>
      <c r="AO84" s="719"/>
      <c r="AP84" s="719"/>
      <c r="AQ84" s="719"/>
      <c r="AR84" s="719"/>
      <c r="AS84" s="689"/>
      <c r="AT84" s="722"/>
      <c r="AU84" s="670"/>
      <c r="AV84" s="664" t="s">
        <v>1099</v>
      </c>
      <c r="AW84" s="721">
        <f t="shared" ref="AW84:BC84" si="78">AW68+AW71+AW76+AW83</f>
        <v>57</v>
      </c>
      <c r="AX84" s="721">
        <f t="shared" si="78"/>
        <v>155</v>
      </c>
      <c r="AY84" s="720">
        <f t="shared" si="78"/>
        <v>50</v>
      </c>
      <c r="AZ84" s="720">
        <f t="shared" si="78"/>
        <v>105</v>
      </c>
      <c r="BA84" s="721">
        <f t="shared" si="78"/>
        <v>31</v>
      </c>
      <c r="BB84" s="721">
        <f t="shared" si="78"/>
        <v>10</v>
      </c>
      <c r="BC84" s="721">
        <f t="shared" si="78"/>
        <v>21</v>
      </c>
      <c r="BD84" s="670"/>
      <c r="BE84" s="722"/>
      <c r="BF84" s="670"/>
      <c r="BG84" s="664" t="s">
        <v>1099</v>
      </c>
      <c r="BH84" s="721">
        <f t="shared" ref="BH84:BN84" si="79">BH68+BH71+BH76+BH83</f>
        <v>57</v>
      </c>
      <c r="BI84" s="721">
        <f t="shared" si="79"/>
        <v>155</v>
      </c>
      <c r="BJ84" s="720">
        <f t="shared" si="79"/>
        <v>50</v>
      </c>
      <c r="BK84" s="720">
        <f t="shared" si="79"/>
        <v>105</v>
      </c>
      <c r="BL84" s="721">
        <f t="shared" si="79"/>
        <v>31</v>
      </c>
      <c r="BM84" s="721">
        <f t="shared" si="79"/>
        <v>10</v>
      </c>
      <c r="BN84" s="721">
        <f t="shared" si="79"/>
        <v>21</v>
      </c>
      <c r="BO84" s="670"/>
      <c r="BP84" s="719"/>
      <c r="BQ84" s="689"/>
      <c r="BR84" s="689"/>
      <c r="BS84" s="719"/>
      <c r="BT84" s="719"/>
      <c r="BU84" s="719"/>
      <c r="BV84" s="719"/>
      <c r="BW84" s="719"/>
      <c r="BX84" s="719"/>
      <c r="BY84" s="719"/>
      <c r="BZ84" s="689"/>
      <c r="CA84" s="719"/>
      <c r="CB84" s="689"/>
      <c r="CC84" s="689"/>
      <c r="CD84" s="719"/>
      <c r="CE84" s="719"/>
      <c r="CF84" s="719"/>
      <c r="CG84" s="719"/>
      <c r="CH84" s="719"/>
      <c r="CI84" s="719"/>
      <c r="CJ84" s="719"/>
      <c r="CK84" s="689"/>
      <c r="CL84" s="719"/>
      <c r="CM84" s="689"/>
      <c r="CN84" s="689"/>
      <c r="CO84" s="719"/>
      <c r="CP84" s="719"/>
      <c r="CQ84" s="719"/>
      <c r="CR84" s="719"/>
      <c r="CS84" s="719"/>
      <c r="CT84" s="719"/>
      <c r="CU84" s="719"/>
      <c r="CV84" s="689"/>
      <c r="CW84" s="719"/>
      <c r="CX84" s="689"/>
      <c r="CY84" s="689"/>
      <c r="CZ84" s="719"/>
      <c r="DA84" s="719"/>
      <c r="DB84" s="719"/>
      <c r="DC84" s="719"/>
      <c r="DD84" s="719"/>
      <c r="DE84" s="719"/>
      <c r="DF84" s="719"/>
      <c r="DG84" s="689"/>
    </row>
    <row r="85" spans="1:111" ht="17.25" thickTop="1" thickBot="1" x14ac:dyDescent="0.3">
      <c r="A85" s="719"/>
      <c r="B85" s="689"/>
      <c r="C85" s="689"/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89"/>
      <c r="V85" s="689"/>
      <c r="W85" s="689"/>
      <c r="X85" s="719"/>
      <c r="Y85" s="689"/>
      <c r="Z85" s="689"/>
      <c r="AA85" s="719"/>
      <c r="AB85" s="719"/>
      <c r="AC85" s="719"/>
      <c r="AD85" s="719"/>
      <c r="AE85" s="719"/>
      <c r="AF85" s="719"/>
      <c r="AG85" s="719"/>
      <c r="AH85" s="689"/>
      <c r="AI85" s="719"/>
      <c r="AJ85" s="689"/>
      <c r="AK85" s="689"/>
      <c r="AL85" s="719"/>
      <c r="AM85" s="719"/>
      <c r="AN85" s="719"/>
      <c r="AO85" s="719"/>
      <c r="AP85" s="719"/>
      <c r="AQ85" s="719"/>
      <c r="AR85" s="719"/>
      <c r="AS85" s="689"/>
      <c r="AT85" s="720"/>
      <c r="AU85" s="685"/>
      <c r="AV85" s="670" t="s">
        <v>324</v>
      </c>
      <c r="AW85" s="720">
        <f t="shared" ref="AW85:BC85" si="80">AW42+AW84</f>
        <v>120</v>
      </c>
      <c r="AX85" s="720">
        <f t="shared" si="80"/>
        <v>385</v>
      </c>
      <c r="AY85" s="720">
        <f t="shared" si="80"/>
        <v>155</v>
      </c>
      <c r="AZ85" s="720">
        <f t="shared" si="80"/>
        <v>230</v>
      </c>
      <c r="BA85" s="720">
        <f t="shared" si="80"/>
        <v>77</v>
      </c>
      <c r="BB85" s="720">
        <f t="shared" si="80"/>
        <v>31</v>
      </c>
      <c r="BC85" s="720">
        <f t="shared" si="80"/>
        <v>36</v>
      </c>
      <c r="BD85" s="685"/>
      <c r="BE85" s="720"/>
      <c r="BF85" s="685"/>
      <c r="BG85" s="670" t="s">
        <v>324</v>
      </c>
      <c r="BH85" s="720">
        <f t="shared" ref="BH85:BN85" si="81">BH42+BH84</f>
        <v>120</v>
      </c>
      <c r="BI85" s="720">
        <f t="shared" si="81"/>
        <v>385</v>
      </c>
      <c r="BJ85" s="720">
        <f t="shared" si="81"/>
        <v>155</v>
      </c>
      <c r="BK85" s="720">
        <f t="shared" si="81"/>
        <v>230</v>
      </c>
      <c r="BL85" s="720">
        <f t="shared" si="81"/>
        <v>77</v>
      </c>
      <c r="BM85" s="720">
        <f t="shared" si="81"/>
        <v>31</v>
      </c>
      <c r="BN85" s="720">
        <f t="shared" si="81"/>
        <v>46</v>
      </c>
      <c r="BO85" s="685"/>
      <c r="BP85" s="719"/>
      <c r="BQ85" s="689"/>
      <c r="BR85" s="689"/>
      <c r="BS85" s="719"/>
      <c r="BT85" s="719"/>
      <c r="BU85" s="719"/>
      <c r="BV85" s="719"/>
      <c r="BW85" s="719"/>
      <c r="BX85" s="719"/>
      <c r="BY85" s="719"/>
      <c r="BZ85" s="689"/>
      <c r="CA85" s="719"/>
      <c r="CB85" s="689"/>
      <c r="CC85" s="689"/>
      <c r="CD85" s="719"/>
      <c r="CE85" s="719"/>
      <c r="CF85" s="719"/>
      <c r="CG85" s="719"/>
      <c r="CH85" s="719"/>
      <c r="CI85" s="719"/>
      <c r="CJ85" s="719"/>
      <c r="CK85" s="689"/>
      <c r="CL85" s="719"/>
      <c r="CM85" s="689"/>
      <c r="CN85" s="689"/>
      <c r="CO85" s="719"/>
      <c r="CP85" s="719"/>
      <c r="CQ85" s="719"/>
      <c r="CR85" s="719"/>
      <c r="CS85" s="719"/>
      <c r="CT85" s="719"/>
      <c r="CU85" s="719"/>
      <c r="CV85" s="689"/>
      <c r="CW85" s="719"/>
      <c r="CX85" s="689"/>
      <c r="CY85" s="689"/>
      <c r="CZ85" s="719"/>
      <c r="DA85" s="719"/>
      <c r="DB85" s="719"/>
      <c r="DC85" s="719"/>
      <c r="DD85" s="719"/>
      <c r="DE85" s="719"/>
      <c r="DF85" s="719"/>
      <c r="DG85" s="689"/>
    </row>
    <row r="86" spans="1:111" ht="17.25" thickTop="1" thickBot="1" x14ac:dyDescent="0.3"/>
    <row r="87" spans="1:111" ht="16.5" thickBot="1" x14ac:dyDescent="0.3">
      <c r="AV87" s="718" t="s">
        <v>1159</v>
      </c>
      <c r="AW87" s="717"/>
      <c r="AX87" s="717"/>
      <c r="AY87" s="717"/>
      <c r="AZ87" s="717"/>
      <c r="BA87" s="716"/>
      <c r="BG87" s="718" t="s">
        <v>1159</v>
      </c>
      <c r="BH87" s="717"/>
      <c r="BI87" s="717"/>
      <c r="BJ87" s="717"/>
      <c r="BK87" s="717"/>
      <c r="BL87" s="716"/>
    </row>
    <row r="88" spans="1:111" ht="20.25" x14ac:dyDescent="0.3">
      <c r="AK88" s="705"/>
      <c r="AL88" s="715"/>
      <c r="AM88" s="715"/>
      <c r="AN88" s="715"/>
      <c r="AO88" s="715"/>
      <c r="AP88" s="715"/>
      <c r="AQ88" s="715"/>
      <c r="AV88" s="671"/>
      <c r="AW88" s="672" t="s">
        <v>374</v>
      </c>
      <c r="AX88" s="672" t="s">
        <v>874</v>
      </c>
      <c r="AY88" s="672"/>
      <c r="AZ88" s="673"/>
      <c r="BA88" s="714" t="s">
        <v>875</v>
      </c>
      <c r="BG88" s="671"/>
      <c r="BH88" s="672" t="s">
        <v>374</v>
      </c>
      <c r="BI88" s="672" t="s">
        <v>874</v>
      </c>
      <c r="BJ88" s="672"/>
      <c r="BK88" s="673"/>
      <c r="BL88" s="714" t="s">
        <v>875</v>
      </c>
    </row>
    <row r="89" spans="1:111" x14ac:dyDescent="0.25">
      <c r="AV89" s="674" t="s">
        <v>876</v>
      </c>
      <c r="AW89" s="675">
        <v>63</v>
      </c>
      <c r="AX89" s="675">
        <v>230</v>
      </c>
      <c r="AY89" s="675"/>
      <c r="AZ89" s="676"/>
      <c r="BA89" s="713">
        <v>46</v>
      </c>
      <c r="BG89" s="674" t="s">
        <v>876</v>
      </c>
      <c r="BH89" s="675">
        <v>63</v>
      </c>
      <c r="BI89" s="675">
        <v>230</v>
      </c>
      <c r="BJ89" s="675"/>
      <c r="BK89" s="676"/>
      <c r="BL89" s="713">
        <v>46</v>
      </c>
    </row>
    <row r="90" spans="1:111" x14ac:dyDescent="0.25">
      <c r="AV90" s="674" t="s">
        <v>877</v>
      </c>
      <c r="AW90" s="675">
        <v>0</v>
      </c>
      <c r="AX90" s="675">
        <v>0</v>
      </c>
      <c r="AY90" s="675"/>
      <c r="AZ90" s="676"/>
      <c r="BA90" s="713">
        <v>0</v>
      </c>
      <c r="BG90" s="674" t="s">
        <v>877</v>
      </c>
      <c r="BH90" s="675">
        <v>0</v>
      </c>
      <c r="BI90" s="675">
        <v>0</v>
      </c>
      <c r="BJ90" s="675"/>
      <c r="BK90" s="676"/>
      <c r="BL90" s="713">
        <v>0</v>
      </c>
    </row>
    <row r="91" spans="1:111" x14ac:dyDescent="0.25">
      <c r="AV91" s="674" t="s">
        <v>1157</v>
      </c>
      <c r="AW91" s="675">
        <v>6</v>
      </c>
      <c r="AX91" s="675">
        <v>20</v>
      </c>
      <c r="AY91" s="675"/>
      <c r="AZ91" s="676"/>
      <c r="BA91" s="713">
        <v>4</v>
      </c>
      <c r="BG91" s="674" t="s">
        <v>1157</v>
      </c>
      <c r="BH91" s="675">
        <v>6</v>
      </c>
      <c r="BI91" s="675">
        <v>20</v>
      </c>
      <c r="BJ91" s="675"/>
      <c r="BK91" s="676"/>
      <c r="BL91" s="713">
        <v>4</v>
      </c>
    </row>
    <row r="92" spans="1:111" x14ac:dyDescent="0.25">
      <c r="AV92" s="674" t="s">
        <v>879</v>
      </c>
      <c r="AW92" s="675">
        <v>0</v>
      </c>
      <c r="AX92" s="675">
        <v>0</v>
      </c>
      <c r="AY92" s="675"/>
      <c r="AZ92" s="676"/>
      <c r="BA92" s="713">
        <v>0</v>
      </c>
      <c r="BG92" s="674" t="s">
        <v>879</v>
      </c>
      <c r="BH92" s="675">
        <v>0</v>
      </c>
      <c r="BI92" s="675">
        <v>0</v>
      </c>
      <c r="BJ92" s="675"/>
      <c r="BK92" s="676"/>
      <c r="BL92" s="713">
        <v>0</v>
      </c>
    </row>
    <row r="93" spans="1:111" x14ac:dyDescent="0.25">
      <c r="AV93" s="674" t="s">
        <v>880</v>
      </c>
      <c r="AW93" s="675">
        <v>51</v>
      </c>
      <c r="AX93" s="675">
        <v>140</v>
      </c>
      <c r="AY93" s="675"/>
      <c r="AZ93" s="676"/>
      <c r="BA93" s="713">
        <v>28</v>
      </c>
      <c r="BG93" s="674" t="s">
        <v>880</v>
      </c>
      <c r="BH93" s="675">
        <v>51</v>
      </c>
      <c r="BI93" s="675">
        <v>140</v>
      </c>
      <c r="BJ93" s="675"/>
      <c r="BK93" s="676"/>
      <c r="BL93" s="713">
        <v>28</v>
      </c>
    </row>
    <row r="94" spans="1:111" x14ac:dyDescent="0.25">
      <c r="AV94" s="674" t="s">
        <v>881</v>
      </c>
      <c r="AW94" s="675">
        <v>0</v>
      </c>
      <c r="AX94" s="675">
        <v>0</v>
      </c>
      <c r="AY94" s="675"/>
      <c r="AZ94" s="676"/>
      <c r="BA94" s="713">
        <v>0</v>
      </c>
      <c r="BG94" s="674" t="s">
        <v>881</v>
      </c>
      <c r="BH94" s="675">
        <v>0</v>
      </c>
      <c r="BI94" s="675">
        <v>0</v>
      </c>
      <c r="BJ94" s="675"/>
      <c r="BK94" s="676"/>
      <c r="BL94" s="713">
        <v>0</v>
      </c>
    </row>
    <row r="95" spans="1:111" x14ac:dyDescent="0.25">
      <c r="AV95" s="674" t="s">
        <v>882</v>
      </c>
      <c r="AW95" s="675">
        <v>0</v>
      </c>
      <c r="AX95" s="675">
        <v>0</v>
      </c>
      <c r="AY95" s="675"/>
      <c r="AZ95" s="676"/>
      <c r="BA95" s="713">
        <v>0</v>
      </c>
      <c r="BG95" s="674" t="s">
        <v>882</v>
      </c>
      <c r="BH95" s="675">
        <v>0</v>
      </c>
      <c r="BI95" s="675">
        <v>0</v>
      </c>
      <c r="BJ95" s="675"/>
      <c r="BK95" s="676"/>
      <c r="BL95" s="713">
        <v>0</v>
      </c>
    </row>
    <row r="96" spans="1:111" ht="16.5" thickBot="1" x14ac:dyDescent="0.3">
      <c r="AV96" s="677" t="s">
        <v>883</v>
      </c>
      <c r="AW96" s="678">
        <f>SUM(AW89:AW95)</f>
        <v>120</v>
      </c>
      <c r="AX96" s="678">
        <f>SUM(AX89:AX95)</f>
        <v>390</v>
      </c>
      <c r="AY96" s="678"/>
      <c r="AZ96" s="679"/>
      <c r="BA96" s="712">
        <f>SUM(BA89:BA95)</f>
        <v>78</v>
      </c>
      <c r="BG96" s="677" t="s">
        <v>883</v>
      </c>
      <c r="BH96" s="678">
        <f>SUM(BH89:BH95)</f>
        <v>120</v>
      </c>
      <c r="BI96" s="678">
        <f>SUM(BI89:BI95)</f>
        <v>390</v>
      </c>
      <c r="BJ96" s="678"/>
      <c r="BK96" s="679"/>
      <c r="BL96" s="712">
        <f>SUM(BL89:BL95)</f>
        <v>78</v>
      </c>
    </row>
    <row r="97" spans="48:64" ht="16.5" thickBot="1" x14ac:dyDescent="0.3"/>
    <row r="98" spans="48:64" ht="16.5" thickBot="1" x14ac:dyDescent="0.3">
      <c r="AV98" s="711" t="s">
        <v>1158</v>
      </c>
      <c r="AW98" s="710"/>
      <c r="AX98" s="710"/>
      <c r="AY98" s="710"/>
      <c r="AZ98" s="710"/>
      <c r="BA98" s="709"/>
      <c r="BG98" s="711" t="s">
        <v>1158</v>
      </c>
      <c r="BH98" s="710"/>
      <c r="BI98" s="710"/>
      <c r="BJ98" s="710"/>
      <c r="BK98" s="710"/>
      <c r="BL98" s="709"/>
    </row>
    <row r="99" spans="48:64" x14ac:dyDescent="0.25">
      <c r="AV99" s="671"/>
      <c r="AW99" s="672" t="s">
        <v>374</v>
      </c>
      <c r="AX99" s="672" t="s">
        <v>874</v>
      </c>
      <c r="AY99" s="672"/>
      <c r="AZ99" s="672"/>
      <c r="BA99" s="673" t="s">
        <v>875</v>
      </c>
      <c r="BG99" s="671"/>
      <c r="BH99" s="672" t="s">
        <v>374</v>
      </c>
      <c r="BI99" s="672" t="s">
        <v>874</v>
      </c>
      <c r="BJ99" s="672"/>
      <c r="BK99" s="672"/>
      <c r="BL99" s="673" t="s">
        <v>875</v>
      </c>
    </row>
    <row r="100" spans="48:64" x14ac:dyDescent="0.25">
      <c r="AV100" s="674" t="s">
        <v>876</v>
      </c>
      <c r="AW100" s="675">
        <v>63</v>
      </c>
      <c r="AX100" s="675">
        <v>230</v>
      </c>
      <c r="AY100" s="675"/>
      <c r="AZ100" s="675"/>
      <c r="BA100" s="676">
        <v>46</v>
      </c>
      <c r="BG100" s="674" t="s">
        <v>876</v>
      </c>
      <c r="BH100" s="675">
        <v>63</v>
      </c>
      <c r="BI100" s="675">
        <v>230</v>
      </c>
      <c r="BJ100" s="675"/>
      <c r="BK100" s="675"/>
      <c r="BL100" s="676">
        <v>46</v>
      </c>
    </row>
    <row r="101" spans="48:64" x14ac:dyDescent="0.25">
      <c r="AV101" s="674" t="s">
        <v>877</v>
      </c>
      <c r="AW101" s="675">
        <v>0</v>
      </c>
      <c r="AX101" s="675">
        <v>0</v>
      </c>
      <c r="AY101" s="675"/>
      <c r="AZ101" s="675"/>
      <c r="BA101" s="676">
        <v>0</v>
      </c>
      <c r="BG101" s="674" t="s">
        <v>877</v>
      </c>
      <c r="BH101" s="675">
        <v>0</v>
      </c>
      <c r="BI101" s="675">
        <v>0</v>
      </c>
      <c r="BJ101" s="675"/>
      <c r="BK101" s="675"/>
      <c r="BL101" s="676">
        <v>0</v>
      </c>
    </row>
    <row r="102" spans="48:64" x14ac:dyDescent="0.25">
      <c r="AV102" s="674" t="s">
        <v>1157</v>
      </c>
      <c r="AW102" s="675">
        <v>8</v>
      </c>
      <c r="AX102" s="675">
        <v>30</v>
      </c>
      <c r="AY102" s="675"/>
      <c r="AZ102" s="675"/>
      <c r="BA102" s="676">
        <v>6</v>
      </c>
      <c r="BG102" s="674" t="s">
        <v>1157</v>
      </c>
      <c r="BH102" s="675">
        <v>8</v>
      </c>
      <c r="BI102" s="675">
        <v>30</v>
      </c>
      <c r="BJ102" s="675"/>
      <c r="BK102" s="675"/>
      <c r="BL102" s="676">
        <v>6</v>
      </c>
    </row>
    <row r="103" spans="48:64" x14ac:dyDescent="0.25">
      <c r="AV103" s="674" t="s">
        <v>879</v>
      </c>
      <c r="AW103" s="675">
        <v>0</v>
      </c>
      <c r="AX103" s="675">
        <v>0</v>
      </c>
      <c r="AY103" s="675"/>
      <c r="AZ103" s="675"/>
      <c r="BA103" s="676">
        <v>0</v>
      </c>
      <c r="BG103" s="674" t="s">
        <v>879</v>
      </c>
      <c r="BH103" s="675">
        <v>0</v>
      </c>
      <c r="BI103" s="675">
        <v>0</v>
      </c>
      <c r="BJ103" s="675"/>
      <c r="BK103" s="675"/>
      <c r="BL103" s="676">
        <v>0</v>
      </c>
    </row>
    <row r="104" spans="48:64" x14ac:dyDescent="0.25">
      <c r="AV104" s="674" t="s">
        <v>880</v>
      </c>
      <c r="AW104" s="675">
        <v>49</v>
      </c>
      <c r="AX104" s="675">
        <v>125</v>
      </c>
      <c r="AY104" s="675"/>
      <c r="AZ104" s="675"/>
      <c r="BA104" s="676">
        <v>25</v>
      </c>
      <c r="BG104" s="674" t="s">
        <v>880</v>
      </c>
      <c r="BH104" s="675">
        <v>49</v>
      </c>
      <c r="BI104" s="675">
        <v>125</v>
      </c>
      <c r="BJ104" s="675"/>
      <c r="BK104" s="675"/>
      <c r="BL104" s="676">
        <v>25</v>
      </c>
    </row>
    <row r="105" spans="48:64" x14ac:dyDescent="0.25">
      <c r="AV105" s="674" t="s">
        <v>881</v>
      </c>
      <c r="AW105" s="675">
        <v>0</v>
      </c>
      <c r="AX105" s="675">
        <v>0</v>
      </c>
      <c r="AY105" s="675"/>
      <c r="AZ105" s="675"/>
      <c r="BA105" s="676">
        <v>0</v>
      </c>
      <c r="BG105" s="674" t="s">
        <v>881</v>
      </c>
      <c r="BH105" s="675">
        <v>0</v>
      </c>
      <c r="BI105" s="675">
        <v>0</v>
      </c>
      <c r="BJ105" s="675"/>
      <c r="BK105" s="675"/>
      <c r="BL105" s="676">
        <v>0</v>
      </c>
    </row>
    <row r="106" spans="48:64" ht="16.5" thickBot="1" x14ac:dyDescent="0.3">
      <c r="AV106" s="677" t="s">
        <v>882</v>
      </c>
      <c r="AW106" s="678">
        <v>0</v>
      </c>
      <c r="AX106" s="678">
        <v>0</v>
      </c>
      <c r="AY106" s="678"/>
      <c r="AZ106" s="678"/>
      <c r="BA106" s="679">
        <v>0</v>
      </c>
      <c r="BG106" s="677" t="s">
        <v>882</v>
      </c>
      <c r="BH106" s="678">
        <v>0</v>
      </c>
      <c r="BI106" s="678">
        <v>0</v>
      </c>
      <c r="BJ106" s="678"/>
      <c r="BK106" s="678"/>
      <c r="BL106" s="679">
        <v>0</v>
      </c>
    </row>
    <row r="107" spans="48:64" ht="16.5" thickBot="1" x14ac:dyDescent="0.3">
      <c r="AV107" s="708" t="s">
        <v>883</v>
      </c>
      <c r="AW107" s="707">
        <f>SUM(AW100:AW106)</f>
        <v>120</v>
      </c>
      <c r="AX107" s="707">
        <f>SUM(AX100:AX106)</f>
        <v>385</v>
      </c>
      <c r="AY107" s="707"/>
      <c r="AZ107" s="707"/>
      <c r="BA107" s="706">
        <f>SUM(BA100:BA106)</f>
        <v>77</v>
      </c>
      <c r="BG107" s="708" t="s">
        <v>883</v>
      </c>
      <c r="BH107" s="707">
        <f>SUM(BH100:BH106)</f>
        <v>120</v>
      </c>
      <c r="BI107" s="707">
        <f>SUM(BI100:BI106)</f>
        <v>385</v>
      </c>
      <c r="BJ107" s="707"/>
      <c r="BK107" s="707"/>
      <c r="BL107" s="706">
        <f>SUM(BL100:BL106)</f>
        <v>77</v>
      </c>
    </row>
  </sheetData>
  <mergeCells count="5">
    <mergeCell ref="L1:W1"/>
    <mergeCell ref="L3:L10"/>
    <mergeCell ref="L11:L18"/>
    <mergeCell ref="L19:L26"/>
    <mergeCell ref="L27:L34"/>
  </mergeCells>
  <pageMargins left="0.7" right="0.7" top="0.75" bottom="0.75" header="0.3" footer="0.3"/>
  <pageSetup paperSize="9" scale="55" orientation="portrait" r:id="rId1"/>
  <colBreaks count="6" manualBreakCount="6">
    <brk id="11" max="106" man="1"/>
    <brk id="23" max="1048575" man="1"/>
    <brk id="34" max="1048575" man="1"/>
    <brk id="45" max="1048575" man="1"/>
    <brk id="67" max="1048575" man="1"/>
    <brk id="10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95"/>
  <sheetViews>
    <sheetView zoomScale="82" zoomScaleNormal="82" workbookViewId="0">
      <pane ySplit="2" topLeftCell="A3" activePane="bottomLeft" state="frozen"/>
      <selection pane="bottomLeft" activeCell="M14" sqref="M14"/>
    </sheetView>
  </sheetViews>
  <sheetFormatPr defaultColWidth="9.140625" defaultRowHeight="12.75" x14ac:dyDescent="0.2"/>
  <cols>
    <col min="1" max="1" width="7.42578125" style="234" bestFit="1" customWidth="1"/>
    <col min="2" max="2" width="38.28515625" style="234" bestFit="1" customWidth="1"/>
    <col min="3" max="3" width="4.28515625" style="234" customWidth="1"/>
    <col min="4" max="4" width="5" style="234" customWidth="1"/>
    <col min="5" max="6" width="4.28515625" style="234" customWidth="1"/>
    <col min="7" max="7" width="3.42578125" style="234" bestFit="1" customWidth="1"/>
    <col min="8" max="8" width="3.7109375" style="234" bestFit="1" customWidth="1"/>
    <col min="9" max="9" width="3.42578125" style="234" bestFit="1" customWidth="1"/>
    <col min="10" max="10" width="12.85546875" style="234" bestFit="1" customWidth="1"/>
    <col min="11" max="11" width="18" style="234" customWidth="1"/>
    <col min="12" max="12" width="9.140625" style="234"/>
    <col min="13" max="13" width="88.42578125" style="234" customWidth="1"/>
    <col min="14" max="16384" width="9.140625" style="234"/>
  </cols>
  <sheetData>
    <row r="1" spans="1:22" ht="32.25" customHeight="1" x14ac:dyDescent="0.2">
      <c r="A1" s="1622" t="s">
        <v>573</v>
      </c>
      <c r="B1" s="1622"/>
      <c r="C1" s="1622"/>
      <c r="D1" s="1622"/>
      <c r="E1" s="1622"/>
      <c r="F1" s="1622"/>
      <c r="G1" s="1622"/>
      <c r="H1" s="1622"/>
      <c r="I1" s="1622"/>
      <c r="J1" s="1622"/>
      <c r="K1" s="1623"/>
      <c r="L1" s="1619" t="s">
        <v>630</v>
      </c>
      <c r="M1" s="1620"/>
      <c r="N1" s="1620"/>
      <c r="O1" s="1620"/>
      <c r="P1" s="1620"/>
      <c r="Q1" s="1620"/>
      <c r="R1" s="1620"/>
      <c r="S1" s="1620"/>
      <c r="T1" s="1620"/>
      <c r="U1" s="1620"/>
      <c r="V1" s="1621"/>
    </row>
    <row r="2" spans="1:22" ht="66" customHeight="1" x14ac:dyDescent="0.2">
      <c r="A2" s="218" t="s">
        <v>61</v>
      </c>
      <c r="B2" s="219" t="s">
        <v>62</v>
      </c>
      <c r="C2" s="218" t="s">
        <v>64</v>
      </c>
      <c r="D2" s="309" t="s">
        <v>574</v>
      </c>
      <c r="E2" s="309" t="s">
        <v>564</v>
      </c>
      <c r="F2" s="309" t="s">
        <v>565</v>
      </c>
      <c r="G2" s="218" t="s">
        <v>63</v>
      </c>
      <c r="H2" s="218" t="s">
        <v>66</v>
      </c>
      <c r="I2" s="218" t="s">
        <v>67</v>
      </c>
      <c r="J2" s="220" t="s">
        <v>65</v>
      </c>
      <c r="K2" s="221"/>
      <c r="L2" s="453" t="s">
        <v>61</v>
      </c>
      <c r="M2" s="219" t="s">
        <v>62</v>
      </c>
      <c r="N2" s="218" t="s">
        <v>64</v>
      </c>
      <c r="O2" s="454" t="s">
        <v>574</v>
      </c>
      <c r="P2" s="454" t="s">
        <v>564</v>
      </c>
      <c r="Q2" s="454" t="s">
        <v>565</v>
      </c>
      <c r="R2" s="218" t="s">
        <v>63</v>
      </c>
      <c r="S2" s="218" t="s">
        <v>66</v>
      </c>
      <c r="T2" s="218" t="s">
        <v>67</v>
      </c>
      <c r="U2" s="220" t="s">
        <v>65</v>
      </c>
      <c r="V2" s="455"/>
    </row>
    <row r="3" spans="1:22" ht="14.1" customHeight="1" x14ac:dyDescent="0.2">
      <c r="A3" s="1625">
        <v>1</v>
      </c>
      <c r="B3" s="355" t="s">
        <v>95</v>
      </c>
      <c r="C3" s="197">
        <v>5</v>
      </c>
      <c r="D3" s="310">
        <f>SUM(E3:F3)</f>
        <v>15</v>
      </c>
      <c r="E3" s="310">
        <v>10</v>
      </c>
      <c r="F3" s="310">
        <v>5</v>
      </c>
      <c r="G3" s="197">
        <f>SUM(H3:I3)</f>
        <v>4</v>
      </c>
      <c r="H3" s="197">
        <v>2</v>
      </c>
      <c r="I3" s="197">
        <v>2</v>
      </c>
      <c r="J3" s="197" t="s">
        <v>135</v>
      </c>
      <c r="K3" s="311" t="s">
        <v>504</v>
      </c>
      <c r="L3" s="1586">
        <v>1</v>
      </c>
      <c r="M3" s="197" t="s">
        <v>631</v>
      </c>
      <c r="N3" s="197">
        <v>5</v>
      </c>
      <c r="O3" s="310">
        <v>20</v>
      </c>
      <c r="P3" s="310">
        <v>10</v>
      </c>
      <c r="Q3" s="310">
        <v>10</v>
      </c>
      <c r="R3" s="197">
        <f>SUM(S3:T3)</f>
        <v>4</v>
      </c>
      <c r="S3" s="197">
        <v>2</v>
      </c>
      <c r="T3" s="197">
        <v>2</v>
      </c>
      <c r="U3" s="197" t="s">
        <v>135</v>
      </c>
      <c r="V3" s="457" t="s">
        <v>632</v>
      </c>
    </row>
    <row r="4" spans="1:22" ht="14.1" customHeight="1" x14ac:dyDescent="0.2">
      <c r="A4" s="1625"/>
      <c r="B4" s="638" t="s">
        <v>130</v>
      </c>
      <c r="C4" s="197">
        <v>5</v>
      </c>
      <c r="D4" s="310">
        <f t="shared" ref="D4:D8" si="0">SUM(E4:F4)</f>
        <v>15</v>
      </c>
      <c r="E4" s="310">
        <v>5</v>
      </c>
      <c r="F4" s="310">
        <v>10</v>
      </c>
      <c r="G4" s="197">
        <f t="shared" ref="G4:G8" si="1">SUM(H4:I4)</f>
        <v>3</v>
      </c>
      <c r="H4" s="197">
        <v>1</v>
      </c>
      <c r="I4" s="197">
        <v>2</v>
      </c>
      <c r="J4" s="197" t="s">
        <v>139</v>
      </c>
      <c r="K4" s="223"/>
      <c r="L4" s="1586"/>
      <c r="M4" s="197" t="s">
        <v>633</v>
      </c>
      <c r="N4" s="197">
        <v>5</v>
      </c>
      <c r="O4" s="310">
        <v>20</v>
      </c>
      <c r="P4" s="310">
        <v>10</v>
      </c>
      <c r="Q4" s="310">
        <v>10</v>
      </c>
      <c r="R4" s="197">
        <v>4</v>
      </c>
      <c r="S4" s="197">
        <v>2</v>
      </c>
      <c r="T4" s="197">
        <v>2</v>
      </c>
      <c r="U4" s="197" t="s">
        <v>135</v>
      </c>
      <c r="V4" s="458"/>
    </row>
    <row r="5" spans="1:22" ht="14.1" customHeight="1" x14ac:dyDescent="0.2">
      <c r="A5" s="1625"/>
      <c r="B5" s="208" t="s">
        <v>505</v>
      </c>
      <c r="C5" s="197">
        <v>5</v>
      </c>
      <c r="D5" s="310">
        <f t="shared" si="0"/>
        <v>15</v>
      </c>
      <c r="E5" s="310">
        <v>10</v>
      </c>
      <c r="F5" s="310">
        <v>5</v>
      </c>
      <c r="G5" s="197">
        <f t="shared" si="1"/>
        <v>4</v>
      </c>
      <c r="H5" s="197">
        <v>2</v>
      </c>
      <c r="I5" s="197">
        <v>2</v>
      </c>
      <c r="J5" s="197" t="s">
        <v>135</v>
      </c>
      <c r="K5" s="223"/>
      <c r="L5" s="1586"/>
      <c r="M5" s="197" t="s">
        <v>634</v>
      </c>
      <c r="N5" s="197">
        <v>5</v>
      </c>
      <c r="O5" s="310">
        <f t="shared" ref="O5" si="2">SUM(P5:Q5)</f>
        <v>15</v>
      </c>
      <c r="P5" s="310">
        <v>5</v>
      </c>
      <c r="Q5" s="310">
        <v>10</v>
      </c>
      <c r="R5" s="197">
        <f t="shared" ref="R5" si="3">SUM(S5:T5)</f>
        <v>3</v>
      </c>
      <c r="S5" s="197">
        <v>1</v>
      </c>
      <c r="T5" s="197">
        <v>2</v>
      </c>
      <c r="U5" s="197" t="s">
        <v>139</v>
      </c>
      <c r="V5" s="458"/>
    </row>
    <row r="6" spans="1:22" ht="14.1" customHeight="1" x14ac:dyDescent="0.2">
      <c r="A6" s="1625"/>
      <c r="B6" s="208" t="s">
        <v>150</v>
      </c>
      <c r="C6" s="197">
        <v>5</v>
      </c>
      <c r="D6" s="310">
        <f t="shared" si="0"/>
        <v>25</v>
      </c>
      <c r="E6" s="310">
        <v>15</v>
      </c>
      <c r="F6" s="310">
        <v>10</v>
      </c>
      <c r="G6" s="197">
        <f t="shared" si="1"/>
        <v>4</v>
      </c>
      <c r="H6" s="197">
        <v>2</v>
      </c>
      <c r="I6" s="197">
        <v>2</v>
      </c>
      <c r="J6" s="197" t="s">
        <v>135</v>
      </c>
      <c r="K6" s="223"/>
      <c r="L6" s="1586"/>
      <c r="M6" s="224" t="s">
        <v>635</v>
      </c>
      <c r="N6" s="197">
        <v>5</v>
      </c>
      <c r="O6" s="310">
        <v>15</v>
      </c>
      <c r="P6" s="310">
        <v>10</v>
      </c>
      <c r="Q6" s="310">
        <v>5</v>
      </c>
      <c r="R6" s="197">
        <v>3</v>
      </c>
      <c r="S6" s="197">
        <v>2</v>
      </c>
      <c r="T6" s="197">
        <v>1</v>
      </c>
      <c r="U6" s="197" t="s">
        <v>135</v>
      </c>
      <c r="V6" s="458"/>
    </row>
    <row r="7" spans="1:22" ht="14.1" customHeight="1" x14ac:dyDescent="0.2">
      <c r="A7" s="1625"/>
      <c r="B7" s="355" t="s">
        <v>101</v>
      </c>
      <c r="C7" s="197">
        <v>4</v>
      </c>
      <c r="D7" s="310">
        <f t="shared" si="0"/>
        <v>10</v>
      </c>
      <c r="E7" s="310">
        <v>5</v>
      </c>
      <c r="F7" s="310">
        <v>5</v>
      </c>
      <c r="G7" s="197">
        <f t="shared" si="1"/>
        <v>2</v>
      </c>
      <c r="H7" s="197">
        <v>1</v>
      </c>
      <c r="I7" s="197">
        <v>1</v>
      </c>
      <c r="J7" s="197" t="s">
        <v>135</v>
      </c>
      <c r="K7" s="223"/>
      <c r="L7" s="1586"/>
      <c r="M7" s="224" t="s">
        <v>636</v>
      </c>
      <c r="N7" s="197">
        <v>5</v>
      </c>
      <c r="O7" s="310">
        <f>SUM(P7:Q7)</f>
        <v>15</v>
      </c>
      <c r="P7" s="310">
        <v>5</v>
      </c>
      <c r="Q7" s="310">
        <v>10</v>
      </c>
      <c r="R7" s="197">
        <f>SUM(S7:T7)</f>
        <v>3</v>
      </c>
      <c r="S7" s="197">
        <v>1</v>
      </c>
      <c r="T7" s="197">
        <v>2</v>
      </c>
      <c r="U7" s="197" t="s">
        <v>139</v>
      </c>
      <c r="V7" s="458"/>
    </row>
    <row r="8" spans="1:22" ht="14.1" customHeight="1" x14ac:dyDescent="0.2">
      <c r="A8" s="1625"/>
      <c r="B8" s="355" t="s">
        <v>506</v>
      </c>
      <c r="C8" s="197">
        <v>5</v>
      </c>
      <c r="D8" s="310">
        <f t="shared" si="0"/>
        <v>15</v>
      </c>
      <c r="E8" s="310">
        <v>10</v>
      </c>
      <c r="F8" s="310">
        <v>5</v>
      </c>
      <c r="G8" s="197">
        <f t="shared" si="1"/>
        <v>3</v>
      </c>
      <c r="H8" s="197">
        <v>2</v>
      </c>
      <c r="I8" s="197">
        <v>1</v>
      </c>
      <c r="J8" s="197" t="s">
        <v>135</v>
      </c>
      <c r="K8" s="223"/>
      <c r="L8" s="1586"/>
      <c r="M8" s="197" t="s">
        <v>637</v>
      </c>
      <c r="N8" s="224">
        <v>4</v>
      </c>
      <c r="O8" s="310">
        <v>10</v>
      </c>
      <c r="P8" s="310">
        <v>10</v>
      </c>
      <c r="Q8" s="310">
        <v>0</v>
      </c>
      <c r="R8" s="224">
        <v>2</v>
      </c>
      <c r="S8" s="224">
        <v>2</v>
      </c>
      <c r="T8" s="224">
        <v>0</v>
      </c>
      <c r="U8" s="197" t="s">
        <v>139</v>
      </c>
      <c r="V8" s="458"/>
    </row>
    <row r="9" spans="1:22" ht="14.1" customHeight="1" x14ac:dyDescent="0.2">
      <c r="A9" s="1625"/>
      <c r="B9" s="224"/>
      <c r="C9" s="224"/>
      <c r="D9" s="310"/>
      <c r="E9" s="310"/>
      <c r="F9" s="310"/>
      <c r="G9" s="224"/>
      <c r="H9" s="224"/>
      <c r="I9" s="224"/>
      <c r="J9" s="197"/>
      <c r="K9" s="223"/>
      <c r="L9" s="1586"/>
      <c r="M9" s="459"/>
      <c r="N9" s="459"/>
      <c r="O9" s="310"/>
      <c r="P9" s="310"/>
      <c r="Q9" s="310"/>
      <c r="R9" s="459"/>
      <c r="S9" s="459"/>
      <c r="T9" s="459"/>
      <c r="U9" s="459"/>
      <c r="V9" s="458"/>
    </row>
    <row r="10" spans="1:22" ht="14.1" customHeight="1" thickBot="1" x14ac:dyDescent="0.25">
      <c r="A10" s="1625"/>
      <c r="B10" s="224"/>
      <c r="C10" s="224"/>
      <c r="D10" s="310"/>
      <c r="E10" s="310"/>
      <c r="F10" s="310"/>
      <c r="G10" s="224"/>
      <c r="H10" s="224"/>
      <c r="I10" s="224"/>
      <c r="J10" s="224"/>
      <c r="K10" s="221"/>
      <c r="L10" s="1587"/>
      <c r="M10" s="226" t="s">
        <v>176</v>
      </c>
      <c r="N10" s="226">
        <f>SUM(N3:N8)</f>
        <v>29</v>
      </c>
      <c r="O10" s="226">
        <f>SUM(O3:O8)</f>
        <v>95</v>
      </c>
      <c r="P10" s="226">
        <f>SUM(P3:P8)</f>
        <v>50</v>
      </c>
      <c r="Q10" s="226">
        <f>SUM(Q3:Q8)</f>
        <v>45</v>
      </c>
      <c r="R10" s="226">
        <f>SUM(R3:R8)</f>
        <v>19</v>
      </c>
      <c r="S10" s="226">
        <f t="shared" ref="S10:T10" si="4">SUM(S3:S8)</f>
        <v>10</v>
      </c>
      <c r="T10" s="226">
        <f t="shared" si="4"/>
        <v>9</v>
      </c>
      <c r="U10" s="225"/>
      <c r="V10" s="460"/>
    </row>
    <row r="11" spans="1:22" ht="14.1" customHeight="1" x14ac:dyDescent="0.2">
      <c r="A11" s="1625"/>
      <c r="B11" s="224"/>
      <c r="C11" s="224"/>
      <c r="D11" s="310"/>
      <c r="E11" s="310"/>
      <c r="F11" s="310"/>
      <c r="G11" s="224"/>
      <c r="H11" s="224"/>
      <c r="I11" s="224"/>
      <c r="J11" s="224"/>
      <c r="K11" s="221"/>
      <c r="L11" s="1585">
        <v>2</v>
      </c>
      <c r="M11" s="440" t="s">
        <v>638</v>
      </c>
      <c r="N11" s="197">
        <v>5</v>
      </c>
      <c r="O11" s="310">
        <f>SUM(P11:Q11)</f>
        <v>15</v>
      </c>
      <c r="P11" s="310">
        <v>10</v>
      </c>
      <c r="Q11" s="310">
        <v>5</v>
      </c>
      <c r="R11" s="197">
        <f t="shared" ref="R11:R15" si="5">SUM(S11:T11)</f>
        <v>3</v>
      </c>
      <c r="S11" s="197">
        <v>2</v>
      </c>
      <c r="T11" s="197">
        <v>1</v>
      </c>
      <c r="U11" s="197" t="s">
        <v>135</v>
      </c>
      <c r="V11" s="457" t="s">
        <v>639</v>
      </c>
    </row>
    <row r="12" spans="1:22" s="312" customFormat="1" ht="14.1" customHeight="1" thickBot="1" x14ac:dyDescent="0.25">
      <c r="A12" s="1626"/>
      <c r="B12" s="226" t="s">
        <v>176</v>
      </c>
      <c r="C12" s="226">
        <f>SUM(C3:C8)</f>
        <v>29</v>
      </c>
      <c r="D12" s="226">
        <f>SUM(D3:D8)</f>
        <v>95</v>
      </c>
      <c r="E12" s="226">
        <f t="shared" ref="E12:F12" si="6">SUM(E3:E8)</f>
        <v>55</v>
      </c>
      <c r="F12" s="226">
        <f t="shared" si="6"/>
        <v>40</v>
      </c>
      <c r="G12" s="226">
        <f>SUM(G3:G8)</f>
        <v>20</v>
      </c>
      <c r="H12" s="226">
        <f>SUM(H3:H8)</f>
        <v>10</v>
      </c>
      <c r="I12" s="226">
        <f>SUM(I3:I8)</f>
        <v>10</v>
      </c>
      <c r="J12" s="225"/>
      <c r="K12" s="227"/>
      <c r="L12" s="1586"/>
      <c r="M12" s="197" t="s">
        <v>640</v>
      </c>
      <c r="N12" s="197">
        <v>4</v>
      </c>
      <c r="O12" s="310">
        <f t="shared" ref="O12:O15" si="7">SUM(P12:Q12)</f>
        <v>15</v>
      </c>
      <c r="P12" s="310">
        <v>5</v>
      </c>
      <c r="Q12" s="310">
        <v>10</v>
      </c>
      <c r="R12" s="197">
        <f t="shared" si="5"/>
        <v>3</v>
      </c>
      <c r="S12" s="197">
        <v>1</v>
      </c>
      <c r="T12" s="197">
        <v>2</v>
      </c>
      <c r="U12" s="197" t="s">
        <v>135</v>
      </c>
      <c r="V12" s="458"/>
    </row>
    <row r="13" spans="1:22" ht="14.1" customHeight="1" x14ac:dyDescent="0.2">
      <c r="A13" s="1624">
        <v>2</v>
      </c>
      <c r="B13" s="446" t="s">
        <v>507</v>
      </c>
      <c r="C13" s="197">
        <v>4</v>
      </c>
      <c r="D13" s="310">
        <f>SUM(E13:F13)</f>
        <v>15</v>
      </c>
      <c r="E13" s="310">
        <v>10</v>
      </c>
      <c r="F13" s="310">
        <v>5</v>
      </c>
      <c r="G13" s="197">
        <f t="shared" ref="G13:G18" si="8">SUM(H13:I13)</f>
        <v>3</v>
      </c>
      <c r="H13" s="197">
        <v>2</v>
      </c>
      <c r="I13" s="197">
        <v>1</v>
      </c>
      <c r="J13" s="197" t="s">
        <v>135</v>
      </c>
      <c r="K13" s="311" t="s">
        <v>508</v>
      </c>
      <c r="L13" s="1586"/>
      <c r="M13" s="197" t="s">
        <v>641</v>
      </c>
      <c r="N13" s="224">
        <v>4</v>
      </c>
      <c r="O13" s="310">
        <f t="shared" si="7"/>
        <v>15</v>
      </c>
      <c r="P13" s="310">
        <v>10</v>
      </c>
      <c r="Q13" s="310">
        <v>5</v>
      </c>
      <c r="R13" s="197">
        <f t="shared" si="5"/>
        <v>3</v>
      </c>
      <c r="S13" s="224">
        <v>2</v>
      </c>
      <c r="T13" s="224">
        <v>1</v>
      </c>
      <c r="U13" s="197" t="s">
        <v>135</v>
      </c>
      <c r="V13" s="458"/>
    </row>
    <row r="14" spans="1:22" ht="14.1" customHeight="1" x14ac:dyDescent="0.2">
      <c r="A14" s="1625"/>
      <c r="B14" s="440" t="s">
        <v>362</v>
      </c>
      <c r="C14" s="197">
        <v>5</v>
      </c>
      <c r="D14" s="310">
        <f t="shared" ref="D14:D18" si="9">SUM(E14:F14)</f>
        <v>15</v>
      </c>
      <c r="E14" s="310">
        <v>5</v>
      </c>
      <c r="F14" s="310">
        <v>10</v>
      </c>
      <c r="G14" s="197">
        <f t="shared" si="8"/>
        <v>3</v>
      </c>
      <c r="H14" s="197">
        <v>1</v>
      </c>
      <c r="I14" s="197">
        <v>2</v>
      </c>
      <c r="J14" s="197" t="s">
        <v>135</v>
      </c>
      <c r="K14" s="223"/>
      <c r="L14" s="1586"/>
      <c r="M14" s="440" t="s">
        <v>642</v>
      </c>
      <c r="N14" s="197">
        <v>4</v>
      </c>
      <c r="O14" s="310">
        <f t="shared" si="7"/>
        <v>15</v>
      </c>
      <c r="P14" s="310">
        <v>5</v>
      </c>
      <c r="Q14" s="310">
        <v>10</v>
      </c>
      <c r="R14" s="197">
        <f t="shared" si="5"/>
        <v>3</v>
      </c>
      <c r="S14" s="197">
        <v>2</v>
      </c>
      <c r="T14" s="197">
        <v>1</v>
      </c>
      <c r="U14" s="197" t="s">
        <v>139</v>
      </c>
      <c r="V14" s="458"/>
    </row>
    <row r="15" spans="1:22" ht="14.1" customHeight="1" x14ac:dyDescent="0.2">
      <c r="A15" s="1625"/>
      <c r="B15" s="197" t="s">
        <v>509</v>
      </c>
      <c r="C15" s="224">
        <v>4</v>
      </c>
      <c r="D15" s="310">
        <f t="shared" si="9"/>
        <v>15</v>
      </c>
      <c r="E15" s="310">
        <v>10</v>
      </c>
      <c r="F15" s="310">
        <v>5</v>
      </c>
      <c r="G15" s="197">
        <f t="shared" si="8"/>
        <v>3</v>
      </c>
      <c r="H15" s="224">
        <v>2</v>
      </c>
      <c r="I15" s="224">
        <v>1</v>
      </c>
      <c r="J15" s="197" t="s">
        <v>139</v>
      </c>
      <c r="K15" s="223"/>
      <c r="L15" s="1586"/>
      <c r="M15" s="197" t="s">
        <v>643</v>
      </c>
      <c r="N15" s="197">
        <v>5</v>
      </c>
      <c r="O15" s="310">
        <f t="shared" si="7"/>
        <v>20</v>
      </c>
      <c r="P15" s="310">
        <v>10</v>
      </c>
      <c r="Q15" s="310">
        <v>10</v>
      </c>
      <c r="R15" s="197">
        <f t="shared" si="5"/>
        <v>4</v>
      </c>
      <c r="S15" s="197">
        <v>2</v>
      </c>
      <c r="T15" s="197">
        <v>2</v>
      </c>
      <c r="U15" s="197" t="s">
        <v>135</v>
      </c>
      <c r="V15" s="458"/>
    </row>
    <row r="16" spans="1:22" ht="14.1" customHeight="1" x14ac:dyDescent="0.2">
      <c r="A16" s="1625"/>
      <c r="B16" s="197" t="s">
        <v>510</v>
      </c>
      <c r="C16" s="197">
        <v>4</v>
      </c>
      <c r="D16" s="310">
        <f t="shared" si="9"/>
        <v>15</v>
      </c>
      <c r="E16" s="310">
        <v>5</v>
      </c>
      <c r="F16" s="310">
        <v>10</v>
      </c>
      <c r="G16" s="197">
        <f t="shared" si="8"/>
        <v>3</v>
      </c>
      <c r="H16" s="197">
        <v>1</v>
      </c>
      <c r="I16" s="197">
        <v>2</v>
      </c>
      <c r="J16" s="197" t="s">
        <v>139</v>
      </c>
      <c r="K16" s="223"/>
      <c r="L16" s="1586"/>
      <c r="M16" s="197" t="s">
        <v>637</v>
      </c>
      <c r="N16" s="224">
        <v>4</v>
      </c>
      <c r="O16" s="310">
        <v>10</v>
      </c>
      <c r="P16" s="310">
        <v>10</v>
      </c>
      <c r="Q16" s="310">
        <v>0</v>
      </c>
      <c r="R16" s="224">
        <v>2</v>
      </c>
      <c r="S16" s="224">
        <v>2</v>
      </c>
      <c r="T16" s="224">
        <v>0</v>
      </c>
      <c r="U16" s="197" t="s">
        <v>139</v>
      </c>
      <c r="V16" s="458"/>
    </row>
    <row r="17" spans="1:22" ht="14.1" customHeight="1" x14ac:dyDescent="0.2">
      <c r="A17" s="1625"/>
      <c r="B17" s="446" t="s">
        <v>98</v>
      </c>
      <c r="C17" s="197">
        <v>5</v>
      </c>
      <c r="D17" s="310">
        <f t="shared" si="9"/>
        <v>20</v>
      </c>
      <c r="E17" s="310">
        <v>10</v>
      </c>
      <c r="F17" s="310">
        <v>10</v>
      </c>
      <c r="G17" s="197">
        <f t="shared" si="8"/>
        <v>4</v>
      </c>
      <c r="H17" s="197">
        <v>2</v>
      </c>
      <c r="I17" s="197">
        <v>2</v>
      </c>
      <c r="J17" s="197" t="s">
        <v>135</v>
      </c>
      <c r="K17" s="223"/>
      <c r="L17" s="1586"/>
      <c r="M17" s="461"/>
      <c r="N17" s="224"/>
      <c r="O17" s="310"/>
      <c r="P17" s="310"/>
      <c r="Q17" s="310"/>
      <c r="R17" s="224"/>
      <c r="S17" s="224"/>
      <c r="T17" s="224"/>
      <c r="U17" s="197"/>
      <c r="V17" s="458"/>
    </row>
    <row r="18" spans="1:22" ht="14.1" customHeight="1" thickBot="1" x14ac:dyDescent="0.25">
      <c r="A18" s="1625"/>
      <c r="B18" s="618" t="s">
        <v>103</v>
      </c>
      <c r="C18" s="197">
        <v>4</v>
      </c>
      <c r="D18" s="310">
        <f t="shared" si="9"/>
        <v>15</v>
      </c>
      <c r="E18" s="310">
        <v>5</v>
      </c>
      <c r="F18" s="310">
        <v>10</v>
      </c>
      <c r="G18" s="197">
        <f t="shared" si="8"/>
        <v>3</v>
      </c>
      <c r="H18" s="197">
        <v>1</v>
      </c>
      <c r="I18" s="197">
        <v>2</v>
      </c>
      <c r="J18" s="197" t="s">
        <v>139</v>
      </c>
      <c r="K18" s="223"/>
      <c r="L18" s="1587"/>
      <c r="M18" s="226" t="s">
        <v>176</v>
      </c>
      <c r="N18" s="226">
        <f t="shared" ref="N18:T18" si="10">SUM(N11:N16)</f>
        <v>26</v>
      </c>
      <c r="O18" s="226">
        <f t="shared" si="10"/>
        <v>90</v>
      </c>
      <c r="P18" s="226">
        <f t="shared" si="10"/>
        <v>50</v>
      </c>
      <c r="Q18" s="226">
        <f t="shared" si="10"/>
        <v>40</v>
      </c>
      <c r="R18" s="226">
        <f t="shared" si="10"/>
        <v>18</v>
      </c>
      <c r="S18" s="226">
        <f t="shared" si="10"/>
        <v>11</v>
      </c>
      <c r="T18" s="226">
        <f t="shared" si="10"/>
        <v>7</v>
      </c>
      <c r="U18" s="225"/>
      <c r="V18" s="460"/>
    </row>
    <row r="19" spans="1:22" ht="14.1" customHeight="1" x14ac:dyDescent="0.2">
      <c r="A19" s="1625"/>
      <c r="C19" s="224"/>
      <c r="D19" s="310"/>
      <c r="E19" s="310"/>
      <c r="F19" s="310"/>
      <c r="G19" s="224"/>
      <c r="H19" s="224"/>
      <c r="I19" s="224"/>
      <c r="J19" s="197"/>
      <c r="K19" s="223"/>
      <c r="L19" s="1585">
        <v>3</v>
      </c>
      <c r="M19" s="208" t="s">
        <v>644</v>
      </c>
      <c r="N19" s="197">
        <v>4</v>
      </c>
      <c r="O19" s="310">
        <f>SUM(P19:Q19)</f>
        <v>15</v>
      </c>
      <c r="P19" s="310">
        <v>5</v>
      </c>
      <c r="Q19" s="310">
        <v>10</v>
      </c>
      <c r="R19" s="197">
        <f t="shared" ref="R19:R28" si="11">SUM(S19:T19)</f>
        <v>3</v>
      </c>
      <c r="S19" s="197">
        <v>1</v>
      </c>
      <c r="T19" s="197">
        <v>2</v>
      </c>
      <c r="U19" s="197" t="s">
        <v>135</v>
      </c>
      <c r="V19" s="457" t="s">
        <v>645</v>
      </c>
    </row>
    <row r="20" spans="1:22" ht="14.1" customHeight="1" x14ac:dyDescent="0.2">
      <c r="A20" s="1625"/>
      <c r="B20" s="224"/>
      <c r="C20" s="224"/>
      <c r="D20" s="310"/>
      <c r="E20" s="313"/>
      <c r="F20" s="313"/>
      <c r="G20" s="224"/>
      <c r="H20" s="224"/>
      <c r="I20" s="224"/>
      <c r="J20" s="224"/>
      <c r="K20" s="223"/>
      <c r="L20" s="1586"/>
      <c r="M20" s="208" t="s">
        <v>646</v>
      </c>
      <c r="N20" s="197">
        <v>5</v>
      </c>
      <c r="O20" s="310">
        <v>15</v>
      </c>
      <c r="P20" s="310">
        <v>10</v>
      </c>
      <c r="Q20" s="310">
        <v>5</v>
      </c>
      <c r="R20" s="197">
        <v>3</v>
      </c>
      <c r="S20" s="197">
        <v>2</v>
      </c>
      <c r="T20" s="197">
        <v>1</v>
      </c>
      <c r="U20" s="197" t="s">
        <v>135</v>
      </c>
      <c r="V20" s="458"/>
    </row>
    <row r="21" spans="1:22" ht="14.1" customHeight="1" x14ac:dyDescent="0.2">
      <c r="A21" s="1625"/>
      <c r="B21" s="224"/>
      <c r="C21" s="224"/>
      <c r="D21" s="310"/>
      <c r="E21" s="310"/>
      <c r="F21" s="310"/>
      <c r="G21" s="224"/>
      <c r="H21" s="224"/>
      <c r="I21" s="224"/>
      <c r="J21" s="224"/>
      <c r="K21" s="221"/>
      <c r="L21" s="1586"/>
      <c r="M21" s="208" t="s">
        <v>647</v>
      </c>
      <c r="N21" s="197">
        <v>5</v>
      </c>
      <c r="O21" s="310">
        <v>15</v>
      </c>
      <c r="P21" s="310">
        <v>5</v>
      </c>
      <c r="Q21" s="310">
        <v>10</v>
      </c>
      <c r="R21" s="197">
        <v>3</v>
      </c>
      <c r="S21" s="197">
        <v>1</v>
      </c>
      <c r="T21" s="197">
        <v>2</v>
      </c>
      <c r="U21" s="224" t="s">
        <v>139</v>
      </c>
      <c r="V21" s="458"/>
    </row>
    <row r="22" spans="1:22" s="312" customFormat="1" ht="14.1" customHeight="1" thickBot="1" x14ac:dyDescent="0.25">
      <c r="A22" s="1626"/>
      <c r="B22" s="226" t="s">
        <v>176</v>
      </c>
      <c r="C22" s="226">
        <f>SUM(C13:C18)</f>
        <v>26</v>
      </c>
      <c r="D22" s="226">
        <f>SUM(D13:D18)</f>
        <v>95</v>
      </c>
      <c r="E22" s="226">
        <f t="shared" ref="E22:F22" si="12">SUM(E13:E18)</f>
        <v>45</v>
      </c>
      <c r="F22" s="226">
        <f t="shared" si="12"/>
        <v>50</v>
      </c>
      <c r="G22" s="226">
        <f>SUM(G13:G18)</f>
        <v>19</v>
      </c>
      <c r="H22" s="226">
        <f>SUM(H13:H18)</f>
        <v>9</v>
      </c>
      <c r="I22" s="226">
        <f>SUM(I13:I18)</f>
        <v>10</v>
      </c>
      <c r="J22" s="225"/>
      <c r="K22" s="227"/>
      <c r="L22" s="1586"/>
      <c r="M22" s="208" t="s">
        <v>648</v>
      </c>
      <c r="N22" s="197">
        <v>4</v>
      </c>
      <c r="O22" s="310">
        <f t="shared" ref="O22:O24" si="13">SUM(P22:Q22)</f>
        <v>15</v>
      </c>
      <c r="P22" s="310">
        <v>10</v>
      </c>
      <c r="Q22" s="310">
        <v>5</v>
      </c>
      <c r="R22" s="197">
        <f t="shared" si="11"/>
        <v>3</v>
      </c>
      <c r="S22" s="197">
        <v>2</v>
      </c>
      <c r="T22" s="197">
        <v>1</v>
      </c>
      <c r="U22" s="197" t="s">
        <v>135</v>
      </c>
      <c r="V22" s="458"/>
    </row>
    <row r="23" spans="1:22" ht="14.1" customHeight="1" x14ac:dyDescent="0.2">
      <c r="A23" s="1624">
        <v>3</v>
      </c>
      <c r="B23" s="197" t="s">
        <v>97</v>
      </c>
      <c r="C23" s="197">
        <v>4</v>
      </c>
      <c r="D23" s="310">
        <f>SUM(E23:F23)</f>
        <v>15</v>
      </c>
      <c r="E23" s="310">
        <v>5</v>
      </c>
      <c r="F23" s="310">
        <v>10</v>
      </c>
      <c r="G23" s="197">
        <f t="shared" ref="G23:G36" si="14">SUM(H23:I23)</f>
        <v>3</v>
      </c>
      <c r="H23" s="197">
        <v>1</v>
      </c>
      <c r="I23" s="197">
        <v>2</v>
      </c>
      <c r="J23" s="197" t="s">
        <v>135</v>
      </c>
      <c r="K23" s="311" t="s">
        <v>511</v>
      </c>
      <c r="L23" s="1586"/>
      <c r="M23" s="208" t="s">
        <v>649</v>
      </c>
      <c r="N23" s="197">
        <v>5</v>
      </c>
      <c r="O23" s="310">
        <f t="shared" si="13"/>
        <v>15</v>
      </c>
      <c r="P23" s="310">
        <v>5</v>
      </c>
      <c r="Q23" s="310">
        <v>10</v>
      </c>
      <c r="R23" s="197">
        <v>3</v>
      </c>
      <c r="S23" s="197">
        <v>1</v>
      </c>
      <c r="T23" s="197">
        <v>2</v>
      </c>
      <c r="U23" s="224" t="s">
        <v>135</v>
      </c>
      <c r="V23" s="458"/>
    </row>
    <row r="24" spans="1:22" ht="14.1" customHeight="1" x14ac:dyDescent="0.2">
      <c r="A24" s="1625"/>
      <c r="B24" s="197" t="s">
        <v>100</v>
      </c>
      <c r="C24" s="197">
        <v>5</v>
      </c>
      <c r="D24" s="310">
        <f t="shared" ref="D24:D28" si="15">SUM(E24:F24)</f>
        <v>20</v>
      </c>
      <c r="E24" s="310">
        <v>10</v>
      </c>
      <c r="F24" s="310">
        <v>10</v>
      </c>
      <c r="G24" s="197">
        <f t="shared" si="14"/>
        <v>4</v>
      </c>
      <c r="H24" s="197">
        <v>2</v>
      </c>
      <c r="I24" s="197">
        <v>2</v>
      </c>
      <c r="J24" s="197" t="s">
        <v>135</v>
      </c>
      <c r="K24" s="223"/>
      <c r="L24" s="1586"/>
      <c r="M24" s="355" t="s">
        <v>650</v>
      </c>
      <c r="N24" s="197">
        <v>4</v>
      </c>
      <c r="O24" s="310">
        <f t="shared" si="13"/>
        <v>15</v>
      </c>
      <c r="P24" s="310">
        <v>5</v>
      </c>
      <c r="Q24" s="310">
        <v>10</v>
      </c>
      <c r="R24" s="197">
        <f t="shared" si="11"/>
        <v>3</v>
      </c>
      <c r="S24" s="197">
        <v>1</v>
      </c>
      <c r="T24" s="197">
        <v>2</v>
      </c>
      <c r="U24" s="197" t="s">
        <v>139</v>
      </c>
      <c r="V24" s="458"/>
    </row>
    <row r="25" spans="1:22" ht="14.1" customHeight="1" x14ac:dyDescent="0.2">
      <c r="A25" s="1625"/>
      <c r="B25" s="197" t="s">
        <v>96</v>
      </c>
      <c r="C25" s="197">
        <v>5</v>
      </c>
      <c r="D25" s="310">
        <f t="shared" si="15"/>
        <v>20</v>
      </c>
      <c r="E25" s="310">
        <v>10</v>
      </c>
      <c r="F25" s="310">
        <v>10</v>
      </c>
      <c r="G25" s="197">
        <f t="shared" si="14"/>
        <v>4</v>
      </c>
      <c r="H25" s="197">
        <v>2</v>
      </c>
      <c r="I25" s="197">
        <v>2</v>
      </c>
      <c r="J25" s="224" t="s">
        <v>135</v>
      </c>
      <c r="K25" s="223"/>
      <c r="L25" s="1586"/>
      <c r="M25" s="433"/>
      <c r="N25" s="229"/>
      <c r="O25" s="314"/>
      <c r="P25" s="314"/>
      <c r="Q25" s="314"/>
      <c r="R25" s="229"/>
      <c r="S25" s="229"/>
      <c r="T25" s="229"/>
      <c r="U25" s="228"/>
      <c r="V25" s="458"/>
    </row>
    <row r="26" spans="1:22" ht="14.1" customHeight="1" thickBot="1" x14ac:dyDescent="0.25">
      <c r="A26" s="1625"/>
      <c r="B26" s="197" t="s">
        <v>512</v>
      </c>
      <c r="C26" s="197">
        <v>4</v>
      </c>
      <c r="D26" s="310">
        <f t="shared" si="15"/>
        <v>15</v>
      </c>
      <c r="E26" s="310">
        <v>5</v>
      </c>
      <c r="F26" s="310">
        <v>10</v>
      </c>
      <c r="G26" s="197">
        <f t="shared" si="14"/>
        <v>3</v>
      </c>
      <c r="H26" s="197">
        <v>1</v>
      </c>
      <c r="I26" s="197">
        <v>2</v>
      </c>
      <c r="J26" s="197" t="s">
        <v>139</v>
      </c>
      <c r="K26" s="223"/>
      <c r="L26" s="1587"/>
      <c r="M26" s="226" t="s">
        <v>176</v>
      </c>
      <c r="N26" s="226">
        <f t="shared" ref="N26:T26" si="16">SUM(N19:N24)</f>
        <v>27</v>
      </c>
      <c r="O26" s="226">
        <f t="shared" si="16"/>
        <v>90</v>
      </c>
      <c r="P26" s="226">
        <f t="shared" si="16"/>
        <v>40</v>
      </c>
      <c r="Q26" s="226">
        <f t="shared" si="16"/>
        <v>50</v>
      </c>
      <c r="R26" s="226">
        <f t="shared" si="16"/>
        <v>18</v>
      </c>
      <c r="S26" s="226">
        <f t="shared" si="16"/>
        <v>8</v>
      </c>
      <c r="T26" s="226">
        <f t="shared" si="16"/>
        <v>10</v>
      </c>
      <c r="U26" s="225"/>
      <c r="V26" s="460"/>
    </row>
    <row r="27" spans="1:22" ht="14.1" customHeight="1" x14ac:dyDescent="0.2">
      <c r="A27" s="1625"/>
      <c r="B27" s="197" t="s">
        <v>99</v>
      </c>
      <c r="C27" s="197">
        <v>5</v>
      </c>
      <c r="D27" s="310">
        <f t="shared" si="15"/>
        <v>15</v>
      </c>
      <c r="E27" s="310">
        <v>10</v>
      </c>
      <c r="F27" s="310">
        <v>5</v>
      </c>
      <c r="G27" s="197">
        <f t="shared" si="14"/>
        <v>3</v>
      </c>
      <c r="H27" s="197">
        <v>2</v>
      </c>
      <c r="I27" s="197">
        <v>1</v>
      </c>
      <c r="J27" s="224" t="s">
        <v>135</v>
      </c>
      <c r="K27" s="223"/>
      <c r="L27" s="1585">
        <v>4</v>
      </c>
      <c r="M27" s="446" t="s">
        <v>651</v>
      </c>
      <c r="N27" s="197">
        <v>5</v>
      </c>
      <c r="O27" s="310">
        <f>SUM(P27:Q27)</f>
        <v>15</v>
      </c>
      <c r="P27" s="310">
        <v>10</v>
      </c>
      <c r="Q27" s="310">
        <v>5</v>
      </c>
      <c r="R27" s="197">
        <f t="shared" si="11"/>
        <v>3</v>
      </c>
      <c r="S27" s="197">
        <v>2</v>
      </c>
      <c r="T27" s="197">
        <v>1</v>
      </c>
      <c r="U27" s="197" t="s">
        <v>135</v>
      </c>
      <c r="V27" s="457" t="s">
        <v>652</v>
      </c>
    </row>
    <row r="28" spans="1:22" ht="14.1" customHeight="1" x14ac:dyDescent="0.2">
      <c r="A28" s="1625"/>
      <c r="B28" s="618" t="s">
        <v>103</v>
      </c>
      <c r="C28" s="197">
        <v>4</v>
      </c>
      <c r="D28" s="310">
        <f t="shared" si="15"/>
        <v>15</v>
      </c>
      <c r="E28" s="310">
        <v>5</v>
      </c>
      <c r="F28" s="310">
        <v>10</v>
      </c>
      <c r="G28" s="197">
        <f t="shared" si="14"/>
        <v>3</v>
      </c>
      <c r="H28" s="197">
        <v>1</v>
      </c>
      <c r="I28" s="197">
        <v>2</v>
      </c>
      <c r="J28" s="197" t="s">
        <v>139</v>
      </c>
      <c r="K28" s="223"/>
      <c r="L28" s="1586"/>
      <c r="M28" s="440" t="s">
        <v>653</v>
      </c>
      <c r="N28" s="197">
        <v>5</v>
      </c>
      <c r="O28" s="310">
        <v>20</v>
      </c>
      <c r="P28" s="310">
        <v>10</v>
      </c>
      <c r="Q28" s="310">
        <v>10</v>
      </c>
      <c r="R28" s="197">
        <f t="shared" si="11"/>
        <v>4</v>
      </c>
      <c r="S28" s="197">
        <v>2</v>
      </c>
      <c r="T28" s="197">
        <v>2</v>
      </c>
      <c r="U28" s="197" t="s">
        <v>135</v>
      </c>
      <c r="V28" s="458"/>
    </row>
    <row r="29" spans="1:22" ht="14.1" customHeight="1" x14ac:dyDescent="0.2">
      <c r="A29" s="1625"/>
      <c r="B29" s="433"/>
      <c r="C29" s="229"/>
      <c r="D29" s="314"/>
      <c r="E29" s="314"/>
      <c r="F29" s="314"/>
      <c r="G29" s="229"/>
      <c r="H29" s="229"/>
      <c r="I29" s="229"/>
      <c r="J29" s="228"/>
      <c r="K29" s="223"/>
      <c r="L29" s="1586"/>
      <c r="M29" s="197" t="s">
        <v>654</v>
      </c>
      <c r="N29" s="197">
        <v>5</v>
      </c>
      <c r="O29" s="310">
        <v>15</v>
      </c>
      <c r="P29" s="310">
        <v>5</v>
      </c>
      <c r="Q29" s="310">
        <v>10</v>
      </c>
      <c r="R29" s="197">
        <v>3</v>
      </c>
      <c r="S29" s="197">
        <v>1</v>
      </c>
      <c r="T29" s="197">
        <v>2</v>
      </c>
      <c r="U29" s="197" t="s">
        <v>139</v>
      </c>
      <c r="V29" s="458"/>
    </row>
    <row r="30" spans="1:22" ht="14.1" customHeight="1" x14ac:dyDescent="0.2">
      <c r="A30" s="1625"/>
      <c r="B30" s="433"/>
      <c r="C30" s="228"/>
      <c r="D30" s="315"/>
      <c r="E30" s="315"/>
      <c r="F30" s="315"/>
      <c r="G30" s="228"/>
      <c r="H30" s="228"/>
      <c r="I30" s="228"/>
      <c r="J30" s="228"/>
      <c r="K30" s="223"/>
      <c r="L30" s="1586"/>
      <c r="M30" s="197" t="s">
        <v>655</v>
      </c>
      <c r="N30" s="197">
        <v>4</v>
      </c>
      <c r="O30" s="310">
        <v>15</v>
      </c>
      <c r="P30" s="310">
        <v>10</v>
      </c>
      <c r="Q30" s="310">
        <v>5</v>
      </c>
      <c r="R30" s="197">
        <v>3</v>
      </c>
      <c r="S30" s="197">
        <v>2</v>
      </c>
      <c r="T30" s="197">
        <v>1</v>
      </c>
      <c r="U30" s="197" t="s">
        <v>135</v>
      </c>
      <c r="V30" s="458"/>
    </row>
    <row r="31" spans="1:22" s="312" customFormat="1" ht="14.1" customHeight="1" thickBot="1" x14ac:dyDescent="0.25">
      <c r="A31" s="1626"/>
      <c r="B31" s="434" t="s">
        <v>176</v>
      </c>
      <c r="C31" s="226">
        <f t="shared" ref="C31:I31" si="17">SUM(C23:C28)</f>
        <v>27</v>
      </c>
      <c r="D31" s="226">
        <f t="shared" si="17"/>
        <v>100</v>
      </c>
      <c r="E31" s="226">
        <f t="shared" si="17"/>
        <v>45</v>
      </c>
      <c r="F31" s="226">
        <f t="shared" si="17"/>
        <v>55</v>
      </c>
      <c r="G31" s="226">
        <f t="shared" si="17"/>
        <v>20</v>
      </c>
      <c r="H31" s="226">
        <f t="shared" si="17"/>
        <v>9</v>
      </c>
      <c r="I31" s="226">
        <f t="shared" si="17"/>
        <v>11</v>
      </c>
      <c r="J31" s="225"/>
      <c r="K31" s="227"/>
      <c r="L31" s="1586"/>
      <c r="M31" s="197" t="s">
        <v>656</v>
      </c>
      <c r="N31" s="197">
        <v>4</v>
      </c>
      <c r="O31" s="310">
        <f t="shared" ref="O31" si="18">SUM(P31:Q31)</f>
        <v>15</v>
      </c>
      <c r="P31" s="310">
        <v>5</v>
      </c>
      <c r="Q31" s="310">
        <v>10</v>
      </c>
      <c r="R31" s="197">
        <v>3</v>
      </c>
      <c r="S31" s="197">
        <v>1</v>
      </c>
      <c r="T31" s="197">
        <v>2</v>
      </c>
      <c r="U31" s="197" t="s">
        <v>139</v>
      </c>
      <c r="V31" s="458"/>
    </row>
    <row r="32" spans="1:22" ht="14.1" customHeight="1" x14ac:dyDescent="0.2">
      <c r="A32" s="1624">
        <v>4</v>
      </c>
      <c r="B32" s="446" t="s">
        <v>132</v>
      </c>
      <c r="C32" s="197">
        <v>5</v>
      </c>
      <c r="D32" s="310">
        <f>SUM(E32:F32)</f>
        <v>15</v>
      </c>
      <c r="E32" s="310">
        <v>5</v>
      </c>
      <c r="F32" s="310">
        <v>10</v>
      </c>
      <c r="G32" s="197">
        <f t="shared" si="14"/>
        <v>3</v>
      </c>
      <c r="H32" s="197">
        <v>1</v>
      </c>
      <c r="I32" s="197">
        <v>2</v>
      </c>
      <c r="J32" s="197" t="s">
        <v>139</v>
      </c>
      <c r="K32" s="311" t="s">
        <v>513</v>
      </c>
      <c r="L32" s="1586"/>
      <c r="M32" s="224"/>
      <c r="N32" s="224"/>
      <c r="O32" s="313"/>
      <c r="P32" s="313"/>
      <c r="Q32" s="313"/>
      <c r="R32" s="224"/>
      <c r="S32" s="224"/>
      <c r="T32" s="224"/>
      <c r="U32" s="224"/>
      <c r="V32" s="458"/>
    </row>
    <row r="33" spans="1:22" ht="14.1" customHeight="1" thickBot="1" x14ac:dyDescent="0.25">
      <c r="A33" s="1625"/>
      <c r="B33" s="440" t="s">
        <v>514</v>
      </c>
      <c r="C33" s="197">
        <v>5</v>
      </c>
      <c r="D33" s="310">
        <f t="shared" ref="D33:D36" si="19">SUM(E33:F33)</f>
        <v>15</v>
      </c>
      <c r="E33" s="310">
        <v>10</v>
      </c>
      <c r="F33" s="310">
        <v>5</v>
      </c>
      <c r="G33" s="197">
        <f t="shared" si="14"/>
        <v>4</v>
      </c>
      <c r="H33" s="197">
        <v>2</v>
      </c>
      <c r="I33" s="197">
        <v>2</v>
      </c>
      <c r="J33" s="197" t="s">
        <v>135</v>
      </c>
      <c r="K33" s="223"/>
      <c r="L33" s="1587"/>
      <c r="M33" s="226" t="s">
        <v>176</v>
      </c>
      <c r="N33" s="226">
        <f>SUM(N27:N31)</f>
        <v>23</v>
      </c>
      <c r="O33" s="226">
        <f>SUM(O27:O31)</f>
        <v>80</v>
      </c>
      <c r="P33" s="226">
        <f t="shared" ref="P33:Q33" si="20">SUM(P27:P31)</f>
        <v>40</v>
      </c>
      <c r="Q33" s="226">
        <f t="shared" si="20"/>
        <v>40</v>
      </c>
      <c r="R33" s="226">
        <f>SUM(R27:R31)</f>
        <v>16</v>
      </c>
      <c r="S33" s="226">
        <f>SUM(S27:S31)</f>
        <v>8</v>
      </c>
      <c r="T33" s="226">
        <f>SUM(T27:T31)</f>
        <v>8</v>
      </c>
      <c r="U33" s="225"/>
      <c r="V33" s="460"/>
    </row>
    <row r="34" spans="1:22" ht="14.1" customHeight="1" x14ac:dyDescent="0.2">
      <c r="A34" s="1625"/>
      <c r="B34" s="197" t="s">
        <v>102</v>
      </c>
      <c r="C34" s="197">
        <v>5</v>
      </c>
      <c r="D34" s="310">
        <f t="shared" si="19"/>
        <v>20</v>
      </c>
      <c r="E34" s="310">
        <v>10</v>
      </c>
      <c r="F34" s="310">
        <v>10</v>
      </c>
      <c r="G34" s="197">
        <f t="shared" si="14"/>
        <v>4</v>
      </c>
      <c r="H34" s="197">
        <v>2</v>
      </c>
      <c r="I34" s="197">
        <v>2</v>
      </c>
      <c r="J34" s="197" t="s">
        <v>135</v>
      </c>
      <c r="K34" s="223"/>
      <c r="L34" s="456"/>
      <c r="M34" s="197" t="s">
        <v>387</v>
      </c>
      <c r="N34" s="197">
        <v>15</v>
      </c>
      <c r="O34" s="197"/>
      <c r="P34" s="197"/>
      <c r="Q34" s="197"/>
      <c r="R34" s="197"/>
      <c r="S34" s="197"/>
      <c r="T34" s="197"/>
      <c r="U34" s="197" t="s">
        <v>139</v>
      </c>
      <c r="V34" s="455"/>
    </row>
    <row r="35" spans="1:22" ht="14.1" customHeight="1" thickBot="1" x14ac:dyDescent="0.25">
      <c r="A35" s="1625"/>
      <c r="B35" s="197" t="s">
        <v>497</v>
      </c>
      <c r="C35" s="197">
        <v>4</v>
      </c>
      <c r="D35" s="310">
        <f t="shared" si="19"/>
        <v>20</v>
      </c>
      <c r="E35" s="310">
        <v>5</v>
      </c>
      <c r="F35" s="310">
        <v>15</v>
      </c>
      <c r="G35" s="197">
        <f t="shared" si="14"/>
        <v>4</v>
      </c>
      <c r="H35" s="197">
        <v>1</v>
      </c>
      <c r="I35" s="197">
        <v>3</v>
      </c>
      <c r="J35" s="197" t="s">
        <v>139</v>
      </c>
      <c r="K35" s="223"/>
      <c r="L35" s="462"/>
      <c r="M35" s="231" t="s">
        <v>324</v>
      </c>
      <c r="N35" s="231">
        <f>SUM(N10+N18+N26+N33+N34)</f>
        <v>120</v>
      </c>
      <c r="O35" s="231">
        <f>SUM(O10+O18+O26+O33+O34)</f>
        <v>355</v>
      </c>
      <c r="P35" s="231">
        <f>SUM(P10+P18+P26+P33+P34)</f>
        <v>180</v>
      </c>
      <c r="Q35" s="231">
        <f>SUM(Q10+Q18+Q26+Q33+Q34)</f>
        <v>175</v>
      </c>
      <c r="R35" s="231">
        <f>SUM(R10+R18+R26+R33)</f>
        <v>71</v>
      </c>
      <c r="S35" s="231">
        <f>SUM(S10+S18+S26+S33)</f>
        <v>37</v>
      </c>
      <c r="T35" s="231">
        <f>SUM(T10+T18+T26+T33)</f>
        <v>34</v>
      </c>
      <c r="U35" s="231"/>
      <c r="V35" s="463"/>
    </row>
    <row r="36" spans="1:22" ht="14.1" customHeight="1" x14ac:dyDescent="0.2">
      <c r="A36" s="1625"/>
      <c r="B36" s="443" t="s">
        <v>103</v>
      </c>
      <c r="C36" s="197">
        <v>4</v>
      </c>
      <c r="D36" s="310">
        <f t="shared" si="19"/>
        <v>15</v>
      </c>
      <c r="E36" s="310">
        <v>10</v>
      </c>
      <c r="F36" s="310">
        <v>5</v>
      </c>
      <c r="G36" s="197">
        <f t="shared" si="14"/>
        <v>4</v>
      </c>
      <c r="H36" s="197">
        <v>2</v>
      </c>
      <c r="I36" s="197">
        <v>2</v>
      </c>
      <c r="J36" s="197" t="s">
        <v>139</v>
      </c>
      <c r="K36" s="223"/>
    </row>
    <row r="37" spans="1:22" ht="14.1" customHeight="1" x14ac:dyDescent="0.2">
      <c r="A37" s="1625"/>
      <c r="C37" s="224"/>
      <c r="D37" s="313"/>
      <c r="E37" s="313"/>
      <c r="F37" s="313"/>
      <c r="G37" s="224"/>
      <c r="H37" s="224"/>
      <c r="I37" s="224"/>
      <c r="J37" s="224"/>
      <c r="K37" s="223"/>
    </row>
    <row r="38" spans="1:22" ht="14.1" customHeight="1" x14ac:dyDescent="0.2">
      <c r="A38" s="1625"/>
      <c r="C38" s="224"/>
      <c r="D38" s="313"/>
      <c r="E38" s="313"/>
      <c r="F38" s="313"/>
      <c r="G38" s="224"/>
      <c r="H38" s="224"/>
      <c r="I38" s="224"/>
      <c r="J38" s="197"/>
      <c r="K38" s="223"/>
    </row>
    <row r="39" spans="1:22" s="312" customFormat="1" ht="14.1" customHeight="1" thickBot="1" x14ac:dyDescent="0.25">
      <c r="A39" s="1626"/>
      <c r="B39" s="434" t="s">
        <v>176</v>
      </c>
      <c r="C39" s="226">
        <f>SUM(C32:C36)</f>
        <v>23</v>
      </c>
      <c r="D39" s="226">
        <f>SUM(D32:D36)</f>
        <v>85</v>
      </c>
      <c r="E39" s="226">
        <f t="shared" ref="E39:F39" si="21">SUM(E32:E36)</f>
        <v>40</v>
      </c>
      <c r="F39" s="226">
        <f t="shared" si="21"/>
        <v>45</v>
      </c>
      <c r="G39" s="226">
        <f>SUM(G32:G36)</f>
        <v>19</v>
      </c>
      <c r="H39" s="226">
        <f>SUM(H32:H36)</f>
        <v>8</v>
      </c>
      <c r="I39" s="226">
        <f>SUM(I32:I36)</f>
        <v>11</v>
      </c>
      <c r="J39" s="225"/>
      <c r="K39" s="227"/>
    </row>
    <row r="40" spans="1:22" ht="14.1" customHeight="1" x14ac:dyDescent="0.2">
      <c r="A40" s="222"/>
      <c r="B40" s="208" t="s">
        <v>387</v>
      </c>
      <c r="C40" s="197">
        <v>15</v>
      </c>
      <c r="D40" s="197"/>
      <c r="E40" s="197"/>
      <c r="F40" s="197"/>
      <c r="G40" s="197"/>
      <c r="H40" s="197"/>
      <c r="I40" s="197"/>
      <c r="J40" s="197" t="s">
        <v>139</v>
      </c>
      <c r="K40" s="221"/>
    </row>
    <row r="41" spans="1:22" ht="14.1" customHeight="1" thickBot="1" x14ac:dyDescent="0.25">
      <c r="A41" s="230"/>
      <c r="B41" s="435" t="s">
        <v>324</v>
      </c>
      <c r="C41" s="231">
        <f>SUM(C12+C22+C31+C39+C40)</f>
        <v>120</v>
      </c>
      <c r="D41" s="231">
        <f>SUM(D12+D22+D31+D39+D40)</f>
        <v>375</v>
      </c>
      <c r="E41" s="231">
        <f>SUM(E12+E22+E31+E39+E40)</f>
        <v>185</v>
      </c>
      <c r="F41" s="231">
        <f>SUM(F12+F22+F31+F39+F40)</f>
        <v>190</v>
      </c>
      <c r="G41" s="231">
        <f>SUM(G12+G22+G31+G39)</f>
        <v>78</v>
      </c>
      <c r="H41" s="231">
        <f>SUM(H12+H22+H31+H39)</f>
        <v>36</v>
      </c>
      <c r="I41" s="231">
        <f>SUM(I12+I22+I31+I39)</f>
        <v>42</v>
      </c>
      <c r="J41" s="231"/>
      <c r="K41" s="232"/>
    </row>
    <row r="42" spans="1:22" ht="14.1" customHeight="1" x14ac:dyDescent="0.2">
      <c r="A42" s="222"/>
      <c r="C42" s="224"/>
      <c r="D42" s="224"/>
      <c r="E42" s="224"/>
      <c r="F42" s="224"/>
      <c r="G42" s="224"/>
      <c r="H42" s="224"/>
      <c r="I42" s="224"/>
      <c r="J42" s="224"/>
      <c r="K42" s="224"/>
    </row>
    <row r="43" spans="1:22" ht="14.1" customHeight="1" x14ac:dyDescent="0.2">
      <c r="A43" s="222"/>
      <c r="B43" s="354"/>
      <c r="C43" s="224"/>
      <c r="D43" s="224"/>
      <c r="E43" s="224"/>
      <c r="F43" s="224"/>
      <c r="G43" s="224"/>
      <c r="H43" s="224"/>
      <c r="I43" s="224"/>
      <c r="J43" s="224"/>
      <c r="K43" s="224"/>
    </row>
    <row r="44" spans="1:22" ht="14.1" customHeight="1" x14ac:dyDescent="0.2">
      <c r="A44" s="222"/>
      <c r="B44" s="208"/>
      <c r="C44" s="224"/>
      <c r="D44" s="224"/>
      <c r="E44" s="224"/>
      <c r="F44" s="224"/>
      <c r="G44" s="224"/>
      <c r="H44" s="224"/>
      <c r="I44" s="224"/>
      <c r="J44" s="224"/>
      <c r="K44" s="224"/>
    </row>
    <row r="45" spans="1:22" ht="14.1" customHeight="1" x14ac:dyDescent="0.2">
      <c r="A45" s="233"/>
      <c r="B45" s="208"/>
      <c r="C45" s="224"/>
      <c r="D45" s="224"/>
      <c r="E45" s="224"/>
      <c r="F45" s="224"/>
      <c r="G45" s="224"/>
      <c r="H45" s="224"/>
      <c r="I45" s="224"/>
      <c r="J45" s="224"/>
      <c r="K45" s="224"/>
    </row>
    <row r="46" spans="1:22" ht="14.1" customHeight="1" x14ac:dyDescent="0.2">
      <c r="A46" s="224"/>
      <c r="B46" s="13"/>
      <c r="C46" s="224"/>
      <c r="D46" s="224"/>
      <c r="E46" s="224"/>
      <c r="F46" s="224"/>
      <c r="G46" s="224"/>
      <c r="H46" s="224"/>
      <c r="I46" s="224"/>
      <c r="J46" s="224"/>
      <c r="K46" s="224"/>
    </row>
    <row r="47" spans="1:22" ht="14.1" customHeight="1" x14ac:dyDescent="0.2">
      <c r="A47" s="224"/>
      <c r="C47" s="224"/>
      <c r="D47" s="224"/>
      <c r="E47" s="224"/>
      <c r="F47" s="224"/>
      <c r="G47" s="224"/>
      <c r="H47" s="224"/>
      <c r="I47" s="224"/>
      <c r="J47" s="224"/>
      <c r="K47" s="224"/>
    </row>
    <row r="48" spans="1:22" ht="14.1" customHeight="1" x14ac:dyDescent="0.2">
      <c r="A48" s="224"/>
      <c r="C48" s="224"/>
      <c r="D48" s="224"/>
      <c r="E48" s="224"/>
      <c r="F48" s="224"/>
      <c r="G48" s="224"/>
      <c r="H48" s="224"/>
      <c r="I48" s="224"/>
      <c r="J48" s="224"/>
      <c r="K48" s="224"/>
    </row>
    <row r="49" spans="1:11" ht="14.1" customHeight="1" x14ac:dyDescent="0.2">
      <c r="A49" s="224"/>
      <c r="B49" s="224"/>
      <c r="C49" s="224"/>
      <c r="D49" s="224"/>
      <c r="E49" s="224"/>
      <c r="F49" s="224"/>
      <c r="G49" s="224"/>
      <c r="H49" s="224"/>
      <c r="I49" s="224"/>
      <c r="J49" s="224"/>
      <c r="K49" s="224"/>
    </row>
    <row r="50" spans="1:11" ht="14.1" customHeight="1" x14ac:dyDescent="0.2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</row>
    <row r="51" spans="1:11" ht="14.1" customHeight="1" x14ac:dyDescent="0.2">
      <c r="A51" s="224"/>
      <c r="B51" s="224"/>
      <c r="C51" s="224"/>
      <c r="D51" s="224"/>
      <c r="E51" s="224"/>
      <c r="F51" s="224"/>
      <c r="G51" s="224"/>
      <c r="H51" s="224"/>
      <c r="I51" s="224"/>
      <c r="J51" s="224"/>
      <c r="K51" s="224"/>
    </row>
    <row r="52" spans="1:11" ht="14.1" customHeight="1" x14ac:dyDescent="0.2">
      <c r="A52" s="224"/>
      <c r="B52" s="224"/>
      <c r="C52" s="224"/>
      <c r="D52" s="224"/>
      <c r="E52" s="224"/>
      <c r="F52" s="224"/>
      <c r="G52" s="224"/>
      <c r="H52" s="224"/>
      <c r="I52" s="224"/>
      <c r="J52" s="224"/>
      <c r="K52" s="224"/>
    </row>
    <row r="53" spans="1:11" ht="14.1" customHeight="1" x14ac:dyDescent="0.2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</row>
    <row r="54" spans="1:11" ht="14.1" customHeight="1" x14ac:dyDescent="0.2">
      <c r="A54" s="224"/>
      <c r="B54" s="224"/>
      <c r="C54" s="224"/>
      <c r="D54" s="224"/>
      <c r="E54" s="224"/>
      <c r="F54" s="224"/>
      <c r="G54" s="224"/>
      <c r="H54" s="224"/>
      <c r="I54" s="224"/>
      <c r="J54" s="224"/>
      <c r="K54" s="224"/>
    </row>
    <row r="55" spans="1:11" ht="14.1" customHeight="1" x14ac:dyDescent="0.2">
      <c r="A55" s="224"/>
      <c r="B55" s="224"/>
      <c r="C55" s="224"/>
      <c r="D55" s="224"/>
      <c r="E55" s="224"/>
      <c r="F55" s="224"/>
      <c r="G55" s="224"/>
      <c r="H55" s="224"/>
      <c r="I55" s="224"/>
      <c r="J55" s="224"/>
      <c r="K55" s="224"/>
    </row>
    <row r="56" spans="1:11" ht="14.1" customHeight="1" x14ac:dyDescent="0.2">
      <c r="A56" s="224"/>
      <c r="B56" s="224"/>
      <c r="C56" s="224"/>
      <c r="D56" s="224"/>
      <c r="E56" s="224"/>
      <c r="F56" s="224"/>
      <c r="G56" s="224"/>
      <c r="H56" s="224"/>
      <c r="I56" s="224"/>
      <c r="J56" s="224"/>
      <c r="K56" s="224"/>
    </row>
    <row r="57" spans="1:11" ht="14.1" customHeight="1" x14ac:dyDescent="0.2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224"/>
    </row>
    <row r="58" spans="1:11" ht="14.1" customHeight="1" x14ac:dyDescent="0.2">
      <c r="A58" s="224"/>
      <c r="B58" s="224"/>
      <c r="C58" s="224"/>
      <c r="D58" s="224"/>
      <c r="E58" s="224"/>
      <c r="F58" s="224"/>
      <c r="G58" s="224"/>
      <c r="H58" s="224"/>
      <c r="I58" s="224"/>
      <c r="J58" s="224"/>
      <c r="K58" s="224"/>
    </row>
    <row r="59" spans="1:11" ht="14.1" customHeight="1" x14ac:dyDescent="0.2">
      <c r="A59" s="224"/>
      <c r="B59" s="224"/>
      <c r="C59" s="224"/>
      <c r="D59" s="224"/>
      <c r="E59" s="224"/>
      <c r="F59" s="224"/>
      <c r="G59" s="224"/>
      <c r="H59" s="224"/>
      <c r="I59" s="224"/>
      <c r="J59" s="224"/>
      <c r="K59" s="224"/>
    </row>
    <row r="60" spans="1:11" ht="14.1" customHeight="1" x14ac:dyDescent="0.2">
      <c r="A60" s="224"/>
      <c r="B60" s="224"/>
      <c r="C60" s="224"/>
      <c r="D60" s="224"/>
      <c r="E60" s="224"/>
      <c r="F60" s="224"/>
      <c r="G60" s="224"/>
      <c r="H60" s="224"/>
      <c r="I60" s="224"/>
      <c r="J60" s="224"/>
      <c r="K60" s="224"/>
    </row>
    <row r="61" spans="1:11" ht="14.1" customHeight="1" x14ac:dyDescent="0.2">
      <c r="A61" s="224"/>
      <c r="B61" s="224"/>
      <c r="C61" s="224"/>
      <c r="D61" s="224"/>
      <c r="E61" s="224"/>
      <c r="F61" s="224"/>
      <c r="G61" s="224"/>
      <c r="H61" s="224"/>
      <c r="I61" s="224"/>
      <c r="J61" s="224"/>
      <c r="K61" s="224"/>
    </row>
    <row r="62" spans="1:11" ht="14.1" customHeight="1" x14ac:dyDescent="0.2">
      <c r="A62" s="224"/>
      <c r="B62" s="224"/>
      <c r="C62" s="224"/>
      <c r="D62" s="224"/>
      <c r="E62" s="224"/>
      <c r="F62" s="224"/>
      <c r="G62" s="224"/>
      <c r="H62" s="224"/>
      <c r="I62" s="224"/>
      <c r="J62" s="224"/>
      <c r="K62" s="224"/>
    </row>
    <row r="63" spans="1:11" ht="14.1" customHeight="1" x14ac:dyDescent="0.2">
      <c r="A63" s="224"/>
      <c r="B63" s="224"/>
      <c r="C63" s="224"/>
      <c r="D63" s="224"/>
      <c r="E63" s="224"/>
      <c r="F63" s="224"/>
      <c r="G63" s="224"/>
      <c r="H63" s="224"/>
      <c r="I63" s="224"/>
      <c r="J63" s="224"/>
      <c r="K63" s="224"/>
    </row>
    <row r="64" spans="1:11" ht="14.1" customHeight="1" x14ac:dyDescent="0.2">
      <c r="A64" s="224"/>
      <c r="B64" s="224"/>
      <c r="C64" s="224"/>
      <c r="D64" s="224"/>
      <c r="E64" s="224"/>
      <c r="F64" s="224"/>
      <c r="G64" s="224"/>
      <c r="H64" s="224"/>
      <c r="I64" s="224"/>
      <c r="J64" s="224"/>
      <c r="K64" s="224"/>
    </row>
    <row r="65" spans="1:11" s="327" customFormat="1" ht="83.25" customHeight="1" x14ac:dyDescent="0.2">
      <c r="A65" s="326"/>
      <c r="B65" s="1577" t="s">
        <v>584</v>
      </c>
      <c r="C65" s="1577"/>
      <c r="D65" s="1577"/>
      <c r="E65" s="1577"/>
      <c r="F65" s="1577"/>
      <c r="G65" s="1577"/>
      <c r="H65" s="1577"/>
      <c r="I65" s="1577"/>
      <c r="J65" s="1577"/>
      <c r="K65" s="1577"/>
    </row>
    <row r="66" spans="1:11" ht="14.1" customHeight="1" x14ac:dyDescent="0.2">
      <c r="A66" s="224"/>
      <c r="B66" s="224"/>
      <c r="C66" s="224"/>
      <c r="D66" s="224"/>
      <c r="E66" s="224"/>
      <c r="F66" s="224"/>
      <c r="G66" s="224"/>
      <c r="H66" s="224"/>
      <c r="I66" s="224"/>
      <c r="J66" s="224"/>
      <c r="K66" s="224"/>
    </row>
    <row r="67" spans="1:11" ht="14.1" customHeight="1" x14ac:dyDescent="0.2"/>
    <row r="68" spans="1:11" ht="14.1" customHeight="1" x14ac:dyDescent="0.2"/>
    <row r="69" spans="1:11" ht="14.1" customHeight="1" x14ac:dyDescent="0.2"/>
    <row r="70" spans="1:11" ht="14.1" customHeight="1" x14ac:dyDescent="0.2"/>
    <row r="71" spans="1:11" ht="14.1" customHeight="1" x14ac:dyDescent="0.2"/>
    <row r="72" spans="1:11" ht="14.1" customHeight="1" x14ac:dyDescent="0.2"/>
    <row r="73" spans="1:11" ht="14.1" customHeight="1" x14ac:dyDescent="0.2"/>
    <row r="82" ht="14.1" customHeight="1" x14ac:dyDescent="0.2"/>
    <row r="86" ht="14.1" customHeight="1" x14ac:dyDescent="0.2"/>
    <row r="95" ht="14.1" customHeight="1" x14ac:dyDescent="0.2"/>
  </sheetData>
  <mergeCells count="11">
    <mergeCell ref="L1:V1"/>
    <mergeCell ref="B65:K65"/>
    <mergeCell ref="A1:K1"/>
    <mergeCell ref="A23:A31"/>
    <mergeCell ref="A32:A39"/>
    <mergeCell ref="A13:A22"/>
    <mergeCell ref="A3:A12"/>
    <mergeCell ref="L27:L33"/>
    <mergeCell ref="L19:L26"/>
    <mergeCell ref="L11:L18"/>
    <mergeCell ref="L3:L10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48" orientation="portrait" r:id="rId1"/>
  <rowBreaks count="1" manualBreakCount="1">
    <brk id="44" max="16383" man="1"/>
  </rowBreaks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34998626667073579"/>
  </sheetPr>
  <dimension ref="A1:IG111"/>
  <sheetViews>
    <sheetView zoomScale="60" zoomScaleNormal="60" workbookViewId="0">
      <pane ySplit="2" topLeftCell="A3" activePane="bottomLeft" state="frozen"/>
      <selection activeCell="Q1" sqref="Q1"/>
      <selection pane="bottomLeft" activeCell="AX65" sqref="AX65:AX69"/>
    </sheetView>
  </sheetViews>
  <sheetFormatPr defaultColWidth="9.140625" defaultRowHeight="35.25" x14ac:dyDescent="0.2"/>
  <cols>
    <col min="1" max="1" width="8.140625" style="16" bestFit="1" customWidth="1"/>
    <col min="2" max="2" width="60.42578125" style="8" bestFit="1" customWidth="1"/>
    <col min="3" max="3" width="11.42578125" style="8" bestFit="1" customWidth="1"/>
    <col min="4" max="4" width="11.140625" style="8" bestFit="1" customWidth="1"/>
    <col min="5" max="5" width="6.5703125" style="8" customWidth="1"/>
    <col min="6" max="6" width="8.140625" style="8" bestFit="1" customWidth="1"/>
    <col min="7" max="7" width="17.42578125" style="8" bestFit="1" customWidth="1"/>
    <col min="8" max="8" width="20.5703125" style="8" bestFit="1" customWidth="1"/>
    <col min="9" max="9" width="8.140625" style="16" bestFit="1" customWidth="1"/>
    <col min="10" max="10" width="60.42578125" style="8" bestFit="1" customWidth="1"/>
    <col min="11" max="11" width="9.140625" style="8" customWidth="1"/>
    <col min="12" max="12" width="9.28515625" style="8" customWidth="1"/>
    <col min="13" max="14" width="6.5703125" style="8" customWidth="1"/>
    <col min="15" max="15" width="17.42578125" style="8" bestFit="1" customWidth="1"/>
    <col min="16" max="16" width="20.5703125" style="8" bestFit="1" customWidth="1"/>
    <col min="17" max="17" width="8.140625" style="16" bestFit="1" customWidth="1"/>
    <col min="18" max="18" width="58.85546875" style="8" customWidth="1"/>
    <col min="19" max="20" width="11.140625" style="8" bestFit="1" customWidth="1"/>
    <col min="21" max="22" width="8.140625" style="8" bestFit="1" customWidth="1"/>
    <col min="23" max="23" width="26.85546875" style="8" bestFit="1" customWidth="1"/>
    <col min="24" max="24" width="20.5703125" style="8" bestFit="1" customWidth="1"/>
    <col min="25" max="25" width="8.140625" style="16" bestFit="1" customWidth="1"/>
    <col min="26" max="26" width="60.42578125" style="8" bestFit="1" customWidth="1"/>
    <col min="27" max="27" width="8.42578125" style="8" customWidth="1"/>
    <col min="28" max="28" width="11.140625" style="8" bestFit="1" customWidth="1"/>
    <col min="29" max="30" width="8.140625" style="8" bestFit="1" customWidth="1"/>
    <col min="31" max="31" width="17.7109375" style="8" bestFit="1" customWidth="1"/>
    <col min="32" max="32" width="20.5703125" style="8" bestFit="1" customWidth="1"/>
    <col min="33" max="33" width="8.140625" style="116" bestFit="1" customWidth="1"/>
    <col min="34" max="34" width="61.5703125" style="116" bestFit="1" customWidth="1"/>
    <col min="35" max="35" width="6.85546875" customWidth="1"/>
    <col min="36" max="38" width="5.7109375" customWidth="1"/>
    <col min="39" max="40" width="20.85546875" bestFit="1" customWidth="1"/>
    <col min="41" max="41" width="8.140625" style="16" bestFit="1" customWidth="1"/>
    <col min="42" max="42" width="44.42578125" style="8" bestFit="1" customWidth="1"/>
    <col min="43" max="44" width="11.140625" style="8" bestFit="1" customWidth="1"/>
    <col min="45" max="45" width="4.85546875" style="8" customWidth="1"/>
    <col min="46" max="46" width="5.42578125" style="8" bestFit="1" customWidth="1"/>
    <col min="47" max="47" width="17.85546875" style="8" bestFit="1" customWidth="1"/>
    <col min="48" max="48" width="24.28515625" style="8" bestFit="1" customWidth="1"/>
    <col min="49" max="49" width="8.140625" style="16" bestFit="1" customWidth="1"/>
    <col min="50" max="50" width="55.5703125" style="8" bestFit="1" customWidth="1"/>
    <col min="51" max="51" width="7.85546875" style="8" bestFit="1" customWidth="1"/>
    <col min="52" max="52" width="11.140625" style="8" bestFit="1" customWidth="1"/>
    <col min="53" max="53" width="4.85546875" style="8" customWidth="1"/>
    <col min="54" max="54" width="5.42578125" style="8" bestFit="1" customWidth="1"/>
    <col min="55" max="55" width="28" style="8" customWidth="1"/>
    <col min="56" max="56" width="20.28515625" style="8" bestFit="1" customWidth="1"/>
    <col min="57" max="16384" width="9.140625" style="8"/>
  </cols>
  <sheetData>
    <row r="1" spans="1:241" s="235" customFormat="1" ht="36.75" customHeight="1" thickBot="1" x14ac:dyDescent="0.25">
      <c r="A1" s="1637" t="s">
        <v>280</v>
      </c>
      <c r="B1" s="1638"/>
      <c r="C1" s="1638"/>
      <c r="D1" s="1638"/>
      <c r="E1" s="1638"/>
      <c r="F1" s="1638"/>
      <c r="G1" s="1638"/>
      <c r="H1" s="356" t="s">
        <v>0</v>
      </c>
      <c r="I1" s="1639" t="s">
        <v>281</v>
      </c>
      <c r="J1" s="1638"/>
      <c r="K1" s="1638"/>
      <c r="L1" s="1638"/>
      <c r="M1" s="1638"/>
      <c r="N1" s="1638"/>
      <c r="O1" s="1638"/>
      <c r="P1" s="356" t="s">
        <v>1</v>
      </c>
      <c r="Q1" s="1639" t="s">
        <v>282</v>
      </c>
      <c r="R1" s="1638"/>
      <c r="S1" s="1638"/>
      <c r="T1" s="1638"/>
      <c r="U1" s="1638"/>
      <c r="V1" s="1638"/>
      <c r="W1" s="1638"/>
      <c r="X1" s="346" t="s">
        <v>2</v>
      </c>
      <c r="Y1" s="1639" t="s">
        <v>283</v>
      </c>
      <c r="Z1" s="1638"/>
      <c r="AA1" s="1638"/>
      <c r="AB1" s="1638"/>
      <c r="AC1" s="1638"/>
      <c r="AD1" s="1638"/>
      <c r="AE1" s="1638"/>
      <c r="AF1" s="356" t="s">
        <v>107</v>
      </c>
      <c r="AG1" s="1639" t="s">
        <v>398</v>
      </c>
      <c r="AH1" s="1638"/>
      <c r="AI1" s="1638"/>
      <c r="AJ1" s="1638"/>
      <c r="AK1" s="1638"/>
      <c r="AL1" s="1638"/>
      <c r="AM1" s="346"/>
      <c r="AN1" s="346" t="s">
        <v>336</v>
      </c>
      <c r="AO1" s="1635" t="s">
        <v>284</v>
      </c>
      <c r="AP1" s="1636"/>
      <c r="AQ1" s="1636"/>
      <c r="AR1" s="1636"/>
      <c r="AS1" s="1636"/>
      <c r="AT1" s="1636"/>
      <c r="AU1" s="1636"/>
      <c r="AV1" s="362" t="s">
        <v>0</v>
      </c>
      <c r="AW1" s="1630" t="s">
        <v>408</v>
      </c>
      <c r="AX1" s="1631"/>
      <c r="AY1" s="1631"/>
      <c r="AZ1" s="1631"/>
      <c r="BA1" s="1631"/>
      <c r="BB1" s="1631"/>
      <c r="BC1" s="1631"/>
      <c r="BD1" s="363" t="s">
        <v>2</v>
      </c>
    </row>
    <row r="2" spans="1:241" ht="32.25" thickBot="1" x14ac:dyDescent="0.25">
      <c r="A2" s="357" t="s">
        <v>179</v>
      </c>
      <c r="B2" s="10" t="s">
        <v>180</v>
      </c>
      <c r="C2" s="10" t="s">
        <v>181</v>
      </c>
      <c r="D2" s="10" t="s">
        <v>182</v>
      </c>
      <c r="E2" s="10" t="s">
        <v>177</v>
      </c>
      <c r="F2" s="10" t="s">
        <v>183</v>
      </c>
      <c r="G2" s="10" t="s">
        <v>184</v>
      </c>
      <c r="H2" s="11" t="s">
        <v>68</v>
      </c>
      <c r="I2" s="9" t="s">
        <v>179</v>
      </c>
      <c r="J2" s="10" t="s">
        <v>180</v>
      </c>
      <c r="K2" s="10" t="s">
        <v>181</v>
      </c>
      <c r="L2" s="10" t="s">
        <v>182</v>
      </c>
      <c r="M2" s="10" t="s">
        <v>177</v>
      </c>
      <c r="N2" s="10" t="s">
        <v>183</v>
      </c>
      <c r="O2" s="10" t="s">
        <v>184</v>
      </c>
      <c r="P2" s="11" t="s">
        <v>68</v>
      </c>
      <c r="Q2" s="12" t="s">
        <v>179</v>
      </c>
      <c r="R2" s="10" t="s">
        <v>180</v>
      </c>
      <c r="S2" s="10" t="s">
        <v>181</v>
      </c>
      <c r="T2" s="10" t="s">
        <v>182</v>
      </c>
      <c r="U2" s="10" t="s">
        <v>177</v>
      </c>
      <c r="V2" s="10" t="s">
        <v>183</v>
      </c>
      <c r="W2" s="10" t="s">
        <v>184</v>
      </c>
      <c r="X2" s="10" t="s">
        <v>68</v>
      </c>
      <c r="Y2" s="9" t="s">
        <v>179</v>
      </c>
      <c r="Z2" s="10" t="s">
        <v>180</v>
      </c>
      <c r="AA2" s="10" t="s">
        <v>181</v>
      </c>
      <c r="AB2" s="10" t="s">
        <v>182</v>
      </c>
      <c r="AC2" s="10" t="s">
        <v>177</v>
      </c>
      <c r="AD2" s="10" t="s">
        <v>183</v>
      </c>
      <c r="AE2" s="10" t="s">
        <v>184</v>
      </c>
      <c r="AF2" s="11" t="s">
        <v>68</v>
      </c>
      <c r="AG2" s="9" t="s">
        <v>179</v>
      </c>
      <c r="AH2" s="10" t="s">
        <v>180</v>
      </c>
      <c r="AI2" s="10" t="s">
        <v>181</v>
      </c>
      <c r="AJ2" s="10" t="s">
        <v>182</v>
      </c>
      <c r="AK2" s="10" t="s">
        <v>177</v>
      </c>
      <c r="AL2" s="10" t="s">
        <v>183</v>
      </c>
      <c r="AM2" s="10" t="s">
        <v>184</v>
      </c>
      <c r="AN2" s="11" t="s">
        <v>68</v>
      </c>
      <c r="AO2" s="122" t="s">
        <v>179</v>
      </c>
      <c r="AP2" s="10" t="s">
        <v>180</v>
      </c>
      <c r="AQ2" s="10" t="s">
        <v>181</v>
      </c>
      <c r="AR2" s="10" t="s">
        <v>182</v>
      </c>
      <c r="AS2" s="10" t="s">
        <v>177</v>
      </c>
      <c r="AT2" s="10" t="s">
        <v>183</v>
      </c>
      <c r="AU2" s="10" t="s">
        <v>184</v>
      </c>
      <c r="AV2" s="10" t="s">
        <v>68</v>
      </c>
      <c r="AW2" s="143" t="s">
        <v>179</v>
      </c>
      <c r="AX2" s="10" t="s">
        <v>180</v>
      </c>
      <c r="AY2" s="10" t="s">
        <v>181</v>
      </c>
      <c r="AZ2" s="10" t="s">
        <v>182</v>
      </c>
      <c r="BA2" s="10" t="s">
        <v>177</v>
      </c>
      <c r="BB2" s="10" t="s">
        <v>183</v>
      </c>
      <c r="BC2" s="10" t="s">
        <v>184</v>
      </c>
      <c r="BD2" s="144" t="s">
        <v>68</v>
      </c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</row>
    <row r="3" spans="1:241" s="13" customFormat="1" ht="15" x14ac:dyDescent="0.2">
      <c r="A3" s="145">
        <v>1</v>
      </c>
      <c r="B3" s="99" t="s">
        <v>88</v>
      </c>
      <c r="C3" s="100">
        <v>4</v>
      </c>
      <c r="D3" s="100">
        <v>2</v>
      </c>
      <c r="E3" s="100">
        <v>2</v>
      </c>
      <c r="F3" s="100">
        <v>0</v>
      </c>
      <c r="G3" s="100" t="s">
        <v>135</v>
      </c>
      <c r="H3" s="101"/>
      <c r="I3" s="118">
        <v>1</v>
      </c>
      <c r="J3" s="13" t="s">
        <v>88</v>
      </c>
      <c r="K3" s="100">
        <v>4</v>
      </c>
      <c r="L3" s="100">
        <v>2</v>
      </c>
      <c r="M3" s="100">
        <v>2</v>
      </c>
      <c r="N3" s="100">
        <v>0</v>
      </c>
      <c r="O3" s="100" t="s">
        <v>135</v>
      </c>
      <c r="P3" s="101"/>
      <c r="Q3" s="119">
        <v>1</v>
      </c>
      <c r="R3" s="99" t="s">
        <v>88</v>
      </c>
      <c r="S3" s="100">
        <v>4</v>
      </c>
      <c r="T3" s="100">
        <v>2</v>
      </c>
      <c r="U3" s="100">
        <v>2</v>
      </c>
      <c r="V3" s="100">
        <v>0</v>
      </c>
      <c r="W3" s="100" t="s">
        <v>135</v>
      </c>
      <c r="X3" s="100"/>
      <c r="Y3" s="118">
        <v>1</v>
      </c>
      <c r="Z3" s="99" t="s">
        <v>88</v>
      </c>
      <c r="AA3" s="100">
        <v>4</v>
      </c>
      <c r="AB3" s="100">
        <v>2</v>
      </c>
      <c r="AC3" s="100">
        <v>2</v>
      </c>
      <c r="AD3" s="100">
        <v>0</v>
      </c>
      <c r="AE3" s="100" t="s">
        <v>135</v>
      </c>
      <c r="AF3" s="101"/>
      <c r="AG3" s="118">
        <v>1</v>
      </c>
      <c r="AH3" s="99" t="s">
        <v>88</v>
      </c>
      <c r="AI3" s="100">
        <v>4</v>
      </c>
      <c r="AJ3" s="100">
        <v>2</v>
      </c>
      <c r="AK3" s="100">
        <v>2</v>
      </c>
      <c r="AL3" s="100">
        <v>0</v>
      </c>
      <c r="AM3" s="100" t="s">
        <v>135</v>
      </c>
      <c r="AO3" s="118">
        <v>1</v>
      </c>
      <c r="AP3" s="99" t="s">
        <v>69</v>
      </c>
      <c r="AQ3" s="102">
        <v>5</v>
      </c>
      <c r="AR3" s="102">
        <v>4</v>
      </c>
      <c r="AS3" s="103">
        <v>2</v>
      </c>
      <c r="AT3" s="103">
        <v>2</v>
      </c>
      <c r="AU3" s="99" t="s">
        <v>135</v>
      </c>
      <c r="AV3" s="100"/>
      <c r="AW3" s="145">
        <v>1</v>
      </c>
      <c r="AX3" s="99" t="s">
        <v>411</v>
      </c>
      <c r="AY3" s="100">
        <v>4</v>
      </c>
      <c r="AZ3" s="100">
        <v>2</v>
      </c>
      <c r="BA3" s="100">
        <v>2</v>
      </c>
      <c r="BB3" s="100">
        <v>0</v>
      </c>
      <c r="BC3" s="100" t="s">
        <v>135</v>
      </c>
      <c r="BD3" s="146"/>
    </row>
    <row r="4" spans="1:241" s="13" customFormat="1" ht="15" x14ac:dyDescent="0.2">
      <c r="A4" s="147"/>
      <c r="B4" s="13" t="s">
        <v>69</v>
      </c>
      <c r="C4" s="13">
        <v>5</v>
      </c>
      <c r="D4" s="13">
        <v>4</v>
      </c>
      <c r="E4" s="13">
        <v>2</v>
      </c>
      <c r="F4" s="13">
        <v>2</v>
      </c>
      <c r="G4" s="13" t="s">
        <v>135</v>
      </c>
      <c r="H4" s="104"/>
      <c r="I4" s="120"/>
      <c r="J4" s="13" t="s">
        <v>69</v>
      </c>
      <c r="K4" s="13">
        <v>5</v>
      </c>
      <c r="L4" s="13">
        <v>4</v>
      </c>
      <c r="M4" s="13">
        <v>2</v>
      </c>
      <c r="N4" s="13">
        <v>2</v>
      </c>
      <c r="O4" s="13" t="s">
        <v>135</v>
      </c>
      <c r="P4" s="104"/>
      <c r="Q4" s="114"/>
      <c r="R4" s="13" t="s">
        <v>69</v>
      </c>
      <c r="S4" s="13">
        <v>5</v>
      </c>
      <c r="T4" s="13">
        <v>4</v>
      </c>
      <c r="U4" s="13">
        <v>2</v>
      </c>
      <c r="V4" s="13">
        <v>2</v>
      </c>
      <c r="W4" s="13" t="s">
        <v>135</v>
      </c>
      <c r="Y4" s="120"/>
      <c r="Z4" s="13" t="s">
        <v>69</v>
      </c>
      <c r="AA4" s="13">
        <v>5</v>
      </c>
      <c r="AB4" s="13">
        <v>4</v>
      </c>
      <c r="AC4" s="13">
        <v>2</v>
      </c>
      <c r="AD4" s="13">
        <v>2</v>
      </c>
      <c r="AE4" s="13" t="s">
        <v>135</v>
      </c>
      <c r="AF4" s="104"/>
      <c r="AG4" s="120"/>
      <c r="AH4" s="13" t="s">
        <v>69</v>
      </c>
      <c r="AI4" s="13">
        <v>5</v>
      </c>
      <c r="AJ4" s="13">
        <v>4</v>
      </c>
      <c r="AK4" s="13">
        <v>2</v>
      </c>
      <c r="AL4" s="13">
        <v>2</v>
      </c>
      <c r="AM4" s="13" t="s">
        <v>135</v>
      </c>
      <c r="AO4" s="120"/>
      <c r="AP4" s="13" t="s">
        <v>155</v>
      </c>
      <c r="AQ4" s="105">
        <v>3</v>
      </c>
      <c r="AR4" s="105">
        <v>2</v>
      </c>
      <c r="AS4" s="106">
        <v>1</v>
      </c>
      <c r="AT4" s="106">
        <v>1</v>
      </c>
      <c r="AU4" s="97" t="s">
        <v>139</v>
      </c>
      <c r="AW4" s="147"/>
      <c r="AX4" s="13" t="s">
        <v>412</v>
      </c>
      <c r="AY4" s="13">
        <v>5</v>
      </c>
      <c r="AZ4" s="13">
        <v>4</v>
      </c>
      <c r="BA4" s="13">
        <v>2</v>
      </c>
      <c r="BB4" s="13">
        <v>2</v>
      </c>
      <c r="BC4" s="13" t="s">
        <v>135</v>
      </c>
      <c r="BD4" s="148"/>
    </row>
    <row r="5" spans="1:241" s="13" customFormat="1" ht="15" x14ac:dyDescent="0.2">
      <c r="A5" s="147"/>
      <c r="B5" s="13" t="s">
        <v>175</v>
      </c>
      <c r="C5" s="13">
        <v>6</v>
      </c>
      <c r="D5" s="13">
        <v>4</v>
      </c>
      <c r="E5" s="13">
        <v>2</v>
      </c>
      <c r="F5" s="13">
        <v>2</v>
      </c>
      <c r="G5" s="13" t="s">
        <v>135</v>
      </c>
      <c r="H5" s="104"/>
      <c r="I5" s="120"/>
      <c r="J5" s="13" t="s">
        <v>175</v>
      </c>
      <c r="K5" s="13">
        <v>6</v>
      </c>
      <c r="L5" s="13">
        <v>4</v>
      </c>
      <c r="M5" s="13">
        <v>2</v>
      </c>
      <c r="N5" s="13">
        <v>2</v>
      </c>
      <c r="O5" s="13" t="s">
        <v>135</v>
      </c>
      <c r="P5" s="104"/>
      <c r="Q5" s="114"/>
      <c r="R5" s="13" t="s">
        <v>175</v>
      </c>
      <c r="S5" s="13">
        <v>6</v>
      </c>
      <c r="T5" s="13">
        <v>4</v>
      </c>
      <c r="U5" s="13">
        <v>2</v>
      </c>
      <c r="V5" s="13">
        <v>2</v>
      </c>
      <c r="W5" s="13" t="s">
        <v>135</v>
      </c>
      <c r="Y5" s="120"/>
      <c r="Z5" s="13" t="s">
        <v>175</v>
      </c>
      <c r="AA5" s="13">
        <v>6</v>
      </c>
      <c r="AB5" s="13">
        <v>4</v>
      </c>
      <c r="AC5" s="13">
        <v>2</v>
      </c>
      <c r="AD5" s="13">
        <v>2</v>
      </c>
      <c r="AE5" s="13" t="s">
        <v>135</v>
      </c>
      <c r="AF5" s="104"/>
      <c r="AG5" s="120"/>
      <c r="AH5" s="13" t="s">
        <v>175</v>
      </c>
      <c r="AI5" s="13">
        <v>6</v>
      </c>
      <c r="AJ5" s="13">
        <v>4</v>
      </c>
      <c r="AK5" s="13">
        <v>2</v>
      </c>
      <c r="AL5" s="13">
        <v>2</v>
      </c>
      <c r="AM5" s="13" t="s">
        <v>135</v>
      </c>
      <c r="AO5" s="120"/>
      <c r="AP5" s="13" t="s">
        <v>175</v>
      </c>
      <c r="AQ5" s="105">
        <v>5</v>
      </c>
      <c r="AR5" s="105">
        <v>4</v>
      </c>
      <c r="AS5" s="106">
        <v>2</v>
      </c>
      <c r="AT5" s="106">
        <v>2</v>
      </c>
      <c r="AU5" s="97" t="s">
        <v>135</v>
      </c>
      <c r="AW5" s="147"/>
      <c r="AX5" s="13" t="s">
        <v>413</v>
      </c>
      <c r="AY5" s="13">
        <v>6</v>
      </c>
      <c r="AZ5" s="13">
        <v>4</v>
      </c>
      <c r="BA5" s="13">
        <v>2</v>
      </c>
      <c r="BB5" s="13">
        <v>2</v>
      </c>
      <c r="BC5" s="13" t="s">
        <v>135</v>
      </c>
      <c r="BD5" s="148"/>
    </row>
    <row r="6" spans="1:241" s="13" customFormat="1" ht="15" x14ac:dyDescent="0.2">
      <c r="A6" s="147"/>
      <c r="B6" s="13" t="s">
        <v>162</v>
      </c>
      <c r="C6" s="13">
        <v>6</v>
      </c>
      <c r="D6" s="13">
        <v>4</v>
      </c>
      <c r="E6" s="13">
        <v>2</v>
      </c>
      <c r="F6" s="13">
        <v>2</v>
      </c>
      <c r="G6" s="13" t="s">
        <v>135</v>
      </c>
      <c r="H6" s="104"/>
      <c r="I6" s="120"/>
      <c r="J6" s="13" t="s">
        <v>162</v>
      </c>
      <c r="K6" s="13">
        <v>6</v>
      </c>
      <c r="L6" s="13">
        <v>4</v>
      </c>
      <c r="M6" s="13">
        <v>2</v>
      </c>
      <c r="N6" s="13">
        <v>2</v>
      </c>
      <c r="O6" s="13" t="s">
        <v>135</v>
      </c>
      <c r="P6" s="104"/>
      <c r="Q6" s="114"/>
      <c r="R6" s="13" t="s">
        <v>162</v>
      </c>
      <c r="S6" s="13">
        <v>6</v>
      </c>
      <c r="T6" s="13">
        <v>4</v>
      </c>
      <c r="U6" s="13">
        <v>2</v>
      </c>
      <c r="V6" s="13">
        <v>2</v>
      </c>
      <c r="W6" s="13" t="s">
        <v>135</v>
      </c>
      <c r="Y6" s="120"/>
      <c r="Z6" s="13" t="s">
        <v>162</v>
      </c>
      <c r="AA6" s="13">
        <v>6</v>
      </c>
      <c r="AB6" s="13">
        <v>4</v>
      </c>
      <c r="AC6" s="13">
        <v>2</v>
      </c>
      <c r="AD6" s="13">
        <v>2</v>
      </c>
      <c r="AE6" s="13" t="s">
        <v>135</v>
      </c>
      <c r="AF6" s="104"/>
      <c r="AG6" s="120"/>
      <c r="AH6" s="13" t="s">
        <v>162</v>
      </c>
      <c r="AI6" s="13">
        <v>6</v>
      </c>
      <c r="AJ6" s="13">
        <v>4</v>
      </c>
      <c r="AK6" s="13">
        <v>2</v>
      </c>
      <c r="AL6" s="13">
        <v>2</v>
      </c>
      <c r="AM6" s="13" t="s">
        <v>135</v>
      </c>
      <c r="AO6" s="120"/>
      <c r="AP6" s="13" t="s">
        <v>144</v>
      </c>
      <c r="AQ6" s="105">
        <v>4</v>
      </c>
      <c r="AR6" s="105">
        <v>2</v>
      </c>
      <c r="AS6" s="106">
        <v>2</v>
      </c>
      <c r="AT6" s="106">
        <v>0</v>
      </c>
      <c r="AU6" s="97" t="s">
        <v>135</v>
      </c>
      <c r="AW6" s="147"/>
      <c r="AX6" s="13" t="s">
        <v>162</v>
      </c>
      <c r="AY6" s="13">
        <v>6</v>
      </c>
      <c r="AZ6" s="13">
        <v>4</v>
      </c>
      <c r="BA6" s="13">
        <v>2</v>
      </c>
      <c r="BB6" s="13">
        <v>2</v>
      </c>
      <c r="BC6" s="13" t="s">
        <v>135</v>
      </c>
      <c r="BD6" s="148"/>
    </row>
    <row r="7" spans="1:241" s="13" customFormat="1" ht="15" x14ac:dyDescent="0.2">
      <c r="A7" s="147"/>
      <c r="B7" s="13" t="s">
        <v>155</v>
      </c>
      <c r="C7" s="13">
        <v>3</v>
      </c>
      <c r="D7" s="13">
        <v>2</v>
      </c>
      <c r="E7" s="13">
        <v>0</v>
      </c>
      <c r="F7" s="13">
        <v>2</v>
      </c>
      <c r="G7" s="13" t="s">
        <v>139</v>
      </c>
      <c r="H7" s="104"/>
      <c r="I7" s="120"/>
      <c r="J7" s="13" t="s">
        <v>155</v>
      </c>
      <c r="K7" s="13">
        <v>3</v>
      </c>
      <c r="L7" s="13">
        <v>2</v>
      </c>
      <c r="M7" s="13">
        <v>0</v>
      </c>
      <c r="N7" s="13">
        <v>2</v>
      </c>
      <c r="O7" s="13" t="s">
        <v>139</v>
      </c>
      <c r="P7" s="104"/>
      <c r="Q7" s="114"/>
      <c r="R7" s="13" t="s">
        <v>155</v>
      </c>
      <c r="S7" s="13">
        <v>3</v>
      </c>
      <c r="T7" s="13">
        <v>2</v>
      </c>
      <c r="U7" s="13">
        <v>0</v>
      </c>
      <c r="V7" s="13">
        <v>2</v>
      </c>
      <c r="W7" s="13" t="s">
        <v>139</v>
      </c>
      <c r="Y7" s="120"/>
      <c r="Z7" s="13" t="s">
        <v>155</v>
      </c>
      <c r="AA7" s="13">
        <v>3</v>
      </c>
      <c r="AB7" s="13">
        <v>2</v>
      </c>
      <c r="AC7" s="13">
        <v>0</v>
      </c>
      <c r="AD7" s="13">
        <v>2</v>
      </c>
      <c r="AE7" s="13" t="s">
        <v>139</v>
      </c>
      <c r="AF7" s="104"/>
      <c r="AG7" s="120"/>
      <c r="AH7" s="13" t="s">
        <v>155</v>
      </c>
      <c r="AI7" s="13">
        <v>3</v>
      </c>
      <c r="AJ7" s="13">
        <v>2</v>
      </c>
      <c r="AK7" s="13">
        <v>0</v>
      </c>
      <c r="AL7" s="13">
        <v>2</v>
      </c>
      <c r="AM7" s="13" t="s">
        <v>139</v>
      </c>
      <c r="AO7" s="120"/>
      <c r="AP7" s="13" t="s">
        <v>70</v>
      </c>
      <c r="AQ7" s="105">
        <v>4</v>
      </c>
      <c r="AR7" s="105">
        <v>4</v>
      </c>
      <c r="AS7" s="106">
        <v>0</v>
      </c>
      <c r="AT7" s="106">
        <v>4</v>
      </c>
      <c r="AU7" s="97" t="s">
        <v>139</v>
      </c>
      <c r="AW7" s="147"/>
      <c r="AX7" s="13" t="s">
        <v>410</v>
      </c>
      <c r="AY7" s="13">
        <v>3</v>
      </c>
      <c r="AZ7" s="13">
        <v>2</v>
      </c>
      <c r="BA7" s="13">
        <v>0</v>
      </c>
      <c r="BB7" s="13">
        <v>2</v>
      </c>
      <c r="BC7" s="13" t="s">
        <v>139</v>
      </c>
      <c r="BD7" s="148"/>
    </row>
    <row r="8" spans="1:241" s="13" customFormat="1" ht="15" x14ac:dyDescent="0.2">
      <c r="A8" s="147"/>
      <c r="B8" s="13" t="s">
        <v>166</v>
      </c>
      <c r="C8" s="13">
        <v>3</v>
      </c>
      <c r="D8" s="13">
        <v>2</v>
      </c>
      <c r="E8" s="13">
        <v>2</v>
      </c>
      <c r="F8" s="13">
        <v>0</v>
      </c>
      <c r="G8" s="13" t="s">
        <v>135</v>
      </c>
      <c r="H8" s="104"/>
      <c r="I8" s="120"/>
      <c r="J8" s="13" t="s">
        <v>166</v>
      </c>
      <c r="K8" s="13">
        <v>3</v>
      </c>
      <c r="L8" s="13">
        <v>2</v>
      </c>
      <c r="M8" s="13">
        <v>2</v>
      </c>
      <c r="N8" s="13">
        <v>0</v>
      </c>
      <c r="O8" s="13" t="s">
        <v>135</v>
      </c>
      <c r="P8" s="104"/>
      <c r="Q8" s="114"/>
      <c r="R8" s="13" t="s">
        <v>166</v>
      </c>
      <c r="S8" s="13">
        <v>3</v>
      </c>
      <c r="T8" s="13">
        <v>2</v>
      </c>
      <c r="U8" s="13">
        <v>2</v>
      </c>
      <c r="V8" s="13">
        <v>0</v>
      </c>
      <c r="W8" s="13" t="s">
        <v>135</v>
      </c>
      <c r="Y8" s="120"/>
      <c r="Z8" s="13" t="s">
        <v>166</v>
      </c>
      <c r="AA8" s="13">
        <v>3</v>
      </c>
      <c r="AB8" s="13">
        <v>2</v>
      </c>
      <c r="AC8" s="13">
        <v>2</v>
      </c>
      <c r="AD8" s="13">
        <v>0</v>
      </c>
      <c r="AE8" s="13" t="s">
        <v>135</v>
      </c>
      <c r="AF8" s="104"/>
      <c r="AG8" s="120"/>
      <c r="AH8" s="13" t="s">
        <v>166</v>
      </c>
      <c r="AI8" s="13">
        <v>3</v>
      </c>
      <c r="AJ8" s="13">
        <v>2</v>
      </c>
      <c r="AK8" s="13">
        <v>2</v>
      </c>
      <c r="AL8" s="13">
        <v>0</v>
      </c>
      <c r="AM8" s="13" t="s">
        <v>135</v>
      </c>
      <c r="AO8" s="120"/>
      <c r="AP8" s="13" t="s">
        <v>154</v>
      </c>
      <c r="AQ8" s="105">
        <v>3</v>
      </c>
      <c r="AR8" s="105">
        <v>2</v>
      </c>
      <c r="AS8" s="106">
        <v>2</v>
      </c>
      <c r="AT8" s="106">
        <v>0</v>
      </c>
      <c r="AU8" s="97" t="s">
        <v>135</v>
      </c>
      <c r="AW8" s="147"/>
      <c r="AX8" s="13" t="s">
        <v>409</v>
      </c>
      <c r="AY8" s="13">
        <v>3</v>
      </c>
      <c r="AZ8" s="13">
        <v>2</v>
      </c>
      <c r="BA8" s="13">
        <v>2</v>
      </c>
      <c r="BB8" s="13">
        <v>0</v>
      </c>
      <c r="BC8" s="13" t="s">
        <v>135</v>
      </c>
      <c r="BD8" s="148"/>
    </row>
    <row r="9" spans="1:241" s="13" customFormat="1" ht="15" x14ac:dyDescent="0.2">
      <c r="A9" s="147"/>
      <c r="B9" s="107" t="s">
        <v>185</v>
      </c>
      <c r="C9" s="13">
        <v>0</v>
      </c>
      <c r="D9" s="13">
        <v>4</v>
      </c>
      <c r="E9" s="13">
        <v>0</v>
      </c>
      <c r="F9" s="13">
        <v>4</v>
      </c>
      <c r="G9" s="13" t="s">
        <v>94</v>
      </c>
      <c r="H9" s="104"/>
      <c r="I9" s="120"/>
      <c r="J9" s="13" t="s">
        <v>185</v>
      </c>
      <c r="K9" s="13">
        <v>0</v>
      </c>
      <c r="L9" s="13">
        <v>0</v>
      </c>
      <c r="M9" s="13">
        <v>0</v>
      </c>
      <c r="N9" s="13">
        <v>0</v>
      </c>
      <c r="O9" s="13" t="s">
        <v>94</v>
      </c>
      <c r="P9" s="104"/>
      <c r="Q9" s="114"/>
      <c r="R9" s="107" t="s">
        <v>185</v>
      </c>
      <c r="S9" s="13">
        <v>0</v>
      </c>
      <c r="T9" s="13">
        <v>0</v>
      </c>
      <c r="U9" s="13">
        <v>0</v>
      </c>
      <c r="V9" s="13">
        <v>0</v>
      </c>
      <c r="W9" s="13" t="s">
        <v>94</v>
      </c>
      <c r="Y9" s="120"/>
      <c r="Z9" s="107" t="s">
        <v>185</v>
      </c>
      <c r="AA9" s="13">
        <v>0</v>
      </c>
      <c r="AB9" s="13">
        <v>0</v>
      </c>
      <c r="AC9" s="13">
        <v>0</v>
      </c>
      <c r="AD9" s="13">
        <v>0</v>
      </c>
      <c r="AE9" s="13" t="s">
        <v>94</v>
      </c>
      <c r="AF9" s="104"/>
      <c r="AG9" s="120"/>
      <c r="AH9" s="107" t="s">
        <v>185</v>
      </c>
      <c r="AI9" s="13">
        <v>0</v>
      </c>
      <c r="AJ9" s="13">
        <v>4</v>
      </c>
      <c r="AK9" s="13">
        <v>0</v>
      </c>
      <c r="AL9" s="13">
        <v>4</v>
      </c>
      <c r="AM9" s="13" t="s">
        <v>94</v>
      </c>
      <c r="AO9" s="120"/>
      <c r="AP9" s="13" t="s">
        <v>72</v>
      </c>
      <c r="AQ9" s="105">
        <v>3</v>
      </c>
      <c r="AR9" s="105">
        <v>2</v>
      </c>
      <c r="AS9" s="106">
        <v>2</v>
      </c>
      <c r="AT9" s="106">
        <v>0</v>
      </c>
      <c r="AU9" s="97" t="s">
        <v>135</v>
      </c>
      <c r="AW9" s="147"/>
      <c r="AX9" s="13" t="s">
        <v>186</v>
      </c>
      <c r="BC9" s="13" t="s">
        <v>139</v>
      </c>
      <c r="BD9" s="148"/>
    </row>
    <row r="10" spans="1:241" s="13" customFormat="1" ht="15" x14ac:dyDescent="0.2">
      <c r="A10" s="147"/>
      <c r="B10" s="13" t="s">
        <v>186</v>
      </c>
      <c r="C10" s="13">
        <v>3</v>
      </c>
      <c r="D10" s="13">
        <v>2</v>
      </c>
      <c r="E10" s="13">
        <v>0</v>
      </c>
      <c r="F10" s="13">
        <v>2</v>
      </c>
      <c r="G10" s="13" t="s">
        <v>139</v>
      </c>
      <c r="H10" s="104"/>
      <c r="I10" s="120"/>
      <c r="J10" s="13" t="s">
        <v>186</v>
      </c>
      <c r="K10" s="13">
        <v>3</v>
      </c>
      <c r="L10" s="13">
        <v>2</v>
      </c>
      <c r="M10" s="13">
        <v>0</v>
      </c>
      <c r="N10" s="13">
        <v>2</v>
      </c>
      <c r="O10" s="13" t="s">
        <v>139</v>
      </c>
      <c r="P10" s="104"/>
      <c r="Q10" s="114"/>
      <c r="R10" s="13" t="s">
        <v>186</v>
      </c>
      <c r="S10" s="13">
        <v>3</v>
      </c>
      <c r="T10" s="13">
        <v>2</v>
      </c>
      <c r="U10" s="13">
        <v>0</v>
      </c>
      <c r="V10" s="13">
        <v>2</v>
      </c>
      <c r="W10" s="13" t="s">
        <v>139</v>
      </c>
      <c r="Y10" s="120"/>
      <c r="Z10" s="13" t="s">
        <v>186</v>
      </c>
      <c r="AA10" s="13">
        <v>3</v>
      </c>
      <c r="AB10" s="13">
        <v>2</v>
      </c>
      <c r="AC10" s="13">
        <v>0</v>
      </c>
      <c r="AD10" s="13">
        <v>2</v>
      </c>
      <c r="AE10" s="13" t="s">
        <v>139</v>
      </c>
      <c r="AF10" s="104"/>
      <c r="AG10" s="120"/>
      <c r="AH10" s="107" t="s">
        <v>186</v>
      </c>
      <c r="AI10" s="13">
        <v>3</v>
      </c>
      <c r="AJ10" s="13">
        <v>2</v>
      </c>
      <c r="AK10" s="13">
        <v>0</v>
      </c>
      <c r="AL10" s="13">
        <v>2</v>
      </c>
      <c r="AM10" s="13" t="s">
        <v>139</v>
      </c>
      <c r="AO10" s="120"/>
      <c r="AP10" s="13" t="s">
        <v>157</v>
      </c>
      <c r="AQ10" s="106">
        <v>3</v>
      </c>
      <c r="AR10" s="106">
        <v>2</v>
      </c>
      <c r="AS10" s="106">
        <v>2</v>
      </c>
      <c r="AT10" s="106">
        <v>0</v>
      </c>
      <c r="AU10" s="97" t="s">
        <v>135</v>
      </c>
      <c r="AW10" s="147"/>
      <c r="AX10" s="97" t="s">
        <v>414</v>
      </c>
      <c r="AY10" s="13">
        <v>3</v>
      </c>
      <c r="AZ10" s="13">
        <v>2</v>
      </c>
      <c r="BA10" s="13">
        <v>0</v>
      </c>
      <c r="BB10" s="13">
        <v>2</v>
      </c>
      <c r="BC10" s="13" t="s">
        <v>139</v>
      </c>
      <c r="BD10" s="148"/>
    </row>
    <row r="11" spans="1:241" s="13" customFormat="1" ht="15" x14ac:dyDescent="0.2">
      <c r="A11" s="147"/>
      <c r="B11" s="106" t="s">
        <v>187</v>
      </c>
      <c r="C11" s="13">
        <v>3</v>
      </c>
      <c r="D11" s="13">
        <v>2</v>
      </c>
      <c r="E11" s="13">
        <v>0</v>
      </c>
      <c r="F11" s="13">
        <v>2</v>
      </c>
      <c r="G11" s="13" t="s">
        <v>139</v>
      </c>
      <c r="H11" s="104"/>
      <c r="I11" s="120"/>
      <c r="J11" s="106" t="s">
        <v>187</v>
      </c>
      <c r="K11" s="13">
        <v>3</v>
      </c>
      <c r="L11" s="13">
        <v>2</v>
      </c>
      <c r="M11" s="13">
        <v>0</v>
      </c>
      <c r="N11" s="13">
        <v>2</v>
      </c>
      <c r="O11" s="13" t="s">
        <v>139</v>
      </c>
      <c r="P11" s="104"/>
      <c r="Q11" s="114"/>
      <c r="R11" s="106" t="s">
        <v>187</v>
      </c>
      <c r="S11" s="13">
        <v>3</v>
      </c>
      <c r="T11" s="13">
        <v>2</v>
      </c>
      <c r="U11" s="13">
        <v>0</v>
      </c>
      <c r="V11" s="13">
        <v>2</v>
      </c>
      <c r="W11" s="13" t="s">
        <v>139</v>
      </c>
      <c r="Y11" s="120"/>
      <c r="Z11" s="106" t="s">
        <v>187</v>
      </c>
      <c r="AA11" s="13">
        <v>3</v>
      </c>
      <c r="AB11" s="13">
        <v>2</v>
      </c>
      <c r="AC11" s="13">
        <v>0</v>
      </c>
      <c r="AD11" s="13">
        <v>2</v>
      </c>
      <c r="AE11" s="13" t="s">
        <v>139</v>
      </c>
      <c r="AF11" s="104"/>
      <c r="AG11" s="120"/>
      <c r="AH11" s="108" t="s">
        <v>187</v>
      </c>
      <c r="AM11" s="13" t="s">
        <v>139</v>
      </c>
      <c r="AO11" s="120"/>
      <c r="AW11" s="147"/>
      <c r="AX11" s="106"/>
      <c r="BD11" s="148"/>
    </row>
    <row r="12" spans="1:241" s="13" customFormat="1" ht="15" x14ac:dyDescent="0.2">
      <c r="A12" s="147"/>
      <c r="B12" s="108" t="s">
        <v>188</v>
      </c>
      <c r="C12" s="13">
        <v>3</v>
      </c>
      <c r="D12" s="13">
        <v>2</v>
      </c>
      <c r="E12" s="13">
        <v>0</v>
      </c>
      <c r="F12" s="13">
        <v>2</v>
      </c>
      <c r="G12" s="13" t="s">
        <v>139</v>
      </c>
      <c r="H12" s="104"/>
      <c r="I12" s="120"/>
      <c r="J12" s="106" t="s">
        <v>188</v>
      </c>
      <c r="K12" s="13">
        <v>3</v>
      </c>
      <c r="L12" s="13">
        <v>2</v>
      </c>
      <c r="M12" s="13">
        <v>0</v>
      </c>
      <c r="N12" s="13">
        <v>2</v>
      </c>
      <c r="O12" s="13" t="s">
        <v>139</v>
      </c>
      <c r="P12" s="104"/>
      <c r="Q12" s="114"/>
      <c r="R12" s="108" t="s">
        <v>188</v>
      </c>
      <c r="S12" s="13">
        <v>3</v>
      </c>
      <c r="T12" s="13">
        <v>2</v>
      </c>
      <c r="U12" s="13">
        <v>0</v>
      </c>
      <c r="V12" s="13">
        <v>2</v>
      </c>
      <c r="W12" s="13" t="s">
        <v>139</v>
      </c>
      <c r="Y12" s="120"/>
      <c r="Z12" s="108" t="s">
        <v>188</v>
      </c>
      <c r="AA12" s="13">
        <v>3</v>
      </c>
      <c r="AB12" s="13">
        <v>2</v>
      </c>
      <c r="AC12" s="13">
        <v>0</v>
      </c>
      <c r="AD12" s="13">
        <v>2</v>
      </c>
      <c r="AE12" s="13" t="s">
        <v>139</v>
      </c>
      <c r="AF12" s="104"/>
      <c r="AG12" s="120"/>
      <c r="AH12" s="108" t="s">
        <v>190</v>
      </c>
      <c r="AM12" s="13" t="s">
        <v>139</v>
      </c>
      <c r="AO12" s="120"/>
      <c r="AW12" s="147"/>
      <c r="AX12" s="108"/>
      <c r="BD12" s="148"/>
    </row>
    <row r="13" spans="1:241" s="13" customFormat="1" ht="15" x14ac:dyDescent="0.2">
      <c r="A13" s="147"/>
      <c r="B13" s="108" t="s">
        <v>189</v>
      </c>
      <c r="C13" s="13">
        <v>3</v>
      </c>
      <c r="D13" s="13">
        <v>2</v>
      </c>
      <c r="E13" s="13">
        <v>0</v>
      </c>
      <c r="F13" s="13">
        <v>2</v>
      </c>
      <c r="G13" s="13" t="s">
        <v>139</v>
      </c>
      <c r="H13" s="104"/>
      <c r="I13" s="120"/>
      <c r="J13" s="106" t="s">
        <v>189</v>
      </c>
      <c r="K13" s="13">
        <v>3</v>
      </c>
      <c r="L13" s="13">
        <v>2</v>
      </c>
      <c r="M13" s="13">
        <v>0</v>
      </c>
      <c r="N13" s="13">
        <v>2</v>
      </c>
      <c r="O13" s="13" t="s">
        <v>139</v>
      </c>
      <c r="P13" s="104"/>
      <c r="Q13" s="114"/>
      <c r="R13" s="108" t="s">
        <v>189</v>
      </c>
      <c r="S13" s="13">
        <v>3</v>
      </c>
      <c r="T13" s="13">
        <v>2</v>
      </c>
      <c r="U13" s="13">
        <v>0</v>
      </c>
      <c r="V13" s="13">
        <v>2</v>
      </c>
      <c r="W13" s="13" t="s">
        <v>139</v>
      </c>
      <c r="Y13" s="120"/>
      <c r="Z13" s="108" t="s">
        <v>189</v>
      </c>
      <c r="AA13" s="13">
        <v>3</v>
      </c>
      <c r="AB13" s="13">
        <v>2</v>
      </c>
      <c r="AC13" s="13">
        <v>0</v>
      </c>
      <c r="AD13" s="13">
        <v>2</v>
      </c>
      <c r="AE13" s="13" t="s">
        <v>139</v>
      </c>
      <c r="AF13" s="104"/>
      <c r="AG13" s="120"/>
      <c r="AH13" s="108" t="s">
        <v>189</v>
      </c>
      <c r="AM13" s="13" t="s">
        <v>139</v>
      </c>
      <c r="AO13" s="120"/>
      <c r="AQ13" s="106"/>
      <c r="AR13" s="106"/>
      <c r="AS13" s="106"/>
      <c r="AT13" s="106"/>
      <c r="AW13" s="147"/>
      <c r="AX13" s="108"/>
      <c r="BD13" s="148"/>
    </row>
    <row r="14" spans="1:241" s="13" customFormat="1" ht="15" x14ac:dyDescent="0.2">
      <c r="A14" s="147"/>
      <c r="B14" s="106" t="s">
        <v>190</v>
      </c>
      <c r="C14" s="13">
        <v>3</v>
      </c>
      <c r="D14" s="13">
        <v>2</v>
      </c>
      <c r="E14" s="13">
        <v>0</v>
      </c>
      <c r="F14" s="13">
        <v>2</v>
      </c>
      <c r="G14" s="13" t="s">
        <v>139</v>
      </c>
      <c r="H14" s="104"/>
      <c r="I14" s="120"/>
      <c r="J14" s="106" t="s">
        <v>190</v>
      </c>
      <c r="K14" s="13">
        <v>3</v>
      </c>
      <c r="L14" s="13">
        <v>2</v>
      </c>
      <c r="M14" s="13">
        <v>0</v>
      </c>
      <c r="N14" s="13">
        <v>2</v>
      </c>
      <c r="O14" s="13" t="s">
        <v>139</v>
      </c>
      <c r="P14" s="104"/>
      <c r="Q14" s="114"/>
      <c r="R14" s="106" t="s">
        <v>190</v>
      </c>
      <c r="S14" s="13">
        <v>3</v>
      </c>
      <c r="T14" s="13">
        <v>2</v>
      </c>
      <c r="U14" s="13">
        <v>0</v>
      </c>
      <c r="V14" s="13">
        <v>2</v>
      </c>
      <c r="W14" s="13" t="s">
        <v>139</v>
      </c>
      <c r="Y14" s="120"/>
      <c r="Z14" s="106" t="s">
        <v>190</v>
      </c>
      <c r="AA14" s="13">
        <v>3</v>
      </c>
      <c r="AB14" s="13">
        <v>2</v>
      </c>
      <c r="AC14" s="13">
        <v>0</v>
      </c>
      <c r="AD14" s="13">
        <v>2</v>
      </c>
      <c r="AE14" s="13" t="s">
        <v>139</v>
      </c>
      <c r="AF14" s="104"/>
      <c r="AG14" s="120"/>
      <c r="AH14" s="109" t="s">
        <v>191</v>
      </c>
      <c r="AI14" s="13">
        <v>0</v>
      </c>
      <c r="AJ14" s="13">
        <v>2</v>
      </c>
      <c r="AK14" s="13">
        <v>0</v>
      </c>
      <c r="AL14" s="13">
        <v>2</v>
      </c>
      <c r="AM14" s="13" t="s">
        <v>94</v>
      </c>
      <c r="AO14" s="120"/>
      <c r="AQ14" s="106"/>
      <c r="AR14" s="106"/>
      <c r="AS14" s="106"/>
      <c r="AT14" s="106"/>
      <c r="AW14" s="147"/>
      <c r="BD14" s="148"/>
    </row>
    <row r="15" spans="1:241" s="13" customFormat="1" ht="15" x14ac:dyDescent="0.2">
      <c r="A15" s="147"/>
      <c r="B15" s="109" t="s">
        <v>191</v>
      </c>
      <c r="C15" s="13">
        <v>0</v>
      </c>
      <c r="D15" s="13">
        <v>2</v>
      </c>
      <c r="E15" s="13">
        <v>0</v>
      </c>
      <c r="F15" s="13">
        <v>2</v>
      </c>
      <c r="G15" s="13" t="s">
        <v>94</v>
      </c>
      <c r="H15" s="104"/>
      <c r="I15" s="120"/>
      <c r="J15" s="107" t="s">
        <v>191</v>
      </c>
      <c r="K15" s="13">
        <v>0</v>
      </c>
      <c r="L15" s="13">
        <v>2</v>
      </c>
      <c r="M15" s="13">
        <v>0</v>
      </c>
      <c r="N15" s="13">
        <v>2</v>
      </c>
      <c r="O15" s="13" t="s">
        <v>94</v>
      </c>
      <c r="P15" s="104"/>
      <c r="Q15" s="114"/>
      <c r="R15" s="109" t="s">
        <v>191</v>
      </c>
      <c r="S15" s="13">
        <v>0</v>
      </c>
      <c r="T15" s="13">
        <v>2</v>
      </c>
      <c r="U15" s="13">
        <v>0</v>
      </c>
      <c r="V15" s="13">
        <v>2</v>
      </c>
      <c r="W15" s="13" t="s">
        <v>94</v>
      </c>
      <c r="Y15" s="120"/>
      <c r="Z15" s="109" t="s">
        <v>191</v>
      </c>
      <c r="AA15" s="13">
        <v>0</v>
      </c>
      <c r="AB15" s="13">
        <v>2</v>
      </c>
      <c r="AC15" s="13">
        <v>0</v>
      </c>
      <c r="AD15" s="13">
        <v>2</v>
      </c>
      <c r="AE15" s="13" t="s">
        <v>94</v>
      </c>
      <c r="AF15" s="104"/>
      <c r="AG15" s="120"/>
      <c r="AH15" s="108" t="s">
        <v>192</v>
      </c>
      <c r="AM15" s="13" t="s">
        <v>94</v>
      </c>
      <c r="AO15" s="120"/>
      <c r="AW15" s="147"/>
      <c r="AX15" s="109"/>
      <c r="BD15" s="148"/>
    </row>
    <row r="16" spans="1:241" s="13" customFormat="1" ht="15" x14ac:dyDescent="0.2">
      <c r="A16" s="147"/>
      <c r="B16" s="108" t="s">
        <v>192</v>
      </c>
      <c r="C16" s="13">
        <v>0</v>
      </c>
      <c r="D16" s="13">
        <v>2</v>
      </c>
      <c r="E16" s="13">
        <v>0</v>
      </c>
      <c r="F16" s="13">
        <v>2</v>
      </c>
      <c r="G16" s="13" t="s">
        <v>94</v>
      </c>
      <c r="H16" s="104"/>
      <c r="I16" s="120"/>
      <c r="J16" s="108" t="s">
        <v>192</v>
      </c>
      <c r="K16" s="13">
        <v>0</v>
      </c>
      <c r="L16" s="13">
        <v>2</v>
      </c>
      <c r="M16" s="13">
        <v>0</v>
      </c>
      <c r="N16" s="13">
        <v>2</v>
      </c>
      <c r="O16" s="13" t="s">
        <v>94</v>
      </c>
      <c r="P16" s="104"/>
      <c r="Q16" s="114"/>
      <c r="R16" s="108" t="s">
        <v>192</v>
      </c>
      <c r="S16" s="13">
        <v>0</v>
      </c>
      <c r="T16" s="13">
        <v>2</v>
      </c>
      <c r="U16" s="13">
        <v>0</v>
      </c>
      <c r="V16" s="13">
        <v>2</v>
      </c>
      <c r="W16" s="13" t="s">
        <v>94</v>
      </c>
      <c r="Y16" s="120"/>
      <c r="Z16" s="108" t="s">
        <v>192</v>
      </c>
      <c r="AA16" s="13">
        <v>0</v>
      </c>
      <c r="AB16" s="13">
        <v>2</v>
      </c>
      <c r="AC16" s="13">
        <v>0</v>
      </c>
      <c r="AD16" s="13">
        <v>2</v>
      </c>
      <c r="AE16" s="13" t="s">
        <v>94</v>
      </c>
      <c r="AF16" s="104"/>
      <c r="AG16" s="120"/>
      <c r="AH16" s="108" t="s">
        <v>193</v>
      </c>
      <c r="AM16" s="13" t="s">
        <v>94</v>
      </c>
      <c r="AO16" s="120"/>
      <c r="AW16" s="147"/>
      <c r="AX16" s="108"/>
      <c r="BD16" s="148"/>
    </row>
    <row r="17" spans="1:56" s="13" customFormat="1" ht="15" x14ac:dyDescent="0.2">
      <c r="A17" s="147"/>
      <c r="B17" s="108" t="s">
        <v>193</v>
      </c>
      <c r="C17" s="13">
        <v>0</v>
      </c>
      <c r="D17" s="13">
        <v>2</v>
      </c>
      <c r="E17" s="13">
        <v>0</v>
      </c>
      <c r="F17" s="13">
        <v>2</v>
      </c>
      <c r="G17" s="13" t="s">
        <v>94</v>
      </c>
      <c r="H17" s="104"/>
      <c r="I17" s="120"/>
      <c r="J17" s="108" t="s">
        <v>193</v>
      </c>
      <c r="K17" s="13">
        <v>0</v>
      </c>
      <c r="L17" s="13">
        <v>2</v>
      </c>
      <c r="M17" s="13">
        <v>0</v>
      </c>
      <c r="N17" s="13">
        <v>2</v>
      </c>
      <c r="O17" s="13" t="s">
        <v>94</v>
      </c>
      <c r="P17" s="104"/>
      <c r="Q17" s="114"/>
      <c r="R17" s="108" t="s">
        <v>193</v>
      </c>
      <c r="S17" s="13">
        <v>0</v>
      </c>
      <c r="T17" s="13">
        <v>2</v>
      </c>
      <c r="U17" s="13">
        <v>0</v>
      </c>
      <c r="V17" s="13">
        <v>2</v>
      </c>
      <c r="W17" s="13" t="s">
        <v>94</v>
      </c>
      <c r="Y17" s="120"/>
      <c r="Z17" s="108" t="s">
        <v>193</v>
      </c>
      <c r="AA17" s="13">
        <v>0</v>
      </c>
      <c r="AB17" s="13">
        <v>2</v>
      </c>
      <c r="AC17" s="13">
        <v>0</v>
      </c>
      <c r="AD17" s="13">
        <v>2</v>
      </c>
      <c r="AE17" s="13" t="s">
        <v>94</v>
      </c>
      <c r="AF17" s="104"/>
      <c r="AG17" s="120"/>
      <c r="AH17" s="108" t="s">
        <v>194</v>
      </c>
      <c r="AM17" s="13" t="s">
        <v>94</v>
      </c>
      <c r="AO17" s="120"/>
      <c r="AW17" s="147"/>
      <c r="AX17" s="108"/>
      <c r="BD17" s="148"/>
    </row>
    <row r="18" spans="1:56" s="13" customFormat="1" ht="15" x14ac:dyDescent="0.2">
      <c r="A18" s="147"/>
      <c r="B18" s="108" t="s">
        <v>194</v>
      </c>
      <c r="C18" s="13">
        <v>0</v>
      </c>
      <c r="D18" s="13">
        <v>2</v>
      </c>
      <c r="E18" s="13">
        <v>0</v>
      </c>
      <c r="F18" s="13">
        <v>2</v>
      </c>
      <c r="G18" s="13" t="s">
        <v>94</v>
      </c>
      <c r="H18" s="104"/>
      <c r="I18" s="120"/>
      <c r="J18" s="108" t="s">
        <v>194</v>
      </c>
      <c r="K18" s="13">
        <v>0</v>
      </c>
      <c r="L18" s="13">
        <v>2</v>
      </c>
      <c r="M18" s="13">
        <v>0</v>
      </c>
      <c r="N18" s="13">
        <v>2</v>
      </c>
      <c r="O18" s="13" t="s">
        <v>94</v>
      </c>
      <c r="P18" s="104"/>
      <c r="Q18" s="114"/>
      <c r="R18" s="108" t="s">
        <v>194</v>
      </c>
      <c r="S18" s="13">
        <v>0</v>
      </c>
      <c r="T18" s="13">
        <v>2</v>
      </c>
      <c r="U18" s="13">
        <v>0</v>
      </c>
      <c r="V18" s="13">
        <v>2</v>
      </c>
      <c r="W18" s="13" t="s">
        <v>94</v>
      </c>
      <c r="Y18" s="120"/>
      <c r="Z18" s="108" t="s">
        <v>194</v>
      </c>
      <c r="AA18" s="13">
        <v>0</v>
      </c>
      <c r="AB18" s="13">
        <v>2</v>
      </c>
      <c r="AC18" s="13">
        <v>0</v>
      </c>
      <c r="AD18" s="13">
        <v>2</v>
      </c>
      <c r="AE18" s="13" t="s">
        <v>94</v>
      </c>
      <c r="AF18" s="104"/>
      <c r="AG18" s="120"/>
      <c r="AO18" s="120"/>
      <c r="AW18" s="147"/>
      <c r="AX18" s="108"/>
      <c r="BD18" s="148"/>
    </row>
    <row r="19" spans="1:56" s="13" customFormat="1" ht="15.75" thickBot="1" x14ac:dyDescent="0.25">
      <c r="A19" s="149"/>
      <c r="B19" s="110" t="s">
        <v>176</v>
      </c>
      <c r="C19" s="83">
        <f>SUM(C3:C8,C10)</f>
        <v>30</v>
      </c>
      <c r="D19" s="83">
        <f>SUM(D3:D8,D10,D16:D18)</f>
        <v>26</v>
      </c>
      <c r="E19" s="83">
        <f>SUM(E3:E8,E10,E16:E18)</f>
        <v>10</v>
      </c>
      <c r="F19" s="83">
        <f>SUM(F3:F8,F10,F16:F18)</f>
        <v>16</v>
      </c>
      <c r="G19" s="111" t="s">
        <v>195</v>
      </c>
      <c r="H19" s="112"/>
      <c r="I19" s="121"/>
      <c r="J19" s="110" t="s">
        <v>176</v>
      </c>
      <c r="K19" s="83">
        <f>SUM(K3:K8,K10)</f>
        <v>30</v>
      </c>
      <c r="L19" s="83">
        <v>26</v>
      </c>
      <c r="M19" s="83">
        <v>10</v>
      </c>
      <c r="N19" s="83">
        <v>16</v>
      </c>
      <c r="O19" s="111" t="s">
        <v>195</v>
      </c>
      <c r="P19" s="112"/>
      <c r="Q19" s="111"/>
      <c r="R19" s="110" t="s">
        <v>176</v>
      </c>
      <c r="S19" s="83">
        <f>SUM(S3:S8,S10)</f>
        <v>30</v>
      </c>
      <c r="T19" s="83">
        <v>26</v>
      </c>
      <c r="U19" s="83">
        <v>10</v>
      </c>
      <c r="V19" s="83">
        <v>16</v>
      </c>
      <c r="W19" s="111" t="s">
        <v>195</v>
      </c>
      <c r="X19" s="83"/>
      <c r="Y19" s="121"/>
      <c r="Z19" s="110" t="s">
        <v>176</v>
      </c>
      <c r="AA19" s="83">
        <f>SUM(AA3:AA8,AA10)</f>
        <v>30</v>
      </c>
      <c r="AB19" s="83">
        <v>26</v>
      </c>
      <c r="AC19" s="83">
        <v>10</v>
      </c>
      <c r="AD19" s="83">
        <v>16</v>
      </c>
      <c r="AE19" s="111" t="s">
        <v>195</v>
      </c>
      <c r="AF19" s="112"/>
      <c r="AH19" s="106" t="s">
        <v>176</v>
      </c>
      <c r="AI19" s="13">
        <f>SUM(AI3:AI17)</f>
        <v>30</v>
      </c>
      <c r="AJ19" s="83">
        <v>26</v>
      </c>
      <c r="AK19" s="83">
        <v>10</v>
      </c>
      <c r="AL19" s="83">
        <v>16</v>
      </c>
      <c r="AM19" s="114" t="s">
        <v>195</v>
      </c>
      <c r="AN19" s="112"/>
      <c r="AO19" s="121"/>
      <c r="AP19" s="110" t="s">
        <v>176</v>
      </c>
      <c r="AQ19" s="110">
        <f>SUM(AQ3:AQ10)</f>
        <v>30</v>
      </c>
      <c r="AR19" s="110">
        <f>SUM(AR3:AR10)</f>
        <v>22</v>
      </c>
      <c r="AS19" s="110">
        <f>SUM(AS3:AS10)</f>
        <v>13</v>
      </c>
      <c r="AT19" s="110">
        <f>SUM(AT3:AT10)</f>
        <v>9</v>
      </c>
      <c r="AU19" s="83" t="s">
        <v>196</v>
      </c>
      <c r="AV19" s="83"/>
      <c r="AW19" s="149"/>
      <c r="AX19" s="110" t="s">
        <v>176</v>
      </c>
      <c r="AY19" s="83">
        <f>SUM(AY3:AY18)</f>
        <v>30</v>
      </c>
      <c r="AZ19" s="83">
        <f>SUM(AZ3:AZ18)</f>
        <v>20</v>
      </c>
      <c r="BA19" s="83">
        <f>SUM(BA3:BA18)</f>
        <v>10</v>
      </c>
      <c r="BB19" s="83">
        <f>SUM(BB3:BB18)</f>
        <v>10</v>
      </c>
      <c r="BC19" s="111"/>
      <c r="BD19" s="150"/>
    </row>
    <row r="20" spans="1:56" s="13" customFormat="1" ht="15" x14ac:dyDescent="0.2">
      <c r="A20" s="145">
        <v>2</v>
      </c>
      <c r="B20" s="100" t="s">
        <v>151</v>
      </c>
      <c r="C20" s="100">
        <v>4</v>
      </c>
      <c r="D20" s="100">
        <v>2</v>
      </c>
      <c r="E20" s="100">
        <v>2</v>
      </c>
      <c r="F20" s="100">
        <v>0</v>
      </c>
      <c r="G20" s="100" t="s">
        <v>135</v>
      </c>
      <c r="H20" s="101"/>
      <c r="I20" s="118">
        <v>2</v>
      </c>
      <c r="J20" s="100" t="s">
        <v>151</v>
      </c>
      <c r="K20" s="100">
        <v>4</v>
      </c>
      <c r="L20" s="100">
        <v>2</v>
      </c>
      <c r="M20" s="100">
        <v>2</v>
      </c>
      <c r="N20" s="100">
        <v>0</v>
      </c>
      <c r="O20" s="100" t="s">
        <v>135</v>
      </c>
      <c r="P20" s="101"/>
      <c r="Q20" s="119">
        <v>2</v>
      </c>
      <c r="R20" s="100" t="s">
        <v>151</v>
      </c>
      <c r="S20" s="100">
        <v>4</v>
      </c>
      <c r="T20" s="100">
        <v>2</v>
      </c>
      <c r="U20" s="100">
        <v>2</v>
      </c>
      <c r="V20" s="100">
        <v>0</v>
      </c>
      <c r="W20" s="100" t="s">
        <v>135</v>
      </c>
      <c r="X20" s="100"/>
      <c r="Y20" s="118">
        <v>2</v>
      </c>
      <c r="Z20" s="100" t="s">
        <v>151</v>
      </c>
      <c r="AA20" s="100">
        <v>4</v>
      </c>
      <c r="AB20" s="100">
        <v>2</v>
      </c>
      <c r="AC20" s="100">
        <v>2</v>
      </c>
      <c r="AD20" s="100">
        <v>0</v>
      </c>
      <c r="AE20" s="100" t="s">
        <v>135</v>
      </c>
      <c r="AF20" s="101"/>
      <c r="AG20" s="118">
        <v>2</v>
      </c>
      <c r="AH20" s="100" t="s">
        <v>151</v>
      </c>
      <c r="AI20" s="100">
        <v>4</v>
      </c>
      <c r="AJ20" s="100">
        <v>2</v>
      </c>
      <c r="AK20" s="100">
        <v>2</v>
      </c>
      <c r="AL20" s="100">
        <v>0</v>
      </c>
      <c r="AM20" s="100" t="s">
        <v>135</v>
      </c>
      <c r="AO20" s="118">
        <v>2</v>
      </c>
      <c r="AP20" s="99" t="s">
        <v>140</v>
      </c>
      <c r="AQ20" s="102">
        <v>5</v>
      </c>
      <c r="AR20" s="102">
        <v>4</v>
      </c>
      <c r="AS20" s="102">
        <v>2</v>
      </c>
      <c r="AT20" s="103">
        <v>2</v>
      </c>
      <c r="AU20" s="99" t="s">
        <v>135</v>
      </c>
      <c r="AV20" s="115" t="s">
        <v>69</v>
      </c>
      <c r="AW20" s="145">
        <v>2</v>
      </c>
      <c r="AX20" s="100" t="s">
        <v>417</v>
      </c>
      <c r="AY20" s="100">
        <v>4</v>
      </c>
      <c r="AZ20" s="100">
        <v>2</v>
      </c>
      <c r="BA20" s="100">
        <v>2</v>
      </c>
      <c r="BB20" s="100">
        <v>0</v>
      </c>
      <c r="BC20" s="100" t="s">
        <v>135</v>
      </c>
      <c r="BD20" s="146"/>
    </row>
    <row r="21" spans="1:56" s="13" customFormat="1" ht="15" x14ac:dyDescent="0.2">
      <c r="A21" s="147"/>
      <c r="B21" s="13" t="s">
        <v>197</v>
      </c>
      <c r="C21" s="13">
        <v>4</v>
      </c>
      <c r="D21" s="13">
        <v>3</v>
      </c>
      <c r="E21" s="13">
        <v>1</v>
      </c>
      <c r="F21" s="13">
        <v>2</v>
      </c>
      <c r="G21" s="13" t="s">
        <v>135</v>
      </c>
      <c r="H21" s="104" t="s">
        <v>69</v>
      </c>
      <c r="I21" s="120"/>
      <c r="J21" s="13" t="s">
        <v>197</v>
      </c>
      <c r="K21" s="13">
        <v>4</v>
      </c>
      <c r="L21" s="13">
        <v>3</v>
      </c>
      <c r="M21" s="13">
        <v>1</v>
      </c>
      <c r="N21" s="13">
        <v>2</v>
      </c>
      <c r="O21" s="13" t="s">
        <v>135</v>
      </c>
      <c r="P21" s="104" t="s">
        <v>69</v>
      </c>
      <c r="Q21" s="114"/>
      <c r="R21" s="13" t="s">
        <v>197</v>
      </c>
      <c r="S21" s="13">
        <v>4</v>
      </c>
      <c r="T21" s="13">
        <v>3</v>
      </c>
      <c r="U21" s="13">
        <v>1</v>
      </c>
      <c r="V21" s="13">
        <v>2</v>
      </c>
      <c r="W21" s="13" t="s">
        <v>135</v>
      </c>
      <c r="X21" s="13" t="s">
        <v>69</v>
      </c>
      <c r="Y21" s="120"/>
      <c r="Z21" s="13" t="s">
        <v>197</v>
      </c>
      <c r="AA21" s="13">
        <v>4</v>
      </c>
      <c r="AB21" s="13">
        <v>3</v>
      </c>
      <c r="AC21" s="13">
        <v>1</v>
      </c>
      <c r="AD21" s="13">
        <v>2</v>
      </c>
      <c r="AE21" s="13" t="s">
        <v>135</v>
      </c>
      <c r="AF21" s="104" t="s">
        <v>69</v>
      </c>
      <c r="AG21" s="120"/>
      <c r="AH21" s="13" t="s">
        <v>197</v>
      </c>
      <c r="AI21" s="13">
        <v>4</v>
      </c>
      <c r="AJ21" s="13">
        <v>3</v>
      </c>
      <c r="AK21" s="13">
        <v>1</v>
      </c>
      <c r="AL21" s="13">
        <v>2</v>
      </c>
      <c r="AM21" s="13" t="s">
        <v>135</v>
      </c>
      <c r="AN21" s="104" t="s">
        <v>69</v>
      </c>
      <c r="AO21" s="120"/>
      <c r="AP21" s="97" t="s">
        <v>161</v>
      </c>
      <c r="AQ21" s="105">
        <v>3</v>
      </c>
      <c r="AR21" s="105">
        <v>2</v>
      </c>
      <c r="AS21" s="105">
        <v>2</v>
      </c>
      <c r="AT21" s="105">
        <v>0</v>
      </c>
      <c r="AU21" s="113" t="s">
        <v>135</v>
      </c>
      <c r="AW21" s="147"/>
      <c r="AX21" s="13" t="s">
        <v>421</v>
      </c>
      <c r="AY21" s="13">
        <v>4</v>
      </c>
      <c r="AZ21" s="13">
        <v>3</v>
      </c>
      <c r="BA21" s="13">
        <v>1</v>
      </c>
      <c r="BB21" s="13">
        <v>2</v>
      </c>
      <c r="BC21" s="13" t="s">
        <v>135</v>
      </c>
      <c r="BD21" s="148" t="s">
        <v>69</v>
      </c>
    </row>
    <row r="22" spans="1:56" s="13" customFormat="1" ht="15" x14ac:dyDescent="0.2">
      <c r="A22" s="147"/>
      <c r="B22" s="13" t="s">
        <v>158</v>
      </c>
      <c r="C22" s="13">
        <v>4</v>
      </c>
      <c r="D22" s="13">
        <v>3</v>
      </c>
      <c r="E22" s="13">
        <v>2</v>
      </c>
      <c r="F22" s="13">
        <v>1</v>
      </c>
      <c r="G22" s="13" t="s">
        <v>135</v>
      </c>
      <c r="H22" s="104"/>
      <c r="I22" s="120"/>
      <c r="J22" s="13" t="s">
        <v>158</v>
      </c>
      <c r="K22" s="13">
        <v>4</v>
      </c>
      <c r="L22" s="13">
        <v>3</v>
      </c>
      <c r="M22" s="13">
        <v>2</v>
      </c>
      <c r="N22" s="13">
        <v>1</v>
      </c>
      <c r="O22" s="13" t="s">
        <v>135</v>
      </c>
      <c r="P22" s="104"/>
      <c r="Q22" s="114"/>
      <c r="R22" s="13" t="s">
        <v>158</v>
      </c>
      <c r="S22" s="13">
        <v>4</v>
      </c>
      <c r="T22" s="13">
        <v>3</v>
      </c>
      <c r="U22" s="13">
        <v>2</v>
      </c>
      <c r="V22" s="13">
        <v>1</v>
      </c>
      <c r="W22" s="13" t="s">
        <v>135</v>
      </c>
      <c r="Y22" s="120"/>
      <c r="Z22" s="13" t="s">
        <v>158</v>
      </c>
      <c r="AA22" s="13">
        <v>4</v>
      </c>
      <c r="AB22" s="13">
        <v>3</v>
      </c>
      <c r="AC22" s="13">
        <v>2</v>
      </c>
      <c r="AD22" s="13">
        <v>1</v>
      </c>
      <c r="AE22" s="13" t="s">
        <v>135</v>
      </c>
      <c r="AF22" s="104"/>
      <c r="AG22" s="120"/>
      <c r="AH22" s="13" t="s">
        <v>158</v>
      </c>
      <c r="AI22" s="13">
        <v>4</v>
      </c>
      <c r="AJ22" s="13">
        <v>3</v>
      </c>
      <c r="AK22" s="13">
        <v>2</v>
      </c>
      <c r="AL22" s="13">
        <v>1</v>
      </c>
      <c r="AM22" s="13" t="s">
        <v>135</v>
      </c>
      <c r="AO22" s="120"/>
      <c r="AP22" s="97" t="s">
        <v>158</v>
      </c>
      <c r="AQ22" s="105">
        <v>5</v>
      </c>
      <c r="AR22" s="105">
        <v>4</v>
      </c>
      <c r="AS22" s="105">
        <v>2</v>
      </c>
      <c r="AT22" s="106">
        <v>2</v>
      </c>
      <c r="AU22" s="97" t="s">
        <v>135</v>
      </c>
      <c r="AW22" s="147"/>
      <c r="AX22" s="13" t="s">
        <v>418</v>
      </c>
      <c r="AY22" s="13">
        <v>4</v>
      </c>
      <c r="AZ22" s="13">
        <v>3</v>
      </c>
      <c r="BA22" s="13">
        <v>2</v>
      </c>
      <c r="BB22" s="13">
        <v>1</v>
      </c>
      <c r="BC22" s="13" t="s">
        <v>135</v>
      </c>
      <c r="BD22" s="148"/>
    </row>
    <row r="23" spans="1:56" s="13" customFormat="1" ht="15" x14ac:dyDescent="0.2">
      <c r="A23" s="147"/>
      <c r="B23" s="13" t="s">
        <v>160</v>
      </c>
      <c r="C23" s="13">
        <v>4</v>
      </c>
      <c r="D23" s="13">
        <v>3</v>
      </c>
      <c r="E23" s="13">
        <v>2</v>
      </c>
      <c r="F23" s="13">
        <v>1</v>
      </c>
      <c r="G23" s="13" t="s">
        <v>135</v>
      </c>
      <c r="H23" s="104"/>
      <c r="I23" s="120"/>
      <c r="J23" s="13" t="s">
        <v>160</v>
      </c>
      <c r="K23" s="13">
        <v>4</v>
      </c>
      <c r="L23" s="13">
        <v>3</v>
      </c>
      <c r="M23" s="13">
        <v>2</v>
      </c>
      <c r="N23" s="13">
        <v>1</v>
      </c>
      <c r="O23" s="13" t="s">
        <v>135</v>
      </c>
      <c r="P23" s="104"/>
      <c r="Q23" s="114"/>
      <c r="R23" s="13" t="s">
        <v>160</v>
      </c>
      <c r="S23" s="13">
        <v>4</v>
      </c>
      <c r="T23" s="13">
        <v>3</v>
      </c>
      <c r="U23" s="13">
        <v>2</v>
      </c>
      <c r="V23" s="13">
        <v>1</v>
      </c>
      <c r="W23" s="13" t="s">
        <v>135</v>
      </c>
      <c r="Y23" s="120"/>
      <c r="Z23" s="13" t="s">
        <v>160</v>
      </c>
      <c r="AA23" s="13">
        <v>4</v>
      </c>
      <c r="AB23" s="13">
        <v>3</v>
      </c>
      <c r="AC23" s="13">
        <v>2</v>
      </c>
      <c r="AD23" s="13">
        <v>1</v>
      </c>
      <c r="AE23" s="13" t="s">
        <v>135</v>
      </c>
      <c r="AF23" s="104"/>
      <c r="AG23" s="120"/>
      <c r="AH23" s="13" t="s">
        <v>160</v>
      </c>
      <c r="AI23" s="13">
        <v>4</v>
      </c>
      <c r="AJ23" s="13">
        <v>3</v>
      </c>
      <c r="AK23" s="13">
        <v>2</v>
      </c>
      <c r="AL23" s="13">
        <v>1</v>
      </c>
      <c r="AM23" s="13" t="s">
        <v>135</v>
      </c>
      <c r="AO23" s="120"/>
      <c r="AP23" s="97" t="s">
        <v>145</v>
      </c>
      <c r="AQ23" s="106">
        <v>4</v>
      </c>
      <c r="AR23" s="106">
        <v>2</v>
      </c>
      <c r="AS23" s="106">
        <v>2</v>
      </c>
      <c r="AT23" s="106">
        <v>0</v>
      </c>
      <c r="AU23" s="97" t="s">
        <v>135</v>
      </c>
      <c r="AV23" s="113" t="s">
        <v>144</v>
      </c>
      <c r="AW23" s="147"/>
      <c r="AX23" s="13" t="s">
        <v>416</v>
      </c>
      <c r="AY23" s="13">
        <v>4</v>
      </c>
      <c r="AZ23" s="13">
        <v>3</v>
      </c>
      <c r="BA23" s="13">
        <v>2</v>
      </c>
      <c r="BB23" s="13">
        <v>1</v>
      </c>
      <c r="BC23" s="13" t="s">
        <v>135</v>
      </c>
      <c r="BD23" s="148"/>
    </row>
    <row r="24" spans="1:56" s="13" customFormat="1" ht="15" x14ac:dyDescent="0.2">
      <c r="A24" s="147"/>
      <c r="B24" s="13" t="s">
        <v>148</v>
      </c>
      <c r="C24" s="13">
        <v>3</v>
      </c>
      <c r="D24" s="13">
        <v>2</v>
      </c>
      <c r="E24" s="13">
        <v>0</v>
      </c>
      <c r="F24" s="13">
        <v>2</v>
      </c>
      <c r="G24" s="13" t="s">
        <v>139</v>
      </c>
      <c r="H24" s="104"/>
      <c r="I24" s="120"/>
      <c r="J24" s="13" t="s">
        <v>148</v>
      </c>
      <c r="K24" s="13">
        <v>3</v>
      </c>
      <c r="L24" s="13">
        <v>2</v>
      </c>
      <c r="M24" s="13">
        <v>0</v>
      </c>
      <c r="N24" s="13">
        <v>2</v>
      </c>
      <c r="O24" s="13" t="s">
        <v>139</v>
      </c>
      <c r="P24" s="104"/>
      <c r="Q24" s="114"/>
      <c r="R24" s="13" t="s">
        <v>148</v>
      </c>
      <c r="S24" s="13">
        <v>3</v>
      </c>
      <c r="T24" s="13">
        <v>2</v>
      </c>
      <c r="U24" s="13">
        <v>0</v>
      </c>
      <c r="V24" s="13">
        <v>2</v>
      </c>
      <c r="W24" s="13" t="s">
        <v>139</v>
      </c>
      <c r="Y24" s="120"/>
      <c r="Z24" s="13" t="s">
        <v>148</v>
      </c>
      <c r="AA24" s="13">
        <v>3</v>
      </c>
      <c r="AB24" s="13">
        <v>2</v>
      </c>
      <c r="AC24" s="13">
        <v>0</v>
      </c>
      <c r="AD24" s="13">
        <v>2</v>
      </c>
      <c r="AE24" s="13" t="s">
        <v>139</v>
      </c>
      <c r="AF24" s="104"/>
      <c r="AG24" s="120"/>
      <c r="AH24" s="13" t="s">
        <v>148</v>
      </c>
      <c r="AI24" s="13">
        <v>3</v>
      </c>
      <c r="AJ24" s="13">
        <v>2</v>
      </c>
      <c r="AK24" s="13">
        <v>0</v>
      </c>
      <c r="AL24" s="13">
        <v>2</v>
      </c>
      <c r="AM24" s="13" t="s">
        <v>139</v>
      </c>
      <c r="AO24" s="120"/>
      <c r="AP24" s="97" t="s">
        <v>146</v>
      </c>
      <c r="AQ24" s="106">
        <v>4</v>
      </c>
      <c r="AR24" s="106">
        <v>3</v>
      </c>
      <c r="AS24" s="106">
        <v>2</v>
      </c>
      <c r="AT24" s="106">
        <v>1</v>
      </c>
      <c r="AU24" s="97" t="s">
        <v>135</v>
      </c>
      <c r="AW24" s="147"/>
      <c r="AX24" s="13" t="s">
        <v>420</v>
      </c>
      <c r="AY24" s="13">
        <v>3</v>
      </c>
      <c r="AZ24" s="13">
        <v>2</v>
      </c>
      <c r="BA24" s="13">
        <v>0</v>
      </c>
      <c r="BB24" s="13">
        <v>2</v>
      </c>
      <c r="BC24" s="13" t="s">
        <v>139</v>
      </c>
      <c r="BD24" s="148"/>
    </row>
    <row r="25" spans="1:56" s="13" customFormat="1" ht="15" x14ac:dyDescent="0.2">
      <c r="A25" s="147"/>
      <c r="B25" s="13" t="s">
        <v>156</v>
      </c>
      <c r="C25" s="13">
        <v>3</v>
      </c>
      <c r="D25" s="13">
        <v>2</v>
      </c>
      <c r="E25" s="13">
        <v>2</v>
      </c>
      <c r="F25" s="13">
        <v>0</v>
      </c>
      <c r="G25" s="13" t="s">
        <v>135</v>
      </c>
      <c r="H25" s="104"/>
      <c r="I25" s="120"/>
      <c r="J25" s="13" t="s">
        <v>156</v>
      </c>
      <c r="K25" s="13">
        <v>3</v>
      </c>
      <c r="L25" s="13">
        <v>2</v>
      </c>
      <c r="M25" s="13">
        <v>2</v>
      </c>
      <c r="N25" s="13">
        <v>0</v>
      </c>
      <c r="O25" s="13" t="s">
        <v>135</v>
      </c>
      <c r="P25" s="104"/>
      <c r="Q25" s="114"/>
      <c r="R25" s="13" t="s">
        <v>156</v>
      </c>
      <c r="S25" s="13">
        <v>3</v>
      </c>
      <c r="T25" s="13">
        <v>2</v>
      </c>
      <c r="U25" s="13">
        <v>2</v>
      </c>
      <c r="V25" s="13">
        <v>0</v>
      </c>
      <c r="W25" s="13" t="s">
        <v>135</v>
      </c>
      <c r="Y25" s="120"/>
      <c r="Z25" s="13" t="s">
        <v>156</v>
      </c>
      <c r="AA25" s="13">
        <v>3</v>
      </c>
      <c r="AB25" s="13">
        <v>2</v>
      </c>
      <c r="AC25" s="13">
        <v>2</v>
      </c>
      <c r="AD25" s="13">
        <v>0</v>
      </c>
      <c r="AE25" s="13" t="s">
        <v>135</v>
      </c>
      <c r="AF25" s="104"/>
      <c r="AG25" s="120"/>
      <c r="AH25" s="13" t="s">
        <v>156</v>
      </c>
      <c r="AI25" s="13">
        <v>3</v>
      </c>
      <c r="AJ25" s="13">
        <v>2</v>
      </c>
      <c r="AK25" s="13">
        <v>2</v>
      </c>
      <c r="AL25" s="13">
        <v>0</v>
      </c>
      <c r="AM25" s="13" t="s">
        <v>135</v>
      </c>
      <c r="AO25" s="120"/>
      <c r="AP25" s="97" t="s">
        <v>156</v>
      </c>
      <c r="AQ25" s="106">
        <v>4</v>
      </c>
      <c r="AR25" s="106">
        <v>2</v>
      </c>
      <c r="AS25" s="106">
        <v>2</v>
      </c>
      <c r="AT25" s="106">
        <v>0</v>
      </c>
      <c r="AU25" s="97" t="s">
        <v>135</v>
      </c>
      <c r="AW25" s="147"/>
      <c r="AX25" s="13" t="s">
        <v>419</v>
      </c>
      <c r="AY25" s="13">
        <v>3</v>
      </c>
      <c r="AZ25" s="13">
        <v>2</v>
      </c>
      <c r="BA25" s="13">
        <v>2</v>
      </c>
      <c r="BB25" s="13">
        <v>0</v>
      </c>
      <c r="BC25" s="13" t="s">
        <v>135</v>
      </c>
      <c r="BD25" s="148"/>
    </row>
    <row r="26" spans="1:56" s="13" customFormat="1" ht="15" x14ac:dyDescent="0.2">
      <c r="A26" s="147"/>
      <c r="B26" s="13" t="s">
        <v>198</v>
      </c>
      <c r="C26" s="13">
        <v>2</v>
      </c>
      <c r="D26" s="13">
        <v>2</v>
      </c>
      <c r="E26" s="13">
        <v>0</v>
      </c>
      <c r="F26" s="13">
        <v>2</v>
      </c>
      <c r="G26" s="13" t="s">
        <v>139</v>
      </c>
      <c r="H26" s="104"/>
      <c r="I26" s="120"/>
      <c r="J26" s="13" t="s">
        <v>198</v>
      </c>
      <c r="K26" s="13">
        <v>2</v>
      </c>
      <c r="L26" s="13">
        <v>2</v>
      </c>
      <c r="M26" s="13">
        <v>0</v>
      </c>
      <c r="N26" s="13">
        <v>2</v>
      </c>
      <c r="O26" s="13" t="s">
        <v>139</v>
      </c>
      <c r="P26" s="104"/>
      <c r="Q26" s="114"/>
      <c r="R26" s="13" t="s">
        <v>198</v>
      </c>
      <c r="S26" s="13">
        <v>2</v>
      </c>
      <c r="T26" s="13">
        <v>2</v>
      </c>
      <c r="U26" s="13">
        <v>0</v>
      </c>
      <c r="V26" s="13">
        <v>2</v>
      </c>
      <c r="W26" s="13" t="s">
        <v>139</v>
      </c>
      <c r="Y26" s="120"/>
      <c r="Z26" s="13" t="s">
        <v>198</v>
      </c>
      <c r="AA26" s="13">
        <v>2</v>
      </c>
      <c r="AB26" s="13">
        <v>2</v>
      </c>
      <c r="AC26" s="13">
        <v>0</v>
      </c>
      <c r="AD26" s="13">
        <v>2</v>
      </c>
      <c r="AE26" s="13" t="s">
        <v>139</v>
      </c>
      <c r="AF26" s="104"/>
      <c r="AG26" s="120"/>
      <c r="AH26" s="13" t="s">
        <v>198</v>
      </c>
      <c r="AI26" s="13">
        <v>2</v>
      </c>
      <c r="AJ26" s="13">
        <v>2</v>
      </c>
      <c r="AK26" s="13">
        <v>0</v>
      </c>
      <c r="AL26" s="13">
        <v>2</v>
      </c>
      <c r="AM26" s="13" t="s">
        <v>139</v>
      </c>
      <c r="AO26" s="120"/>
      <c r="AP26" s="97" t="s">
        <v>151</v>
      </c>
      <c r="AQ26" s="106">
        <v>3</v>
      </c>
      <c r="AR26" s="106">
        <v>2</v>
      </c>
      <c r="AS26" s="106">
        <v>2</v>
      </c>
      <c r="AT26" s="106">
        <v>0</v>
      </c>
      <c r="AU26" s="97" t="s">
        <v>135</v>
      </c>
      <c r="AW26" s="147"/>
      <c r="AX26" s="13" t="s">
        <v>415</v>
      </c>
      <c r="AY26" s="13">
        <v>2</v>
      </c>
      <c r="AZ26" s="13">
        <v>2</v>
      </c>
      <c r="BA26" s="13">
        <v>0</v>
      </c>
      <c r="BB26" s="13">
        <v>2</v>
      </c>
      <c r="BC26" s="13" t="s">
        <v>139</v>
      </c>
      <c r="BD26" s="148"/>
    </row>
    <row r="27" spans="1:56" s="13" customFormat="1" ht="15" x14ac:dyDescent="0.2">
      <c r="A27" s="147"/>
      <c r="B27" s="106" t="s">
        <v>199</v>
      </c>
      <c r="C27" s="13">
        <v>3</v>
      </c>
      <c r="D27" s="13">
        <v>2</v>
      </c>
      <c r="E27" s="13">
        <v>2</v>
      </c>
      <c r="F27" s="13">
        <v>0</v>
      </c>
      <c r="G27" s="13" t="s">
        <v>135</v>
      </c>
      <c r="H27" s="104"/>
      <c r="I27" s="120"/>
      <c r="J27" s="106" t="s">
        <v>199</v>
      </c>
      <c r="K27" s="13">
        <v>3</v>
      </c>
      <c r="L27" s="13">
        <v>2</v>
      </c>
      <c r="M27" s="13">
        <v>2</v>
      </c>
      <c r="N27" s="13">
        <v>0</v>
      </c>
      <c r="O27" s="13" t="s">
        <v>135</v>
      </c>
      <c r="P27" s="104"/>
      <c r="Q27" s="114"/>
      <c r="R27" s="106" t="s">
        <v>199</v>
      </c>
      <c r="S27" s="13">
        <v>3</v>
      </c>
      <c r="T27" s="13">
        <v>2</v>
      </c>
      <c r="U27" s="13">
        <v>2</v>
      </c>
      <c r="V27" s="13">
        <v>0</v>
      </c>
      <c r="W27" s="13" t="s">
        <v>135</v>
      </c>
      <c r="Y27" s="120"/>
      <c r="Z27" s="106" t="s">
        <v>199</v>
      </c>
      <c r="AA27" s="13">
        <v>3</v>
      </c>
      <c r="AB27" s="13">
        <v>2</v>
      </c>
      <c r="AC27" s="13">
        <v>2</v>
      </c>
      <c r="AD27" s="13">
        <v>0</v>
      </c>
      <c r="AE27" s="13" t="s">
        <v>135</v>
      </c>
      <c r="AF27" s="104"/>
      <c r="AG27" s="120"/>
      <c r="AH27" s="97" t="s">
        <v>199</v>
      </c>
      <c r="AI27" s="13">
        <v>3</v>
      </c>
      <c r="AJ27" s="13">
        <v>2</v>
      </c>
      <c r="AK27" s="13">
        <v>2</v>
      </c>
      <c r="AL27" s="13">
        <v>0</v>
      </c>
      <c r="AM27" s="13" t="s">
        <v>135</v>
      </c>
      <c r="AO27" s="120"/>
      <c r="AP27" s="97" t="s">
        <v>71</v>
      </c>
      <c r="AQ27" s="106">
        <v>2</v>
      </c>
      <c r="AR27" s="106">
        <v>2</v>
      </c>
      <c r="AS27" s="106">
        <v>0</v>
      </c>
      <c r="AT27" s="106">
        <v>2</v>
      </c>
      <c r="AU27" s="97" t="s">
        <v>139</v>
      </c>
      <c r="AV27" s="113" t="s">
        <v>70</v>
      </c>
      <c r="AW27" s="147"/>
      <c r="AX27" s="97" t="s">
        <v>199</v>
      </c>
      <c r="AY27" s="13">
        <v>3</v>
      </c>
      <c r="AZ27" s="13">
        <v>2</v>
      </c>
      <c r="BA27" s="13">
        <v>2</v>
      </c>
      <c r="BB27" s="13">
        <v>0</v>
      </c>
      <c r="BC27" s="13" t="s">
        <v>135</v>
      </c>
      <c r="BD27" s="148"/>
    </row>
    <row r="28" spans="1:56" s="13" customFormat="1" ht="15" x14ac:dyDescent="0.2">
      <c r="A28" s="147"/>
      <c r="B28" s="107" t="s">
        <v>200</v>
      </c>
      <c r="C28" s="13">
        <v>0</v>
      </c>
      <c r="D28" s="13">
        <v>0</v>
      </c>
      <c r="E28" s="13">
        <v>0</v>
      </c>
      <c r="F28" s="13">
        <v>4</v>
      </c>
      <c r="G28" s="13" t="s">
        <v>94</v>
      </c>
      <c r="H28" s="104"/>
      <c r="I28" s="120"/>
      <c r="J28" s="107" t="s">
        <v>200</v>
      </c>
      <c r="K28" s="13">
        <v>0</v>
      </c>
      <c r="L28" s="13">
        <v>0</v>
      </c>
      <c r="M28" s="13">
        <v>0</v>
      </c>
      <c r="N28" s="13">
        <v>4</v>
      </c>
      <c r="O28" s="13" t="s">
        <v>94</v>
      </c>
      <c r="P28" s="104"/>
      <c r="Q28" s="114"/>
      <c r="R28" s="107" t="s">
        <v>200</v>
      </c>
      <c r="S28" s="13">
        <v>0</v>
      </c>
      <c r="T28" s="13">
        <v>0</v>
      </c>
      <c r="U28" s="13">
        <v>0</v>
      </c>
      <c r="V28" s="13">
        <v>4</v>
      </c>
      <c r="W28" s="13" t="s">
        <v>94</v>
      </c>
      <c r="Y28" s="120"/>
      <c r="Z28" s="107" t="s">
        <v>200</v>
      </c>
      <c r="AA28" s="13">
        <v>0</v>
      </c>
      <c r="AB28" s="13">
        <v>0</v>
      </c>
      <c r="AC28" s="13">
        <v>0</v>
      </c>
      <c r="AD28" s="13">
        <v>4</v>
      </c>
      <c r="AE28" s="13" t="s">
        <v>94</v>
      </c>
      <c r="AF28" s="104"/>
      <c r="AG28" s="120"/>
      <c r="AH28" s="107" t="s">
        <v>200</v>
      </c>
      <c r="AI28" s="13">
        <v>0</v>
      </c>
      <c r="AJ28" s="13">
        <v>0</v>
      </c>
      <c r="AK28" s="13">
        <v>0</v>
      </c>
      <c r="AL28" s="13">
        <v>4</v>
      </c>
      <c r="AM28" s="13" t="s">
        <v>94</v>
      </c>
      <c r="AO28" s="120"/>
      <c r="AP28" s="107"/>
      <c r="AQ28" s="106"/>
      <c r="AR28" s="106"/>
      <c r="AS28" s="106"/>
      <c r="AT28" s="106"/>
      <c r="AW28" s="147"/>
      <c r="AX28" s="106" t="s">
        <v>422</v>
      </c>
      <c r="BD28" s="148"/>
    </row>
    <row r="29" spans="1:56" s="13" customFormat="1" ht="15" x14ac:dyDescent="0.2">
      <c r="A29" s="147"/>
      <c r="B29" s="106" t="s">
        <v>103</v>
      </c>
      <c r="C29" s="13">
        <v>3</v>
      </c>
      <c r="D29" s="13">
        <v>2</v>
      </c>
      <c r="E29" s="13">
        <v>0</v>
      </c>
      <c r="F29" s="13">
        <v>2</v>
      </c>
      <c r="G29" s="13" t="s">
        <v>139</v>
      </c>
      <c r="H29" s="104"/>
      <c r="I29" s="120"/>
      <c r="J29" s="106" t="s">
        <v>103</v>
      </c>
      <c r="K29" s="13">
        <v>3</v>
      </c>
      <c r="L29" s="13">
        <v>2</v>
      </c>
      <c r="M29" s="13">
        <v>0</v>
      </c>
      <c r="N29" s="13">
        <v>2</v>
      </c>
      <c r="O29" s="13" t="s">
        <v>139</v>
      </c>
      <c r="P29" s="104"/>
      <c r="Q29" s="114"/>
      <c r="R29" s="106" t="s">
        <v>103</v>
      </c>
      <c r="S29" s="13">
        <v>3</v>
      </c>
      <c r="T29" s="13">
        <v>2</v>
      </c>
      <c r="U29" s="13">
        <v>0</v>
      </c>
      <c r="V29" s="13">
        <v>2</v>
      </c>
      <c r="W29" s="13" t="s">
        <v>139</v>
      </c>
      <c r="Y29" s="120"/>
      <c r="Z29" s="106" t="s">
        <v>103</v>
      </c>
      <c r="AA29" s="13">
        <v>3</v>
      </c>
      <c r="AB29" s="13">
        <v>2</v>
      </c>
      <c r="AC29" s="13">
        <v>0</v>
      </c>
      <c r="AD29" s="13">
        <v>2</v>
      </c>
      <c r="AE29" s="13" t="s">
        <v>139</v>
      </c>
      <c r="AF29" s="104"/>
      <c r="AG29" s="120"/>
      <c r="AH29" s="106" t="s">
        <v>103</v>
      </c>
      <c r="AI29" s="13">
        <v>3</v>
      </c>
      <c r="AJ29" s="13">
        <v>2</v>
      </c>
      <c r="AK29" s="13">
        <v>0</v>
      </c>
      <c r="AL29" s="13">
        <v>2</v>
      </c>
      <c r="AM29" s="13" t="s">
        <v>139</v>
      </c>
      <c r="AO29" s="120"/>
      <c r="AQ29" s="106"/>
      <c r="AR29" s="106"/>
      <c r="AS29" s="106"/>
      <c r="AT29" s="106"/>
      <c r="AW29" s="147"/>
      <c r="AX29" s="97" t="s">
        <v>103</v>
      </c>
      <c r="AY29" s="13">
        <v>3</v>
      </c>
      <c r="AZ29" s="13">
        <v>2</v>
      </c>
      <c r="BA29" s="13">
        <v>0</v>
      </c>
      <c r="BB29" s="13">
        <v>2</v>
      </c>
      <c r="BC29" s="13" t="s">
        <v>139</v>
      </c>
      <c r="BD29" s="148"/>
    </row>
    <row r="30" spans="1:56" s="13" customFormat="1" ht="15" x14ac:dyDescent="0.2">
      <c r="A30" s="147"/>
      <c r="B30" s="109" t="s">
        <v>191</v>
      </c>
      <c r="C30" s="13">
        <v>0</v>
      </c>
      <c r="D30" s="13">
        <v>2</v>
      </c>
      <c r="E30" s="13">
        <v>0</v>
      </c>
      <c r="F30" s="13">
        <v>2</v>
      </c>
      <c r="G30" s="13" t="s">
        <v>94</v>
      </c>
      <c r="H30" s="104"/>
      <c r="I30" s="120"/>
      <c r="J30" s="109" t="s">
        <v>191</v>
      </c>
      <c r="K30" s="13">
        <v>0</v>
      </c>
      <c r="L30" s="13">
        <v>2</v>
      </c>
      <c r="M30" s="13">
        <v>0</v>
      </c>
      <c r="N30" s="13">
        <v>2</v>
      </c>
      <c r="O30" s="13" t="s">
        <v>94</v>
      </c>
      <c r="P30" s="104"/>
      <c r="Q30" s="114"/>
      <c r="R30" s="109" t="s">
        <v>191</v>
      </c>
      <c r="S30" s="13">
        <v>0</v>
      </c>
      <c r="T30" s="13">
        <v>2</v>
      </c>
      <c r="U30" s="13">
        <v>0</v>
      </c>
      <c r="V30" s="13">
        <v>2</v>
      </c>
      <c r="W30" s="13" t="s">
        <v>94</v>
      </c>
      <c r="Y30" s="120"/>
      <c r="Z30" s="109" t="s">
        <v>191</v>
      </c>
      <c r="AA30" s="13">
        <v>0</v>
      </c>
      <c r="AB30" s="13">
        <v>2</v>
      </c>
      <c r="AC30" s="13">
        <v>0</v>
      </c>
      <c r="AD30" s="13">
        <v>2</v>
      </c>
      <c r="AE30" s="13" t="s">
        <v>94</v>
      </c>
      <c r="AF30" s="104"/>
      <c r="AG30" s="120"/>
      <c r="AH30" s="109" t="s">
        <v>191</v>
      </c>
      <c r="AI30" s="13">
        <v>0</v>
      </c>
      <c r="AJ30" s="13">
        <v>2</v>
      </c>
      <c r="AK30" s="13">
        <v>0</v>
      </c>
      <c r="AL30" s="13">
        <v>2</v>
      </c>
      <c r="AM30" s="13" t="s">
        <v>94</v>
      </c>
      <c r="AO30" s="120"/>
      <c r="AP30" s="109"/>
      <c r="AQ30" s="106"/>
      <c r="AR30" s="106"/>
      <c r="AS30" s="106"/>
      <c r="AT30" s="106"/>
      <c r="AW30" s="147"/>
      <c r="AX30" s="106" t="s">
        <v>423</v>
      </c>
      <c r="BD30" s="148"/>
    </row>
    <row r="31" spans="1:56" s="13" customFormat="1" ht="15" x14ac:dyDescent="0.2">
      <c r="A31" s="147"/>
      <c r="B31" s="108" t="s">
        <v>192</v>
      </c>
      <c r="C31" s="13">
        <v>0</v>
      </c>
      <c r="D31" s="13">
        <v>2</v>
      </c>
      <c r="E31" s="13">
        <v>0</v>
      </c>
      <c r="F31" s="13">
        <v>2</v>
      </c>
      <c r="G31" s="13" t="s">
        <v>94</v>
      </c>
      <c r="H31" s="104"/>
      <c r="I31" s="120"/>
      <c r="J31" s="108" t="s">
        <v>192</v>
      </c>
      <c r="K31" s="13">
        <v>0</v>
      </c>
      <c r="L31" s="13">
        <v>2</v>
      </c>
      <c r="M31" s="13">
        <v>0</v>
      </c>
      <c r="N31" s="13">
        <v>2</v>
      </c>
      <c r="O31" s="13" t="s">
        <v>94</v>
      </c>
      <c r="P31" s="104"/>
      <c r="Q31" s="114"/>
      <c r="R31" s="108" t="s">
        <v>192</v>
      </c>
      <c r="S31" s="13">
        <v>0</v>
      </c>
      <c r="T31" s="13">
        <v>2</v>
      </c>
      <c r="U31" s="13">
        <v>0</v>
      </c>
      <c r="V31" s="13">
        <v>2</v>
      </c>
      <c r="W31" s="13" t="s">
        <v>94</v>
      </c>
      <c r="Y31" s="120"/>
      <c r="Z31" s="108" t="s">
        <v>192</v>
      </c>
      <c r="AA31" s="13">
        <v>0</v>
      </c>
      <c r="AB31" s="13">
        <v>2</v>
      </c>
      <c r="AC31" s="13">
        <v>0</v>
      </c>
      <c r="AD31" s="13">
        <v>2</v>
      </c>
      <c r="AE31" s="13" t="s">
        <v>94</v>
      </c>
      <c r="AF31" s="104"/>
      <c r="AG31" s="120"/>
      <c r="AH31" s="108" t="s">
        <v>192</v>
      </c>
      <c r="AM31" s="13" t="s">
        <v>94</v>
      </c>
      <c r="AO31" s="120"/>
      <c r="AP31" s="108"/>
      <c r="AQ31" s="106"/>
      <c r="AR31" s="106"/>
      <c r="AS31" s="106"/>
      <c r="AT31" s="106"/>
      <c r="AW31" s="147"/>
      <c r="AX31" s="108"/>
      <c r="BD31" s="148"/>
    </row>
    <row r="32" spans="1:56" s="13" customFormat="1" ht="15" x14ac:dyDescent="0.2">
      <c r="A32" s="147"/>
      <c r="B32" s="108" t="s">
        <v>201</v>
      </c>
      <c r="C32" s="13">
        <v>0</v>
      </c>
      <c r="D32" s="13">
        <v>2</v>
      </c>
      <c r="E32" s="13">
        <v>0</v>
      </c>
      <c r="F32" s="13">
        <v>2</v>
      </c>
      <c r="G32" s="13" t="s">
        <v>94</v>
      </c>
      <c r="H32" s="104"/>
      <c r="I32" s="120"/>
      <c r="J32" s="108" t="s">
        <v>201</v>
      </c>
      <c r="K32" s="13">
        <v>0</v>
      </c>
      <c r="L32" s="13">
        <v>2</v>
      </c>
      <c r="M32" s="13">
        <v>0</v>
      </c>
      <c r="N32" s="13">
        <v>2</v>
      </c>
      <c r="O32" s="13" t="s">
        <v>94</v>
      </c>
      <c r="P32" s="104"/>
      <c r="Q32" s="114"/>
      <c r="R32" s="108" t="s">
        <v>201</v>
      </c>
      <c r="S32" s="13">
        <v>0</v>
      </c>
      <c r="T32" s="13">
        <v>2</v>
      </c>
      <c r="U32" s="13">
        <v>0</v>
      </c>
      <c r="V32" s="13">
        <v>2</v>
      </c>
      <c r="W32" s="13" t="s">
        <v>94</v>
      </c>
      <c r="Y32" s="120"/>
      <c r="Z32" s="108" t="s">
        <v>201</v>
      </c>
      <c r="AA32" s="13">
        <v>0</v>
      </c>
      <c r="AB32" s="13">
        <v>2</v>
      </c>
      <c r="AC32" s="13">
        <v>0</v>
      </c>
      <c r="AD32" s="13">
        <v>2</v>
      </c>
      <c r="AE32" s="13" t="s">
        <v>94</v>
      </c>
      <c r="AF32" s="104"/>
      <c r="AG32" s="120"/>
      <c r="AH32" s="108" t="s">
        <v>201</v>
      </c>
      <c r="AM32" s="13" t="s">
        <v>94</v>
      </c>
      <c r="AO32" s="120"/>
      <c r="AP32" s="108"/>
      <c r="AQ32" s="106"/>
      <c r="AR32" s="106"/>
      <c r="AS32" s="106"/>
      <c r="AT32" s="106"/>
      <c r="AW32" s="147"/>
      <c r="AX32" s="108"/>
      <c r="BD32" s="148"/>
    </row>
    <row r="33" spans="1:56" s="13" customFormat="1" ht="15.75" thickBot="1" x14ac:dyDescent="0.25">
      <c r="A33" s="149"/>
      <c r="B33" s="110" t="s">
        <v>176</v>
      </c>
      <c r="C33" s="83">
        <f>SUM(C20:C28,C10)</f>
        <v>30</v>
      </c>
      <c r="D33" s="83">
        <f>SUM(D20:D27,D10,D29,D31,D32)</f>
        <v>27</v>
      </c>
      <c r="E33" s="83">
        <f>SUM(E20:E27,E10,E29,E31:E32)</f>
        <v>11</v>
      </c>
      <c r="F33" s="83">
        <f>SUM(F20:F27,F10,F29,F31:F32)</f>
        <v>16</v>
      </c>
      <c r="G33" s="111" t="s">
        <v>202</v>
      </c>
      <c r="H33" s="112"/>
      <c r="I33" s="121"/>
      <c r="J33" s="110" t="s">
        <v>176</v>
      </c>
      <c r="K33" s="83">
        <f>SUM(K20:K28,K29)</f>
        <v>30</v>
      </c>
      <c r="L33" s="83">
        <v>27</v>
      </c>
      <c r="M33" s="83">
        <v>11</v>
      </c>
      <c r="N33" s="83">
        <v>16</v>
      </c>
      <c r="O33" s="111" t="s">
        <v>202</v>
      </c>
      <c r="P33" s="112"/>
      <c r="Q33" s="111"/>
      <c r="R33" s="110" t="s">
        <v>176</v>
      </c>
      <c r="S33" s="83">
        <f>SUM(S20:S28,S29)</f>
        <v>30</v>
      </c>
      <c r="T33" s="83">
        <v>27</v>
      </c>
      <c r="U33" s="83">
        <v>11</v>
      </c>
      <c r="V33" s="83">
        <v>16</v>
      </c>
      <c r="W33" s="111" t="s">
        <v>202</v>
      </c>
      <c r="X33" s="83"/>
      <c r="Y33" s="121"/>
      <c r="Z33" s="110" t="s">
        <v>176</v>
      </c>
      <c r="AA33" s="83">
        <f>SUM(AA20:AA28,AA29)</f>
        <v>30</v>
      </c>
      <c r="AB33" s="83">
        <v>27</v>
      </c>
      <c r="AC33" s="83">
        <v>11</v>
      </c>
      <c r="AD33" s="83">
        <v>16</v>
      </c>
      <c r="AE33" s="111" t="s">
        <v>202</v>
      </c>
      <c r="AF33" s="112"/>
      <c r="AG33" s="121"/>
      <c r="AH33" s="110" t="s">
        <v>176</v>
      </c>
      <c r="AI33" s="83">
        <f>SUM(AI20:AI32)</f>
        <v>30</v>
      </c>
      <c r="AJ33" s="83">
        <v>27</v>
      </c>
      <c r="AK33" s="83">
        <v>11</v>
      </c>
      <c r="AL33" s="83">
        <v>16</v>
      </c>
      <c r="AM33" s="111" t="s">
        <v>202</v>
      </c>
      <c r="AN33" s="112"/>
      <c r="AO33" s="121"/>
      <c r="AP33" s="110" t="s">
        <v>176</v>
      </c>
      <c r="AQ33" s="110">
        <f>SUM(AQ20:AQ27)</f>
        <v>30</v>
      </c>
      <c r="AR33" s="110">
        <f>SUM(AR20:AR27)</f>
        <v>21</v>
      </c>
      <c r="AS33" s="110">
        <f>SUM(AS20:AS27)</f>
        <v>14</v>
      </c>
      <c r="AT33" s="110">
        <f>SUM(AT20:AT27)</f>
        <v>7</v>
      </c>
      <c r="AU33" s="83" t="s">
        <v>203</v>
      </c>
      <c r="AV33" s="83"/>
      <c r="AW33" s="149"/>
      <c r="AX33" s="110" t="s">
        <v>176</v>
      </c>
      <c r="AY33" s="83">
        <f>SUM(AY20:AY32)</f>
        <v>30</v>
      </c>
      <c r="AZ33" s="83">
        <f>SUM(AZ20:AZ32)</f>
        <v>21</v>
      </c>
      <c r="BA33" s="83">
        <f>SUM(BA20:BA32)</f>
        <v>11</v>
      </c>
      <c r="BB33" s="83">
        <f>SUM(BB20:BB32)</f>
        <v>10</v>
      </c>
      <c r="BC33" s="111"/>
      <c r="BD33" s="150"/>
    </row>
    <row r="34" spans="1:56" s="13" customFormat="1" ht="15" x14ac:dyDescent="0.2">
      <c r="A34" s="145">
        <v>3</v>
      </c>
      <c r="B34" s="100" t="s">
        <v>146</v>
      </c>
      <c r="C34" s="100">
        <v>5</v>
      </c>
      <c r="D34" s="100">
        <v>4</v>
      </c>
      <c r="E34" s="100">
        <v>2</v>
      </c>
      <c r="F34" s="100">
        <v>2</v>
      </c>
      <c r="G34" s="100" t="s">
        <v>139</v>
      </c>
      <c r="H34" s="101"/>
      <c r="I34" s="118">
        <v>3</v>
      </c>
      <c r="J34" s="13" t="s">
        <v>146</v>
      </c>
      <c r="K34" s="100">
        <v>5</v>
      </c>
      <c r="L34" s="100">
        <v>4</v>
      </c>
      <c r="M34" s="100">
        <v>2</v>
      </c>
      <c r="N34" s="100">
        <v>2</v>
      </c>
      <c r="O34" s="100" t="s">
        <v>139</v>
      </c>
      <c r="P34" s="101"/>
      <c r="Q34" s="119">
        <v>3</v>
      </c>
      <c r="R34" s="13" t="s">
        <v>146</v>
      </c>
      <c r="S34" s="100">
        <v>5</v>
      </c>
      <c r="T34" s="100">
        <v>4</v>
      </c>
      <c r="U34" s="100">
        <v>2</v>
      </c>
      <c r="V34" s="100">
        <v>2</v>
      </c>
      <c r="W34" s="100" t="s">
        <v>139</v>
      </c>
      <c r="X34" s="100"/>
      <c r="Y34" s="118">
        <v>3</v>
      </c>
      <c r="Z34" s="13" t="s">
        <v>146</v>
      </c>
      <c r="AA34" s="100">
        <v>5</v>
      </c>
      <c r="AB34" s="100">
        <v>4</v>
      </c>
      <c r="AC34" s="100">
        <v>2</v>
      </c>
      <c r="AD34" s="100">
        <v>2</v>
      </c>
      <c r="AE34" s="100" t="s">
        <v>139</v>
      </c>
      <c r="AF34" s="101"/>
      <c r="AG34" s="118">
        <v>3</v>
      </c>
      <c r="AH34" s="100" t="s">
        <v>146</v>
      </c>
      <c r="AI34" s="100">
        <v>5</v>
      </c>
      <c r="AJ34" s="100">
        <v>4</v>
      </c>
      <c r="AK34" s="100">
        <v>2</v>
      </c>
      <c r="AL34" s="100">
        <v>2</v>
      </c>
      <c r="AM34" s="100" t="s">
        <v>139</v>
      </c>
      <c r="AO34" s="118">
        <v>3</v>
      </c>
      <c r="AP34" s="97" t="s">
        <v>141</v>
      </c>
      <c r="AQ34" s="102">
        <v>5</v>
      </c>
      <c r="AR34" s="102">
        <v>3</v>
      </c>
      <c r="AS34" s="102">
        <v>1</v>
      </c>
      <c r="AT34" s="103">
        <v>2</v>
      </c>
      <c r="AU34" s="99" t="s">
        <v>135</v>
      </c>
      <c r="AV34" s="100"/>
      <c r="AW34" s="145">
        <v>3</v>
      </c>
      <c r="AX34" s="13" t="s">
        <v>424</v>
      </c>
      <c r="AY34" s="100">
        <v>5</v>
      </c>
      <c r="AZ34" s="100">
        <v>4</v>
      </c>
      <c r="BA34" s="100">
        <v>2</v>
      </c>
      <c r="BB34" s="100">
        <v>2</v>
      </c>
      <c r="BC34" s="100" t="s">
        <v>139</v>
      </c>
      <c r="BD34" s="146"/>
    </row>
    <row r="35" spans="1:56" s="13" customFormat="1" ht="15" x14ac:dyDescent="0.2">
      <c r="A35" s="147"/>
      <c r="B35" s="13" t="s">
        <v>141</v>
      </c>
      <c r="C35" s="13">
        <v>4</v>
      </c>
      <c r="D35" s="13">
        <v>3</v>
      </c>
      <c r="E35" s="13">
        <v>1</v>
      </c>
      <c r="F35" s="13">
        <v>2</v>
      </c>
      <c r="G35" s="13" t="s">
        <v>139</v>
      </c>
      <c r="H35" s="104"/>
      <c r="I35" s="120"/>
      <c r="J35" s="13" t="s">
        <v>141</v>
      </c>
      <c r="K35" s="13">
        <v>4</v>
      </c>
      <c r="L35" s="13">
        <v>3</v>
      </c>
      <c r="M35" s="13">
        <v>1</v>
      </c>
      <c r="N35" s="13">
        <v>2</v>
      </c>
      <c r="O35" s="13" t="s">
        <v>139</v>
      </c>
      <c r="P35" s="104"/>
      <c r="Q35" s="114"/>
      <c r="R35" s="13" t="s">
        <v>141</v>
      </c>
      <c r="S35" s="13">
        <v>4</v>
      </c>
      <c r="T35" s="13">
        <v>3</v>
      </c>
      <c r="U35" s="13">
        <v>1</v>
      </c>
      <c r="V35" s="13">
        <v>2</v>
      </c>
      <c r="W35" s="13" t="s">
        <v>139</v>
      </c>
      <c r="Y35" s="120"/>
      <c r="Z35" s="13" t="s">
        <v>141</v>
      </c>
      <c r="AA35" s="13">
        <v>4</v>
      </c>
      <c r="AB35" s="13">
        <v>3</v>
      </c>
      <c r="AC35" s="13">
        <v>1</v>
      </c>
      <c r="AD35" s="13">
        <v>2</v>
      </c>
      <c r="AE35" s="13" t="s">
        <v>139</v>
      </c>
      <c r="AF35" s="104"/>
      <c r="AG35" s="120"/>
      <c r="AH35" s="13" t="s">
        <v>141</v>
      </c>
      <c r="AI35" s="13">
        <v>4</v>
      </c>
      <c r="AJ35" s="13">
        <v>3</v>
      </c>
      <c r="AK35" s="13">
        <v>1</v>
      </c>
      <c r="AL35" s="13">
        <v>2</v>
      </c>
      <c r="AM35" s="13" t="s">
        <v>139</v>
      </c>
      <c r="AO35" s="120"/>
      <c r="AP35" s="97" t="s">
        <v>143</v>
      </c>
      <c r="AQ35" s="105">
        <v>5</v>
      </c>
      <c r="AR35" s="105">
        <v>4</v>
      </c>
      <c r="AS35" s="105">
        <v>2</v>
      </c>
      <c r="AT35" s="105">
        <v>2</v>
      </c>
      <c r="AU35" s="97" t="s">
        <v>135</v>
      </c>
      <c r="AW35" s="147"/>
      <c r="AX35" s="13" t="s">
        <v>425</v>
      </c>
      <c r="AY35" s="13">
        <v>4</v>
      </c>
      <c r="AZ35" s="13">
        <v>3</v>
      </c>
      <c r="BA35" s="13">
        <v>1</v>
      </c>
      <c r="BB35" s="13">
        <v>2</v>
      </c>
      <c r="BC35" s="13" t="s">
        <v>139</v>
      </c>
      <c r="BD35" s="148"/>
    </row>
    <row r="36" spans="1:56" s="13" customFormat="1" ht="15" x14ac:dyDescent="0.2">
      <c r="A36" s="147"/>
      <c r="B36" s="13" t="s">
        <v>204</v>
      </c>
      <c r="C36" s="13">
        <v>5</v>
      </c>
      <c r="D36" s="13">
        <v>3</v>
      </c>
      <c r="E36" s="13">
        <v>2</v>
      </c>
      <c r="F36" s="13">
        <v>1</v>
      </c>
      <c r="G36" s="13" t="s">
        <v>135</v>
      </c>
      <c r="H36" s="104" t="s">
        <v>175</v>
      </c>
      <c r="I36" s="120"/>
      <c r="J36" s="13" t="s">
        <v>204</v>
      </c>
      <c r="K36" s="13">
        <v>5</v>
      </c>
      <c r="L36" s="13">
        <v>3</v>
      </c>
      <c r="M36" s="13">
        <v>2</v>
      </c>
      <c r="N36" s="13">
        <v>1</v>
      </c>
      <c r="O36" s="13" t="s">
        <v>135</v>
      </c>
      <c r="P36" s="104" t="s">
        <v>175</v>
      </c>
      <c r="Q36" s="114"/>
      <c r="R36" s="13" t="s">
        <v>204</v>
      </c>
      <c r="S36" s="13">
        <v>5</v>
      </c>
      <c r="T36" s="13">
        <v>3</v>
      </c>
      <c r="U36" s="13">
        <v>2</v>
      </c>
      <c r="V36" s="13">
        <v>1</v>
      </c>
      <c r="W36" s="13" t="s">
        <v>135</v>
      </c>
      <c r="X36" s="13" t="s">
        <v>175</v>
      </c>
      <c r="Y36" s="120"/>
      <c r="Z36" s="13" t="s">
        <v>204</v>
      </c>
      <c r="AA36" s="13">
        <v>5</v>
      </c>
      <c r="AB36" s="13">
        <v>3</v>
      </c>
      <c r="AC36" s="13">
        <v>2</v>
      </c>
      <c r="AD36" s="13">
        <v>1</v>
      </c>
      <c r="AE36" s="13" t="s">
        <v>135</v>
      </c>
      <c r="AF36" s="104" t="s">
        <v>175</v>
      </c>
      <c r="AG36" s="120"/>
      <c r="AH36" s="13" t="s">
        <v>204</v>
      </c>
      <c r="AI36" s="13">
        <v>5</v>
      </c>
      <c r="AJ36" s="13">
        <v>3</v>
      </c>
      <c r="AK36" s="13">
        <v>2</v>
      </c>
      <c r="AL36" s="13">
        <v>1</v>
      </c>
      <c r="AM36" s="13" t="s">
        <v>135</v>
      </c>
      <c r="AN36" s="104" t="s">
        <v>175</v>
      </c>
      <c r="AO36" s="120"/>
      <c r="AP36" s="97" t="s">
        <v>160</v>
      </c>
      <c r="AQ36" s="105">
        <v>5</v>
      </c>
      <c r="AR36" s="105">
        <v>4</v>
      </c>
      <c r="AS36" s="105">
        <v>4</v>
      </c>
      <c r="AT36" s="105">
        <v>0</v>
      </c>
      <c r="AU36" s="97" t="s">
        <v>135</v>
      </c>
      <c r="AW36" s="147"/>
      <c r="AX36" s="13" t="s">
        <v>426</v>
      </c>
      <c r="AY36" s="13">
        <v>5</v>
      </c>
      <c r="AZ36" s="13">
        <v>3</v>
      </c>
      <c r="BA36" s="13">
        <v>2</v>
      </c>
      <c r="BB36" s="13">
        <v>1</v>
      </c>
      <c r="BC36" s="13" t="s">
        <v>135</v>
      </c>
      <c r="BD36" s="148" t="s">
        <v>175</v>
      </c>
    </row>
    <row r="37" spans="1:56" s="13" customFormat="1" ht="15" x14ac:dyDescent="0.2">
      <c r="A37" s="147"/>
      <c r="B37" s="13" t="s">
        <v>149</v>
      </c>
      <c r="C37" s="13">
        <v>6</v>
      </c>
      <c r="D37" s="13">
        <v>4</v>
      </c>
      <c r="E37" s="13">
        <v>2</v>
      </c>
      <c r="F37" s="13">
        <v>2</v>
      </c>
      <c r="G37" s="13" t="s">
        <v>135</v>
      </c>
      <c r="H37" s="104"/>
      <c r="I37" s="120"/>
      <c r="J37" s="13" t="s">
        <v>149</v>
      </c>
      <c r="K37" s="13">
        <v>6</v>
      </c>
      <c r="L37" s="13">
        <v>4</v>
      </c>
      <c r="M37" s="13">
        <v>2</v>
      </c>
      <c r="N37" s="13">
        <v>2</v>
      </c>
      <c r="O37" s="13" t="s">
        <v>135</v>
      </c>
      <c r="P37" s="104"/>
      <c r="Q37" s="114"/>
      <c r="R37" s="13" t="s">
        <v>149</v>
      </c>
      <c r="S37" s="13">
        <v>6</v>
      </c>
      <c r="T37" s="13">
        <v>4</v>
      </c>
      <c r="U37" s="13">
        <v>2</v>
      </c>
      <c r="V37" s="13">
        <v>2</v>
      </c>
      <c r="W37" s="13" t="s">
        <v>135</v>
      </c>
      <c r="Y37" s="120"/>
      <c r="Z37" s="13" t="s">
        <v>149</v>
      </c>
      <c r="AA37" s="13">
        <v>6</v>
      </c>
      <c r="AB37" s="13">
        <v>4</v>
      </c>
      <c r="AC37" s="13">
        <v>2</v>
      </c>
      <c r="AD37" s="13">
        <v>2</v>
      </c>
      <c r="AE37" s="13" t="s">
        <v>135</v>
      </c>
      <c r="AF37" s="104"/>
      <c r="AG37" s="120"/>
      <c r="AH37" s="13" t="s">
        <v>389</v>
      </c>
      <c r="AI37" s="13">
        <v>3</v>
      </c>
      <c r="AJ37" s="13">
        <v>2</v>
      </c>
      <c r="AK37" s="13">
        <v>2</v>
      </c>
      <c r="AL37" s="13">
        <v>0</v>
      </c>
      <c r="AM37" s="13" t="s">
        <v>135</v>
      </c>
      <c r="AO37" s="120"/>
      <c r="AP37" s="97" t="s">
        <v>147</v>
      </c>
      <c r="AQ37" s="105">
        <v>4</v>
      </c>
      <c r="AR37" s="105">
        <v>2</v>
      </c>
      <c r="AS37" s="105">
        <v>2</v>
      </c>
      <c r="AT37" s="105">
        <v>0</v>
      </c>
      <c r="AU37" s="97" t="s">
        <v>135</v>
      </c>
      <c r="AV37" s="97" t="s">
        <v>146</v>
      </c>
      <c r="AW37" s="147"/>
      <c r="AX37" s="13" t="s">
        <v>427</v>
      </c>
      <c r="AY37" s="13">
        <v>6</v>
      </c>
      <c r="AZ37" s="13">
        <v>4</v>
      </c>
      <c r="BA37" s="13">
        <v>2</v>
      </c>
      <c r="BB37" s="13">
        <v>2</v>
      </c>
      <c r="BC37" s="13" t="s">
        <v>135</v>
      </c>
      <c r="BD37" s="148"/>
    </row>
    <row r="38" spans="1:56" s="13" customFormat="1" ht="15" x14ac:dyDescent="0.2">
      <c r="A38" s="147"/>
      <c r="B38" s="13" t="s">
        <v>159</v>
      </c>
      <c r="C38" s="13">
        <v>4</v>
      </c>
      <c r="D38" s="13">
        <v>2</v>
      </c>
      <c r="E38" s="13">
        <v>2</v>
      </c>
      <c r="F38" s="13">
        <v>0</v>
      </c>
      <c r="G38" s="13" t="s">
        <v>135</v>
      </c>
      <c r="H38" s="104"/>
      <c r="I38" s="120"/>
      <c r="J38" s="13" t="s">
        <v>159</v>
      </c>
      <c r="K38" s="13">
        <v>4</v>
      </c>
      <c r="L38" s="13">
        <v>2</v>
      </c>
      <c r="M38" s="13">
        <v>2</v>
      </c>
      <c r="N38" s="13">
        <v>0</v>
      </c>
      <c r="O38" s="13" t="s">
        <v>135</v>
      </c>
      <c r="P38" s="104"/>
      <c r="Q38" s="114"/>
      <c r="R38" s="13" t="s">
        <v>205</v>
      </c>
      <c r="S38" s="13">
        <v>4</v>
      </c>
      <c r="T38" s="13">
        <v>2</v>
      </c>
      <c r="U38" s="13">
        <v>2</v>
      </c>
      <c r="V38" s="13">
        <v>0</v>
      </c>
      <c r="W38" s="13" t="s">
        <v>135</v>
      </c>
      <c r="Y38" s="120"/>
      <c r="Z38" s="13" t="s">
        <v>159</v>
      </c>
      <c r="AA38" s="13">
        <v>4</v>
      </c>
      <c r="AB38" s="13">
        <v>2</v>
      </c>
      <c r="AC38" s="13">
        <v>2</v>
      </c>
      <c r="AD38" s="13">
        <v>0</v>
      </c>
      <c r="AE38" s="13" t="s">
        <v>135</v>
      </c>
      <c r="AF38" s="104"/>
      <c r="AG38" s="120"/>
      <c r="AH38" s="13" t="s">
        <v>390</v>
      </c>
      <c r="AI38" s="13">
        <v>3</v>
      </c>
      <c r="AJ38" s="13">
        <v>2</v>
      </c>
      <c r="AK38" s="13">
        <v>1</v>
      </c>
      <c r="AL38" s="13">
        <v>1</v>
      </c>
      <c r="AM38" s="13" t="s">
        <v>139</v>
      </c>
      <c r="AO38" s="120"/>
      <c r="AP38" s="97" t="s">
        <v>85</v>
      </c>
      <c r="AQ38" s="105">
        <v>3</v>
      </c>
      <c r="AR38" s="105">
        <v>2</v>
      </c>
      <c r="AS38" s="105">
        <v>0</v>
      </c>
      <c r="AT38" s="105">
        <v>2</v>
      </c>
      <c r="AU38" s="97" t="s">
        <v>139</v>
      </c>
      <c r="AW38" s="147"/>
      <c r="AX38" s="13" t="s">
        <v>428</v>
      </c>
      <c r="AY38" s="13">
        <v>4</v>
      </c>
      <c r="AZ38" s="13">
        <v>2</v>
      </c>
      <c r="BA38" s="13">
        <v>2</v>
      </c>
      <c r="BB38" s="13">
        <v>0</v>
      </c>
      <c r="BC38" s="13" t="s">
        <v>135</v>
      </c>
      <c r="BD38" s="148"/>
    </row>
    <row r="39" spans="1:56" s="13" customFormat="1" ht="15" x14ac:dyDescent="0.2">
      <c r="A39" s="147"/>
      <c r="B39" s="106" t="s">
        <v>206</v>
      </c>
      <c r="C39" s="13">
        <v>3</v>
      </c>
      <c r="D39" s="13">
        <v>2</v>
      </c>
      <c r="E39" s="13">
        <v>2</v>
      </c>
      <c r="F39" s="13">
        <v>0</v>
      </c>
      <c r="G39" s="13" t="s">
        <v>207</v>
      </c>
      <c r="H39" s="104"/>
      <c r="I39" s="120"/>
      <c r="J39" s="106" t="s">
        <v>206</v>
      </c>
      <c r="K39" s="13">
        <v>3</v>
      </c>
      <c r="L39" s="13">
        <v>2</v>
      </c>
      <c r="M39" s="13">
        <v>2</v>
      </c>
      <c r="N39" s="13">
        <v>0</v>
      </c>
      <c r="O39" s="13" t="s">
        <v>207</v>
      </c>
      <c r="P39" s="104"/>
      <c r="Q39" s="114"/>
      <c r="R39" s="106" t="s">
        <v>206</v>
      </c>
      <c r="S39" s="13">
        <v>3</v>
      </c>
      <c r="T39" s="13">
        <v>2</v>
      </c>
      <c r="U39" s="13">
        <v>2</v>
      </c>
      <c r="V39" s="13">
        <v>0</v>
      </c>
      <c r="W39" s="13" t="s">
        <v>207</v>
      </c>
      <c r="Y39" s="120"/>
      <c r="Z39" s="106" t="s">
        <v>206</v>
      </c>
      <c r="AA39" s="13">
        <v>3</v>
      </c>
      <c r="AB39" s="13">
        <v>2</v>
      </c>
      <c r="AC39" s="13">
        <v>2</v>
      </c>
      <c r="AD39" s="13">
        <v>0</v>
      </c>
      <c r="AE39" s="13" t="s">
        <v>207</v>
      </c>
      <c r="AF39" s="104"/>
      <c r="AG39" s="120"/>
      <c r="AH39" s="13" t="s">
        <v>159</v>
      </c>
      <c r="AI39" s="13">
        <v>4</v>
      </c>
      <c r="AJ39" s="13">
        <v>2</v>
      </c>
      <c r="AK39" s="13">
        <v>2</v>
      </c>
      <c r="AL39" s="13">
        <v>0</v>
      </c>
      <c r="AM39" s="13" t="s">
        <v>135</v>
      </c>
      <c r="AO39" s="120"/>
      <c r="AP39" s="97" t="s">
        <v>148</v>
      </c>
      <c r="AQ39" s="105">
        <v>4</v>
      </c>
      <c r="AR39" s="105">
        <v>2</v>
      </c>
      <c r="AS39" s="105">
        <v>2</v>
      </c>
      <c r="AT39" s="105">
        <v>0</v>
      </c>
      <c r="AU39" s="97" t="s">
        <v>139</v>
      </c>
      <c r="AW39" s="147"/>
      <c r="AX39" s="106" t="s">
        <v>206</v>
      </c>
      <c r="AY39" s="13">
        <v>3</v>
      </c>
      <c r="AZ39" s="13">
        <v>2</v>
      </c>
      <c r="BA39" s="13">
        <v>2</v>
      </c>
      <c r="BB39" s="13">
        <v>0</v>
      </c>
      <c r="BC39" s="13" t="s">
        <v>207</v>
      </c>
      <c r="BD39" s="148"/>
    </row>
    <row r="40" spans="1:56" s="13" customFormat="1" ht="15" x14ac:dyDescent="0.2">
      <c r="A40" s="147"/>
      <c r="B40" s="107" t="s">
        <v>208</v>
      </c>
      <c r="C40" s="13">
        <v>0</v>
      </c>
      <c r="D40" s="13">
        <v>0</v>
      </c>
      <c r="E40" s="13">
        <v>0</v>
      </c>
      <c r="F40" s="13">
        <v>4</v>
      </c>
      <c r="G40" s="13" t="s">
        <v>94</v>
      </c>
      <c r="H40" s="104"/>
      <c r="I40" s="120"/>
      <c r="J40" s="107" t="s">
        <v>208</v>
      </c>
      <c r="K40" s="13">
        <v>0</v>
      </c>
      <c r="L40" s="13">
        <v>0</v>
      </c>
      <c r="M40" s="13">
        <v>0</v>
      </c>
      <c r="N40" s="13">
        <v>4</v>
      </c>
      <c r="O40" s="13" t="s">
        <v>94</v>
      </c>
      <c r="P40" s="104"/>
      <c r="Q40" s="114"/>
      <c r="R40" s="107" t="s">
        <v>208</v>
      </c>
      <c r="S40" s="13">
        <v>0</v>
      </c>
      <c r="T40" s="13">
        <v>0</v>
      </c>
      <c r="U40" s="13">
        <v>0</v>
      </c>
      <c r="V40" s="13">
        <v>4</v>
      </c>
      <c r="W40" s="13" t="s">
        <v>94</v>
      </c>
      <c r="Y40" s="120"/>
      <c r="Z40" s="107" t="s">
        <v>208</v>
      </c>
      <c r="AA40" s="13">
        <v>0</v>
      </c>
      <c r="AB40" s="13">
        <v>0</v>
      </c>
      <c r="AC40" s="13">
        <v>0</v>
      </c>
      <c r="AD40" s="13">
        <v>4</v>
      </c>
      <c r="AE40" s="13" t="s">
        <v>94</v>
      </c>
      <c r="AF40" s="104"/>
      <c r="AG40" s="120"/>
      <c r="AH40" s="106" t="s">
        <v>206</v>
      </c>
      <c r="AI40" s="13">
        <v>3</v>
      </c>
      <c r="AJ40" s="13">
        <v>2</v>
      </c>
      <c r="AK40" s="13">
        <v>2</v>
      </c>
      <c r="AL40" s="13">
        <v>0</v>
      </c>
      <c r="AM40" s="13" t="s">
        <v>207</v>
      </c>
      <c r="AO40" s="120"/>
      <c r="AP40" s="97" t="s">
        <v>198</v>
      </c>
      <c r="AQ40" s="105">
        <v>4</v>
      </c>
      <c r="AR40" s="105">
        <v>2</v>
      </c>
      <c r="AS40" s="105">
        <v>0</v>
      </c>
      <c r="AT40" s="105">
        <v>2</v>
      </c>
      <c r="AU40" s="97" t="s">
        <v>139</v>
      </c>
      <c r="AW40" s="147"/>
      <c r="AX40" s="107"/>
      <c r="BD40" s="148"/>
    </row>
    <row r="41" spans="1:56" s="13" customFormat="1" ht="15" x14ac:dyDescent="0.2">
      <c r="A41" s="147"/>
      <c r="B41" s="106" t="s">
        <v>103</v>
      </c>
      <c r="C41" s="13">
        <v>3</v>
      </c>
      <c r="D41" s="13">
        <v>2</v>
      </c>
      <c r="E41" s="13">
        <v>0</v>
      </c>
      <c r="F41" s="13">
        <v>2</v>
      </c>
      <c r="G41" s="13" t="s">
        <v>139</v>
      </c>
      <c r="H41" s="104"/>
      <c r="I41" s="120"/>
      <c r="J41" s="106" t="s">
        <v>103</v>
      </c>
      <c r="K41" s="13">
        <v>3</v>
      </c>
      <c r="L41" s="13">
        <v>2</v>
      </c>
      <c r="M41" s="13">
        <v>0</v>
      </c>
      <c r="N41" s="13">
        <v>2</v>
      </c>
      <c r="O41" s="13" t="s">
        <v>139</v>
      </c>
      <c r="P41" s="104"/>
      <c r="Q41" s="114"/>
      <c r="R41" s="106" t="s">
        <v>103</v>
      </c>
      <c r="S41" s="13">
        <v>3</v>
      </c>
      <c r="T41" s="13">
        <v>2</v>
      </c>
      <c r="U41" s="13">
        <v>0</v>
      </c>
      <c r="V41" s="13">
        <v>2</v>
      </c>
      <c r="W41" s="13" t="s">
        <v>139</v>
      </c>
      <c r="Y41" s="120"/>
      <c r="Z41" s="106" t="s">
        <v>103</v>
      </c>
      <c r="AA41" s="13">
        <v>3</v>
      </c>
      <c r="AB41" s="13">
        <v>2</v>
      </c>
      <c r="AC41" s="13">
        <v>0</v>
      </c>
      <c r="AD41" s="13">
        <v>2</v>
      </c>
      <c r="AE41" s="13" t="s">
        <v>139</v>
      </c>
      <c r="AF41" s="104"/>
      <c r="AG41" s="120"/>
      <c r="AH41" s="107" t="s">
        <v>208</v>
      </c>
      <c r="AI41" s="13">
        <v>0</v>
      </c>
      <c r="AJ41" s="13">
        <v>0</v>
      </c>
      <c r="AK41" s="13">
        <v>0</v>
      </c>
      <c r="AL41" s="13">
        <v>4</v>
      </c>
      <c r="AM41" s="13" t="s">
        <v>94</v>
      </c>
      <c r="AO41" s="120"/>
      <c r="AP41" s="97"/>
      <c r="AQ41" s="106"/>
      <c r="AR41" s="106"/>
      <c r="AS41" s="106"/>
      <c r="AT41" s="106"/>
      <c r="AU41" s="114"/>
      <c r="AW41" s="147"/>
      <c r="AX41" s="106" t="s">
        <v>103</v>
      </c>
      <c r="AY41" s="13">
        <v>3</v>
      </c>
      <c r="AZ41" s="13">
        <v>2</v>
      </c>
      <c r="BA41" s="13">
        <v>0</v>
      </c>
      <c r="BB41" s="13">
        <v>2</v>
      </c>
      <c r="BC41" s="13" t="s">
        <v>139</v>
      </c>
      <c r="BD41" s="148"/>
    </row>
    <row r="42" spans="1:56" s="13" customFormat="1" ht="15" x14ac:dyDescent="0.2">
      <c r="A42" s="147"/>
      <c r="B42" s="109" t="s">
        <v>191</v>
      </c>
      <c r="C42" s="13">
        <v>0</v>
      </c>
      <c r="D42" s="13">
        <v>2</v>
      </c>
      <c r="E42" s="13">
        <v>0</v>
      </c>
      <c r="F42" s="13">
        <v>2</v>
      </c>
      <c r="G42" s="13" t="s">
        <v>94</v>
      </c>
      <c r="H42" s="104"/>
      <c r="I42" s="120"/>
      <c r="J42" s="109" t="s">
        <v>191</v>
      </c>
      <c r="K42" s="13">
        <v>0</v>
      </c>
      <c r="L42" s="13">
        <v>2</v>
      </c>
      <c r="M42" s="13">
        <v>0</v>
      </c>
      <c r="N42" s="13">
        <v>2</v>
      </c>
      <c r="O42" s="13" t="s">
        <v>94</v>
      </c>
      <c r="P42" s="104"/>
      <c r="Q42" s="114"/>
      <c r="R42" s="109" t="s">
        <v>191</v>
      </c>
      <c r="S42" s="13">
        <v>0</v>
      </c>
      <c r="T42" s="13">
        <v>2</v>
      </c>
      <c r="U42" s="13">
        <v>0</v>
      </c>
      <c r="V42" s="13">
        <v>2</v>
      </c>
      <c r="W42" s="13" t="s">
        <v>94</v>
      </c>
      <c r="Y42" s="120"/>
      <c r="Z42" s="109" t="s">
        <v>191</v>
      </c>
      <c r="AA42" s="13">
        <v>0</v>
      </c>
      <c r="AB42" s="13">
        <v>2</v>
      </c>
      <c r="AC42" s="13">
        <v>0</v>
      </c>
      <c r="AD42" s="13">
        <v>2</v>
      </c>
      <c r="AE42" s="13" t="s">
        <v>94</v>
      </c>
      <c r="AF42" s="104"/>
      <c r="AG42" s="120"/>
      <c r="AH42" s="106" t="s">
        <v>103</v>
      </c>
      <c r="AI42" s="13">
        <v>3</v>
      </c>
      <c r="AJ42" s="13">
        <v>2</v>
      </c>
      <c r="AK42" s="13">
        <v>0</v>
      </c>
      <c r="AL42" s="13">
        <v>2</v>
      </c>
      <c r="AM42" s="13" t="s">
        <v>139</v>
      </c>
      <c r="AO42" s="120"/>
      <c r="AQ42" s="106"/>
      <c r="AR42" s="106"/>
      <c r="AS42" s="106"/>
      <c r="AT42" s="106"/>
      <c r="AW42" s="147"/>
      <c r="AY42" s="106"/>
      <c r="AZ42" s="106"/>
      <c r="BA42" s="106"/>
      <c r="BB42" s="106"/>
      <c r="BD42" s="148"/>
    </row>
    <row r="43" spans="1:56" s="13" customFormat="1" ht="15" x14ac:dyDescent="0.2">
      <c r="A43" s="147"/>
      <c r="B43" s="108" t="s">
        <v>209</v>
      </c>
      <c r="C43" s="13">
        <v>0</v>
      </c>
      <c r="D43" s="13">
        <v>2</v>
      </c>
      <c r="E43" s="13">
        <v>0</v>
      </c>
      <c r="F43" s="13">
        <v>2</v>
      </c>
      <c r="G43" s="13" t="s">
        <v>94</v>
      </c>
      <c r="H43" s="104"/>
      <c r="I43" s="120"/>
      <c r="J43" s="108" t="s">
        <v>209</v>
      </c>
      <c r="K43" s="13">
        <v>0</v>
      </c>
      <c r="L43" s="13">
        <v>2</v>
      </c>
      <c r="M43" s="13">
        <v>0</v>
      </c>
      <c r="N43" s="13">
        <v>2</v>
      </c>
      <c r="O43" s="13" t="s">
        <v>94</v>
      </c>
      <c r="P43" s="104"/>
      <c r="Q43" s="114"/>
      <c r="R43" s="108" t="s">
        <v>209</v>
      </c>
      <c r="S43" s="13">
        <v>0</v>
      </c>
      <c r="T43" s="13">
        <v>2</v>
      </c>
      <c r="U43" s="13">
        <v>0</v>
      </c>
      <c r="V43" s="13">
        <v>2</v>
      </c>
      <c r="W43" s="13" t="s">
        <v>94</v>
      </c>
      <c r="Y43" s="120"/>
      <c r="Z43" s="108" t="s">
        <v>209</v>
      </c>
      <c r="AA43" s="13">
        <v>0</v>
      </c>
      <c r="AB43" s="13">
        <v>2</v>
      </c>
      <c r="AC43" s="13">
        <v>0</v>
      </c>
      <c r="AD43" s="13">
        <v>2</v>
      </c>
      <c r="AE43" s="13" t="s">
        <v>94</v>
      </c>
      <c r="AF43" s="104"/>
      <c r="AG43" s="120"/>
      <c r="AH43" s="109" t="s">
        <v>191</v>
      </c>
      <c r="AI43" s="13">
        <v>0</v>
      </c>
      <c r="AJ43" s="13">
        <v>2</v>
      </c>
      <c r="AK43" s="13">
        <v>0</v>
      </c>
      <c r="AL43" s="13">
        <v>2</v>
      </c>
      <c r="AM43" s="13" t="s">
        <v>94</v>
      </c>
      <c r="AO43" s="120"/>
      <c r="AQ43" s="106"/>
      <c r="AR43" s="106"/>
      <c r="AS43" s="106"/>
      <c r="AT43" s="106"/>
      <c r="AW43" s="147"/>
      <c r="AY43" s="106"/>
      <c r="AZ43" s="106"/>
      <c r="BA43" s="106"/>
      <c r="BB43" s="106"/>
      <c r="BD43" s="148"/>
    </row>
    <row r="44" spans="1:56" s="13" customFormat="1" ht="15" x14ac:dyDescent="0.2">
      <c r="A44" s="147"/>
      <c r="B44" s="106" t="s">
        <v>176</v>
      </c>
      <c r="C44" s="13">
        <f>SUM(C34:C43)</f>
        <v>30</v>
      </c>
      <c r="D44" s="13">
        <f>SUM(D34:D39,D41,D43)</f>
        <v>22</v>
      </c>
      <c r="E44" s="13">
        <f>SUM(E34:E39,E41)</f>
        <v>11</v>
      </c>
      <c r="F44" s="13">
        <f>SUM(F34:F39,F41,F43)</f>
        <v>11</v>
      </c>
      <c r="G44" s="114" t="s">
        <v>90</v>
      </c>
      <c r="H44" s="104"/>
      <c r="I44" s="120"/>
      <c r="J44" s="106" t="s">
        <v>176</v>
      </c>
      <c r="K44" s="13">
        <f>SUM(K34:K43)</f>
        <v>30</v>
      </c>
      <c r="L44" s="13">
        <v>22</v>
      </c>
      <c r="M44" s="13">
        <f>SUM(M34:M39,M41)</f>
        <v>11</v>
      </c>
      <c r="N44" s="13">
        <v>11</v>
      </c>
      <c r="O44" s="114" t="s">
        <v>90</v>
      </c>
      <c r="P44" s="104"/>
      <c r="Q44" s="114"/>
      <c r="R44" s="106" t="s">
        <v>176</v>
      </c>
      <c r="S44" s="13">
        <f>SUM(S34:S43)</f>
        <v>30</v>
      </c>
      <c r="T44" s="13">
        <v>22</v>
      </c>
      <c r="U44" s="13">
        <f>SUM(U34:U39,U41)</f>
        <v>11</v>
      </c>
      <c r="V44" s="13">
        <v>11</v>
      </c>
      <c r="W44" s="114" t="s">
        <v>90</v>
      </c>
      <c r="Y44" s="120"/>
      <c r="Z44" s="106" t="s">
        <v>176</v>
      </c>
      <c r="AA44" s="13">
        <f>SUM(AA34:AA43)</f>
        <v>30</v>
      </c>
      <c r="AB44" s="13">
        <v>22</v>
      </c>
      <c r="AC44" s="13">
        <f>SUM(AC34:AC39,AC41)</f>
        <v>11</v>
      </c>
      <c r="AD44" s="13">
        <v>11</v>
      </c>
      <c r="AE44" s="114" t="s">
        <v>90</v>
      </c>
      <c r="AF44" s="104"/>
      <c r="AG44" s="120"/>
      <c r="AH44" s="108" t="s">
        <v>209</v>
      </c>
      <c r="AI44" s="13">
        <v>0</v>
      </c>
      <c r="AJ44" s="13">
        <v>2</v>
      </c>
      <c r="AK44" s="13">
        <v>0</v>
      </c>
      <c r="AL44" s="13">
        <v>2</v>
      </c>
      <c r="AM44" s="13" t="s">
        <v>94</v>
      </c>
      <c r="AO44" s="120"/>
      <c r="AP44" s="106" t="s">
        <v>176</v>
      </c>
      <c r="AQ44" s="106">
        <f>SUM(AQ34:AQ40)</f>
        <v>30</v>
      </c>
      <c r="AR44" s="106">
        <f>SUM(AR34:AR40)</f>
        <v>19</v>
      </c>
      <c r="AS44" s="106">
        <f>SUM(AS34:AS40)</f>
        <v>11</v>
      </c>
      <c r="AT44" s="106">
        <f>SUM(AT34:AT40)</f>
        <v>8</v>
      </c>
      <c r="AU44" s="13" t="s">
        <v>210</v>
      </c>
      <c r="AW44" s="147"/>
      <c r="AX44" s="106"/>
      <c r="AY44" s="106"/>
      <c r="AZ44" s="106"/>
      <c r="BA44" s="106"/>
      <c r="BB44" s="106"/>
      <c r="BD44" s="148"/>
    </row>
    <row r="45" spans="1:56" s="328" customFormat="1" ht="16.5" thickBot="1" x14ac:dyDescent="0.25">
      <c r="A45" s="336"/>
      <c r="AG45" s="331"/>
      <c r="AH45" s="332" t="s">
        <v>176</v>
      </c>
      <c r="AI45" s="333">
        <f>SUM(AI34:AI44)</f>
        <v>30</v>
      </c>
      <c r="AJ45" s="333">
        <f>SUM(AJ34:AJ44)</f>
        <v>24</v>
      </c>
      <c r="AK45" s="333">
        <f>SUM(AK34:AK44)</f>
        <v>12</v>
      </c>
      <c r="AL45" s="333">
        <v>12</v>
      </c>
      <c r="AM45" s="334" t="s">
        <v>5</v>
      </c>
      <c r="AO45" s="335"/>
      <c r="AW45" s="336"/>
      <c r="AY45" s="328">
        <f>SUM(AY34:AY44)</f>
        <v>30</v>
      </c>
      <c r="AZ45" s="328">
        <f>SUM(AZ34:AZ44)</f>
        <v>20</v>
      </c>
      <c r="BA45" s="328">
        <f>SUM(BA34:BA44)</f>
        <v>11</v>
      </c>
      <c r="BB45" s="328">
        <f>SUM(BB34:BB44)</f>
        <v>9</v>
      </c>
      <c r="BD45" s="330"/>
    </row>
    <row r="46" spans="1:56" s="13" customFormat="1" ht="15" x14ac:dyDescent="0.2">
      <c r="A46" s="145">
        <v>4</v>
      </c>
      <c r="B46" s="100" t="s">
        <v>142</v>
      </c>
      <c r="C46" s="100">
        <v>4</v>
      </c>
      <c r="D46" s="100">
        <v>3</v>
      </c>
      <c r="E46" s="100">
        <v>1</v>
      </c>
      <c r="F46" s="100">
        <v>2</v>
      </c>
      <c r="G46" s="100" t="s">
        <v>139</v>
      </c>
      <c r="H46" s="101" t="s">
        <v>141</v>
      </c>
      <c r="I46" s="118">
        <v>4</v>
      </c>
      <c r="J46" s="100" t="s">
        <v>142</v>
      </c>
      <c r="K46" s="100">
        <v>4</v>
      </c>
      <c r="L46" s="100">
        <v>3</v>
      </c>
      <c r="M46" s="100">
        <v>1</v>
      </c>
      <c r="N46" s="100">
        <v>2</v>
      </c>
      <c r="O46" s="100" t="s">
        <v>139</v>
      </c>
      <c r="P46" s="101" t="s">
        <v>141</v>
      </c>
      <c r="Q46" s="119">
        <v>4</v>
      </c>
      <c r="R46" s="100" t="s">
        <v>142</v>
      </c>
      <c r="S46" s="100">
        <v>4</v>
      </c>
      <c r="T46" s="100">
        <v>3</v>
      </c>
      <c r="U46" s="100">
        <v>1</v>
      </c>
      <c r="V46" s="100">
        <v>2</v>
      </c>
      <c r="W46" s="100" t="s">
        <v>139</v>
      </c>
      <c r="X46" s="100" t="s">
        <v>141</v>
      </c>
      <c r="Y46" s="118">
        <v>4</v>
      </c>
      <c r="Z46" s="100" t="s">
        <v>142</v>
      </c>
      <c r="AA46" s="100">
        <v>4</v>
      </c>
      <c r="AB46" s="100">
        <v>3</v>
      </c>
      <c r="AC46" s="100">
        <v>1</v>
      </c>
      <c r="AD46" s="100">
        <v>2</v>
      </c>
      <c r="AE46" s="100" t="s">
        <v>139</v>
      </c>
      <c r="AF46" s="101" t="s">
        <v>141</v>
      </c>
      <c r="AG46" s="118">
        <v>4</v>
      </c>
      <c r="AH46" s="100" t="s">
        <v>142</v>
      </c>
      <c r="AI46" s="100">
        <v>4</v>
      </c>
      <c r="AJ46" s="100">
        <v>3</v>
      </c>
      <c r="AK46" s="100">
        <v>1</v>
      </c>
      <c r="AL46" s="100">
        <v>2</v>
      </c>
      <c r="AM46" s="100" t="s">
        <v>139</v>
      </c>
      <c r="AN46" s="101" t="s">
        <v>141</v>
      </c>
      <c r="AO46" s="118">
        <v>4</v>
      </c>
      <c r="AP46" s="100" t="s">
        <v>166</v>
      </c>
      <c r="AQ46" s="102">
        <v>3</v>
      </c>
      <c r="AR46" s="102">
        <v>2</v>
      </c>
      <c r="AS46" s="102">
        <v>2</v>
      </c>
      <c r="AT46" s="102">
        <v>0</v>
      </c>
      <c r="AU46" s="115" t="s">
        <v>135</v>
      </c>
      <c r="AV46" s="142"/>
      <c r="AW46" s="145">
        <v>4</v>
      </c>
      <c r="AX46" s="100" t="s">
        <v>587</v>
      </c>
      <c r="AY46" s="100">
        <v>4</v>
      </c>
      <c r="AZ46" s="100">
        <v>3</v>
      </c>
      <c r="BA46" s="100">
        <v>1</v>
      </c>
      <c r="BB46" s="100">
        <v>2</v>
      </c>
      <c r="BC46" s="100" t="s">
        <v>139</v>
      </c>
      <c r="BD46" s="146" t="s">
        <v>585</v>
      </c>
    </row>
    <row r="47" spans="1:56" s="13" customFormat="1" ht="15" x14ac:dyDescent="0.2">
      <c r="A47" s="147"/>
      <c r="B47" s="13" t="s">
        <v>211</v>
      </c>
      <c r="C47" s="13">
        <v>4</v>
      </c>
      <c r="D47" s="13">
        <v>3</v>
      </c>
      <c r="E47" s="13">
        <v>1</v>
      </c>
      <c r="F47" s="13">
        <v>2</v>
      </c>
      <c r="G47" s="13" t="s">
        <v>135</v>
      </c>
      <c r="H47" s="104" t="s">
        <v>146</v>
      </c>
      <c r="I47" s="120"/>
      <c r="J47" s="13" t="s">
        <v>211</v>
      </c>
      <c r="K47" s="13">
        <v>4</v>
      </c>
      <c r="L47" s="13">
        <v>3</v>
      </c>
      <c r="M47" s="13">
        <v>1</v>
      </c>
      <c r="N47" s="13">
        <v>2</v>
      </c>
      <c r="O47" s="13" t="s">
        <v>135</v>
      </c>
      <c r="P47" s="104" t="s">
        <v>146</v>
      </c>
      <c r="Q47" s="114"/>
      <c r="R47" s="13" t="s">
        <v>211</v>
      </c>
      <c r="S47" s="13">
        <v>4</v>
      </c>
      <c r="T47" s="13">
        <v>3</v>
      </c>
      <c r="U47" s="13">
        <v>1</v>
      </c>
      <c r="V47" s="13">
        <v>2</v>
      </c>
      <c r="W47" s="13" t="s">
        <v>135</v>
      </c>
      <c r="X47" s="13" t="s">
        <v>146</v>
      </c>
      <c r="Y47" s="120"/>
      <c r="Z47" s="13" t="s">
        <v>211</v>
      </c>
      <c r="AA47" s="13">
        <v>4</v>
      </c>
      <c r="AB47" s="13">
        <v>3</v>
      </c>
      <c r="AC47" s="13">
        <v>1</v>
      </c>
      <c r="AD47" s="13">
        <v>2</v>
      </c>
      <c r="AE47" s="13" t="s">
        <v>135</v>
      </c>
      <c r="AF47" s="104" t="s">
        <v>146</v>
      </c>
      <c r="AG47" s="120"/>
      <c r="AH47" s="13" t="s">
        <v>211</v>
      </c>
      <c r="AI47" s="13">
        <v>4</v>
      </c>
      <c r="AJ47" s="13">
        <v>3</v>
      </c>
      <c r="AK47" s="13">
        <v>1</v>
      </c>
      <c r="AL47" s="13">
        <v>2</v>
      </c>
      <c r="AM47" s="13" t="s">
        <v>135</v>
      </c>
      <c r="AN47" s="104" t="s">
        <v>146</v>
      </c>
      <c r="AO47" s="120"/>
      <c r="AP47" s="13" t="s">
        <v>168</v>
      </c>
      <c r="AQ47" s="105">
        <v>3</v>
      </c>
      <c r="AR47" s="105">
        <v>2</v>
      </c>
      <c r="AS47" s="105">
        <v>2</v>
      </c>
      <c r="AT47" s="105">
        <v>0</v>
      </c>
      <c r="AU47" s="113" t="s">
        <v>135</v>
      </c>
      <c r="AV47" s="28"/>
      <c r="AW47" s="147"/>
      <c r="AX47" s="13" t="s">
        <v>588</v>
      </c>
      <c r="AY47" s="13">
        <v>4</v>
      </c>
      <c r="AZ47" s="13">
        <v>3</v>
      </c>
      <c r="BA47" s="13">
        <v>1</v>
      </c>
      <c r="BB47" s="13">
        <v>2</v>
      </c>
      <c r="BC47" s="13" t="s">
        <v>135</v>
      </c>
      <c r="BD47" s="148" t="s">
        <v>586</v>
      </c>
    </row>
    <row r="48" spans="1:56" s="13" customFormat="1" ht="15" x14ac:dyDescent="0.2">
      <c r="A48" s="147"/>
      <c r="B48" s="13" t="s">
        <v>73</v>
      </c>
      <c r="C48" s="13">
        <v>3</v>
      </c>
      <c r="D48" s="13">
        <v>2</v>
      </c>
      <c r="E48" s="13">
        <v>2</v>
      </c>
      <c r="F48" s="13">
        <v>0</v>
      </c>
      <c r="G48" s="13" t="s">
        <v>135</v>
      </c>
      <c r="H48" s="104"/>
      <c r="I48" s="120"/>
      <c r="J48" s="13" t="s">
        <v>73</v>
      </c>
      <c r="K48" s="13">
        <v>3</v>
      </c>
      <c r="L48" s="13">
        <v>2</v>
      </c>
      <c r="M48" s="13">
        <v>2</v>
      </c>
      <c r="N48" s="13">
        <v>0</v>
      </c>
      <c r="O48" s="13" t="s">
        <v>135</v>
      </c>
      <c r="P48" s="104"/>
      <c r="Q48" s="114"/>
      <c r="R48" s="13" t="s">
        <v>73</v>
      </c>
      <c r="S48" s="13">
        <v>3</v>
      </c>
      <c r="T48" s="13">
        <v>2</v>
      </c>
      <c r="U48" s="13">
        <v>2</v>
      </c>
      <c r="V48" s="13">
        <v>0</v>
      </c>
      <c r="W48" s="13" t="s">
        <v>135</v>
      </c>
      <c r="Y48" s="120"/>
      <c r="Z48" s="13" t="s">
        <v>73</v>
      </c>
      <c r="AA48" s="13">
        <v>3</v>
      </c>
      <c r="AB48" s="13">
        <v>2</v>
      </c>
      <c r="AC48" s="13">
        <v>2</v>
      </c>
      <c r="AD48" s="13">
        <v>0</v>
      </c>
      <c r="AE48" s="13" t="s">
        <v>135</v>
      </c>
      <c r="AF48" s="104"/>
      <c r="AG48" s="120"/>
      <c r="AH48" s="13" t="s">
        <v>73</v>
      </c>
      <c r="AI48" s="13">
        <v>2</v>
      </c>
      <c r="AJ48" s="13">
        <v>2</v>
      </c>
      <c r="AK48" s="13">
        <v>2</v>
      </c>
      <c r="AL48" s="13">
        <v>0</v>
      </c>
      <c r="AM48" s="13" t="s">
        <v>135</v>
      </c>
      <c r="AO48" s="120"/>
      <c r="AP48" s="13" t="s">
        <v>142</v>
      </c>
      <c r="AQ48" s="105">
        <v>3</v>
      </c>
      <c r="AR48" s="105">
        <v>3</v>
      </c>
      <c r="AS48" s="105">
        <v>1</v>
      </c>
      <c r="AT48" s="105">
        <v>2</v>
      </c>
      <c r="AU48" s="97" t="s">
        <v>135</v>
      </c>
      <c r="AV48" s="113" t="s">
        <v>141</v>
      </c>
      <c r="AW48" s="147"/>
      <c r="AX48" s="13" t="s">
        <v>589</v>
      </c>
      <c r="AY48" s="13">
        <v>3</v>
      </c>
      <c r="AZ48" s="13">
        <v>2</v>
      </c>
      <c r="BA48" s="13">
        <v>2</v>
      </c>
      <c r="BB48" s="13">
        <v>0</v>
      </c>
      <c r="BC48" s="13" t="s">
        <v>135</v>
      </c>
      <c r="BD48" s="148"/>
    </row>
    <row r="49" spans="1:56" s="13" customFormat="1" ht="15" x14ac:dyDescent="0.2">
      <c r="A49" s="147"/>
      <c r="B49" s="13" t="s">
        <v>168</v>
      </c>
      <c r="C49" s="13">
        <v>5</v>
      </c>
      <c r="D49" s="13">
        <v>3</v>
      </c>
      <c r="E49" s="13">
        <v>2</v>
      </c>
      <c r="F49" s="13">
        <v>1</v>
      </c>
      <c r="G49" s="13" t="s">
        <v>135</v>
      </c>
      <c r="H49" s="104"/>
      <c r="I49" s="120"/>
      <c r="J49" s="13" t="s">
        <v>168</v>
      </c>
      <c r="K49" s="13">
        <v>5</v>
      </c>
      <c r="L49" s="13">
        <v>3</v>
      </c>
      <c r="M49" s="13">
        <v>2</v>
      </c>
      <c r="N49" s="13">
        <v>1</v>
      </c>
      <c r="O49" s="13" t="s">
        <v>135</v>
      </c>
      <c r="P49" s="104"/>
      <c r="Q49" s="114"/>
      <c r="R49" s="13" t="s">
        <v>168</v>
      </c>
      <c r="S49" s="13">
        <v>5</v>
      </c>
      <c r="T49" s="13">
        <v>3</v>
      </c>
      <c r="U49" s="13">
        <v>2</v>
      </c>
      <c r="V49" s="13">
        <v>1</v>
      </c>
      <c r="W49" s="13" t="s">
        <v>135</v>
      </c>
      <c r="Y49" s="120"/>
      <c r="Z49" s="13" t="s">
        <v>168</v>
      </c>
      <c r="AA49" s="13">
        <v>5</v>
      </c>
      <c r="AB49" s="13">
        <v>3</v>
      </c>
      <c r="AC49" s="13">
        <v>2</v>
      </c>
      <c r="AD49" s="13">
        <v>1</v>
      </c>
      <c r="AE49" s="13" t="s">
        <v>135</v>
      </c>
      <c r="AF49" s="104"/>
      <c r="AG49" s="120"/>
      <c r="AH49" s="13" t="s">
        <v>168</v>
      </c>
      <c r="AI49" s="13">
        <v>3</v>
      </c>
      <c r="AJ49" s="13">
        <v>3</v>
      </c>
      <c r="AK49" s="13">
        <v>2</v>
      </c>
      <c r="AL49" s="13">
        <v>1</v>
      </c>
      <c r="AM49" s="13" t="s">
        <v>135</v>
      </c>
      <c r="AO49" s="120"/>
      <c r="AP49" s="13" t="s">
        <v>80</v>
      </c>
      <c r="AQ49" s="106">
        <v>4</v>
      </c>
      <c r="AR49" s="106">
        <v>2</v>
      </c>
      <c r="AS49" s="106">
        <v>2</v>
      </c>
      <c r="AT49" s="106">
        <v>0</v>
      </c>
      <c r="AU49" s="97" t="s">
        <v>135</v>
      </c>
      <c r="AV49" s="28"/>
      <c r="AW49" s="147"/>
      <c r="AX49" s="13" t="s">
        <v>590</v>
      </c>
      <c r="AY49" s="13">
        <v>5</v>
      </c>
      <c r="AZ49" s="13">
        <v>3</v>
      </c>
      <c r="BA49" s="13">
        <v>2</v>
      </c>
      <c r="BB49" s="13">
        <v>1</v>
      </c>
      <c r="BC49" s="13" t="s">
        <v>135</v>
      </c>
      <c r="BD49" s="148"/>
    </row>
    <row r="50" spans="1:56" s="13" customFormat="1" ht="15.75" x14ac:dyDescent="0.2">
      <c r="A50" s="147"/>
      <c r="B50" s="13" t="s">
        <v>212</v>
      </c>
      <c r="C50" s="13">
        <v>5</v>
      </c>
      <c r="D50" s="13">
        <v>3</v>
      </c>
      <c r="E50" s="13">
        <v>1</v>
      </c>
      <c r="F50" s="13">
        <v>2</v>
      </c>
      <c r="G50" s="13" t="s">
        <v>139</v>
      </c>
      <c r="H50" s="104" t="s">
        <v>148</v>
      </c>
      <c r="I50" s="120"/>
      <c r="J50" s="13" t="s">
        <v>213</v>
      </c>
      <c r="K50" s="13">
        <v>5</v>
      </c>
      <c r="L50" s="13">
        <v>3</v>
      </c>
      <c r="M50" s="13">
        <v>1</v>
      </c>
      <c r="N50" s="13">
        <v>2</v>
      </c>
      <c r="O50" s="13" t="s">
        <v>139</v>
      </c>
      <c r="P50" s="104" t="s">
        <v>148</v>
      </c>
      <c r="Q50" s="114"/>
      <c r="R50" s="13" t="s">
        <v>125</v>
      </c>
      <c r="S50" s="13">
        <v>3</v>
      </c>
      <c r="T50" s="13">
        <v>2</v>
      </c>
      <c r="U50" s="13">
        <v>0</v>
      </c>
      <c r="V50" s="13">
        <v>2</v>
      </c>
      <c r="W50" s="13" t="s">
        <v>139</v>
      </c>
      <c r="Y50" s="120"/>
      <c r="Z50" s="13" t="s">
        <v>214</v>
      </c>
      <c r="AA50" s="13">
        <v>5</v>
      </c>
      <c r="AB50" s="13">
        <v>3</v>
      </c>
      <c r="AC50" s="13">
        <v>3</v>
      </c>
      <c r="AD50" s="13">
        <v>0</v>
      </c>
      <c r="AE50" s="13" t="s">
        <v>135</v>
      </c>
      <c r="AF50" s="104"/>
      <c r="AG50" s="116"/>
      <c r="AH50" s="329" t="s">
        <v>103</v>
      </c>
      <c r="AI50" s="13">
        <v>3</v>
      </c>
      <c r="AJ50" s="13">
        <v>2</v>
      </c>
      <c r="AK50" s="13">
        <v>0</v>
      </c>
      <c r="AL50" s="13">
        <v>2</v>
      </c>
      <c r="AM50" s="13" t="s">
        <v>139</v>
      </c>
      <c r="AO50" s="120"/>
      <c r="AP50" s="13" t="s">
        <v>86</v>
      </c>
      <c r="AQ50" s="105">
        <v>3</v>
      </c>
      <c r="AR50" s="105">
        <v>2</v>
      </c>
      <c r="AS50" s="105">
        <v>0</v>
      </c>
      <c r="AT50" s="105">
        <v>2</v>
      </c>
      <c r="AU50" s="113" t="s">
        <v>139</v>
      </c>
      <c r="AV50" s="28"/>
      <c r="AW50" s="147"/>
      <c r="AX50" s="13" t="s">
        <v>591</v>
      </c>
      <c r="AY50" s="13">
        <v>3</v>
      </c>
      <c r="AZ50" s="13">
        <v>2</v>
      </c>
      <c r="BA50" s="13">
        <v>0</v>
      </c>
      <c r="BB50" s="13">
        <v>2</v>
      </c>
      <c r="BC50" s="13" t="s">
        <v>139</v>
      </c>
      <c r="BD50" s="148"/>
    </row>
    <row r="51" spans="1:56" s="13" customFormat="1" ht="15" x14ac:dyDescent="0.2">
      <c r="A51" s="147"/>
      <c r="B51" s="13" t="s">
        <v>117</v>
      </c>
      <c r="C51" s="13">
        <v>3</v>
      </c>
      <c r="D51" s="13">
        <v>2</v>
      </c>
      <c r="E51" s="13">
        <v>2</v>
      </c>
      <c r="F51" s="13">
        <v>0</v>
      </c>
      <c r="G51" s="13" t="s">
        <v>135</v>
      </c>
      <c r="H51" s="104"/>
      <c r="I51" s="120"/>
      <c r="J51" s="13" t="s">
        <v>84</v>
      </c>
      <c r="K51" s="13">
        <v>3</v>
      </c>
      <c r="L51" s="13">
        <v>2</v>
      </c>
      <c r="M51" s="13">
        <v>2</v>
      </c>
      <c r="N51" s="13">
        <v>0</v>
      </c>
      <c r="O51" s="13" t="s">
        <v>135</v>
      </c>
      <c r="P51" s="104"/>
      <c r="Q51" s="114"/>
      <c r="R51" s="13" t="s">
        <v>215</v>
      </c>
      <c r="S51" s="13">
        <v>2</v>
      </c>
      <c r="T51" s="13">
        <v>2</v>
      </c>
      <c r="U51" s="13">
        <v>0</v>
      </c>
      <c r="V51" s="13">
        <v>2</v>
      </c>
      <c r="W51" s="13" t="s">
        <v>139</v>
      </c>
      <c r="Y51" s="120"/>
      <c r="Z51" s="13" t="s">
        <v>117</v>
      </c>
      <c r="AA51" s="13">
        <v>3</v>
      </c>
      <c r="AB51" s="13">
        <v>2</v>
      </c>
      <c r="AC51" s="13">
        <v>2</v>
      </c>
      <c r="AD51" s="13">
        <v>0</v>
      </c>
      <c r="AE51" s="13" t="s">
        <v>135</v>
      </c>
      <c r="AF51" s="104"/>
      <c r="AG51" s="120"/>
      <c r="AH51" s="13" t="s">
        <v>377</v>
      </c>
      <c r="AI51" s="13">
        <v>5</v>
      </c>
      <c r="AJ51" s="13">
        <v>3</v>
      </c>
      <c r="AK51" s="13">
        <v>1</v>
      </c>
      <c r="AL51" s="13">
        <v>2</v>
      </c>
      <c r="AM51" s="13" t="s">
        <v>139</v>
      </c>
      <c r="AO51" s="120"/>
      <c r="AP51" s="13" t="s">
        <v>153</v>
      </c>
      <c r="AQ51" s="105">
        <v>3</v>
      </c>
      <c r="AR51" s="105">
        <v>2</v>
      </c>
      <c r="AS51" s="105">
        <v>2</v>
      </c>
      <c r="AT51" s="105">
        <v>0</v>
      </c>
      <c r="AU51" s="113" t="s">
        <v>135</v>
      </c>
      <c r="AV51" s="28"/>
      <c r="AW51" s="147"/>
      <c r="AX51" s="13" t="s">
        <v>592</v>
      </c>
      <c r="AY51" s="13">
        <v>2</v>
      </c>
      <c r="AZ51" s="13">
        <v>2</v>
      </c>
      <c r="BA51" s="13">
        <v>0</v>
      </c>
      <c r="BB51" s="13">
        <v>2</v>
      </c>
      <c r="BC51" s="13" t="s">
        <v>139</v>
      </c>
      <c r="BD51" s="148"/>
    </row>
    <row r="52" spans="1:56" s="13" customFormat="1" ht="15" x14ac:dyDescent="0.2">
      <c r="A52" s="147"/>
      <c r="B52" s="13" t="s">
        <v>152</v>
      </c>
      <c r="C52" s="13">
        <v>3</v>
      </c>
      <c r="D52" s="13">
        <v>2</v>
      </c>
      <c r="E52" s="13">
        <v>1</v>
      </c>
      <c r="F52" s="13">
        <v>1</v>
      </c>
      <c r="G52" s="13" t="s">
        <v>135</v>
      </c>
      <c r="H52" s="104"/>
      <c r="I52" s="120"/>
      <c r="J52" s="13" t="s">
        <v>152</v>
      </c>
      <c r="K52" s="13">
        <v>3</v>
      </c>
      <c r="L52" s="13">
        <v>2</v>
      </c>
      <c r="M52" s="13">
        <v>1</v>
      </c>
      <c r="N52" s="13">
        <v>1</v>
      </c>
      <c r="O52" s="13" t="s">
        <v>135</v>
      </c>
      <c r="P52" s="104"/>
      <c r="Q52" s="114"/>
      <c r="R52" s="13" t="s">
        <v>152</v>
      </c>
      <c r="S52" s="13">
        <v>3</v>
      </c>
      <c r="T52" s="13">
        <v>2</v>
      </c>
      <c r="U52" s="13">
        <v>1</v>
      </c>
      <c r="V52" s="13">
        <v>1</v>
      </c>
      <c r="W52" s="13" t="s">
        <v>135</v>
      </c>
      <c r="Y52" s="120"/>
      <c r="Z52" s="13" t="s">
        <v>120</v>
      </c>
      <c r="AA52" s="13">
        <v>3</v>
      </c>
      <c r="AB52" s="13">
        <v>2</v>
      </c>
      <c r="AC52" s="13">
        <v>0</v>
      </c>
      <c r="AD52" s="13">
        <v>2</v>
      </c>
      <c r="AE52" s="13" t="s">
        <v>139</v>
      </c>
      <c r="AF52" s="104"/>
      <c r="AG52" s="120"/>
      <c r="AH52" s="13" t="s">
        <v>84</v>
      </c>
      <c r="AI52" s="13">
        <v>3</v>
      </c>
      <c r="AJ52" s="13">
        <v>2</v>
      </c>
      <c r="AK52" s="13">
        <v>0</v>
      </c>
      <c r="AL52" s="13">
        <v>2</v>
      </c>
      <c r="AM52" s="13" t="s">
        <v>139</v>
      </c>
      <c r="AO52" s="120"/>
      <c r="AP52" s="13" t="s">
        <v>81</v>
      </c>
      <c r="AQ52" s="106">
        <v>4</v>
      </c>
      <c r="AR52" s="106">
        <v>2</v>
      </c>
      <c r="AS52" s="106">
        <v>2</v>
      </c>
      <c r="AT52" s="106">
        <v>0</v>
      </c>
      <c r="AU52" s="13" t="s">
        <v>135</v>
      </c>
      <c r="AV52" s="97"/>
      <c r="AW52" s="147"/>
      <c r="AX52" s="13" t="s">
        <v>593</v>
      </c>
      <c r="AY52" s="13">
        <v>3</v>
      </c>
      <c r="AZ52" s="13">
        <v>2</v>
      </c>
      <c r="BA52" s="13">
        <v>1</v>
      </c>
      <c r="BB52" s="13">
        <v>1</v>
      </c>
      <c r="BC52" s="13" t="s">
        <v>135</v>
      </c>
      <c r="BD52" s="148"/>
    </row>
    <row r="53" spans="1:56" s="13" customFormat="1" ht="15" x14ac:dyDescent="0.2">
      <c r="A53" s="147"/>
      <c r="B53" s="106" t="s">
        <v>216</v>
      </c>
      <c r="C53" s="13">
        <v>3</v>
      </c>
      <c r="D53" s="13">
        <v>2</v>
      </c>
      <c r="E53" s="13">
        <v>2</v>
      </c>
      <c r="F53" s="13">
        <v>0</v>
      </c>
      <c r="G53" s="13" t="s">
        <v>135</v>
      </c>
      <c r="H53" s="104"/>
      <c r="I53" s="120"/>
      <c r="J53" s="106" t="s">
        <v>216</v>
      </c>
      <c r="K53" s="13">
        <v>3</v>
      </c>
      <c r="L53" s="13">
        <v>2</v>
      </c>
      <c r="M53" s="13">
        <v>2</v>
      </c>
      <c r="N53" s="13">
        <v>0</v>
      </c>
      <c r="O53" s="13" t="s">
        <v>135</v>
      </c>
      <c r="P53" s="104"/>
      <c r="Q53" s="114"/>
      <c r="R53" s="106" t="s">
        <v>217</v>
      </c>
      <c r="S53" s="13">
        <v>6</v>
      </c>
      <c r="T53" s="13">
        <v>4</v>
      </c>
      <c r="U53" s="13">
        <v>4</v>
      </c>
      <c r="V53" s="13">
        <v>0</v>
      </c>
      <c r="W53" s="13" t="s">
        <v>218</v>
      </c>
      <c r="Y53" s="120"/>
      <c r="Z53" s="106" t="s">
        <v>219</v>
      </c>
      <c r="AA53" s="13">
        <v>3</v>
      </c>
      <c r="AB53" s="13">
        <v>2</v>
      </c>
      <c r="AC53" s="13">
        <v>2</v>
      </c>
      <c r="AD53" s="13">
        <v>0</v>
      </c>
      <c r="AE53" s="13" t="s">
        <v>135</v>
      </c>
      <c r="AF53" s="104"/>
      <c r="AG53" s="120"/>
      <c r="AH53" s="13" t="s">
        <v>331</v>
      </c>
      <c r="AI53" s="13">
        <v>3</v>
      </c>
      <c r="AJ53" s="13">
        <v>2</v>
      </c>
      <c r="AK53" s="13">
        <v>2</v>
      </c>
      <c r="AL53" s="13">
        <v>0</v>
      </c>
      <c r="AM53" s="13" t="s">
        <v>139</v>
      </c>
      <c r="AO53" s="120"/>
      <c r="AP53" s="13" t="s">
        <v>76</v>
      </c>
      <c r="AQ53" s="105">
        <v>4</v>
      </c>
      <c r="AR53" s="105">
        <v>2</v>
      </c>
      <c r="AS53" s="105">
        <v>2</v>
      </c>
      <c r="AT53" s="105">
        <v>0</v>
      </c>
      <c r="AU53" s="113" t="s">
        <v>139</v>
      </c>
      <c r="AV53" s="113" t="s">
        <v>147</v>
      </c>
      <c r="AW53" s="147"/>
      <c r="AX53" s="106" t="s">
        <v>217</v>
      </c>
      <c r="AY53" s="13">
        <v>6</v>
      </c>
      <c r="AZ53" s="13">
        <v>4</v>
      </c>
      <c r="BA53" s="13">
        <v>4</v>
      </c>
      <c r="BB53" s="13">
        <v>0</v>
      </c>
      <c r="BC53" s="13" t="s">
        <v>218</v>
      </c>
      <c r="BD53" s="148"/>
    </row>
    <row r="54" spans="1:56" s="13" customFormat="1" ht="15" x14ac:dyDescent="0.2">
      <c r="A54" s="147"/>
      <c r="B54" s="106"/>
      <c r="H54" s="104"/>
      <c r="I54" s="120"/>
      <c r="J54" s="106"/>
      <c r="P54" s="104"/>
      <c r="Q54" s="114"/>
      <c r="R54" s="106"/>
      <c r="Y54" s="120"/>
      <c r="Z54" s="106"/>
      <c r="AF54" s="104"/>
      <c r="AG54" s="120"/>
      <c r="AH54" s="106" t="s">
        <v>216</v>
      </c>
      <c r="AI54" s="13">
        <v>3</v>
      </c>
      <c r="AJ54" s="13">
        <v>2</v>
      </c>
      <c r="AK54" s="13">
        <v>2</v>
      </c>
      <c r="AL54" s="13">
        <v>0</v>
      </c>
      <c r="AM54" s="13" t="s">
        <v>135</v>
      </c>
      <c r="AO54" s="120"/>
      <c r="AP54" s="106" t="s">
        <v>134</v>
      </c>
      <c r="AQ54" s="106">
        <v>3</v>
      </c>
      <c r="AR54" s="106">
        <v>2</v>
      </c>
      <c r="AS54" s="106">
        <v>2</v>
      </c>
      <c r="AT54" s="106">
        <v>0</v>
      </c>
      <c r="AU54" s="97" t="s">
        <v>139</v>
      </c>
      <c r="AV54" s="114"/>
      <c r="AW54" s="147"/>
      <c r="AX54" s="106"/>
      <c r="AY54" s="106"/>
      <c r="AZ54" s="106"/>
      <c r="BA54" s="106"/>
      <c r="BB54" s="106"/>
      <c r="BC54" s="97"/>
      <c r="BD54" s="154"/>
    </row>
    <row r="55" spans="1:56" s="13" customFormat="1" ht="15.75" thickBot="1" x14ac:dyDescent="0.25">
      <c r="A55" s="149"/>
      <c r="B55" s="110" t="s">
        <v>176</v>
      </c>
      <c r="C55" s="83">
        <f>SUM(C46:C53)</f>
        <v>30</v>
      </c>
      <c r="D55" s="83">
        <f>SUM(D46:D53)</f>
        <v>20</v>
      </c>
      <c r="E55" s="83">
        <f>SUM(E46:E53)</f>
        <v>12</v>
      </c>
      <c r="F55" s="83">
        <f>SUM(F46:F53)</f>
        <v>8</v>
      </c>
      <c r="G55" s="111" t="s">
        <v>196</v>
      </c>
      <c r="H55" s="112"/>
      <c r="I55" s="121"/>
      <c r="J55" s="110" t="s">
        <v>176</v>
      </c>
      <c r="K55" s="83">
        <f>SUM(K46:K53)</f>
        <v>30</v>
      </c>
      <c r="L55" s="83">
        <f>SUM(L46:L53)</f>
        <v>20</v>
      </c>
      <c r="M55" s="83">
        <f>SUM(M46:M53)</f>
        <v>12</v>
      </c>
      <c r="N55" s="83">
        <f>SUM(N46:N53)</f>
        <v>8</v>
      </c>
      <c r="O55" s="111" t="s">
        <v>196</v>
      </c>
      <c r="P55" s="112"/>
      <c r="Q55" s="111"/>
      <c r="R55" s="110" t="s">
        <v>176</v>
      </c>
      <c r="S55" s="83">
        <f>SUM(S46:S53)</f>
        <v>30</v>
      </c>
      <c r="T55" s="83">
        <f>SUM(T46:T53)</f>
        <v>21</v>
      </c>
      <c r="U55" s="83">
        <f>SUM(U46:U53)</f>
        <v>11</v>
      </c>
      <c r="V55" s="83">
        <f>SUM(V46:V53)</f>
        <v>10</v>
      </c>
      <c r="W55" s="111" t="s">
        <v>202</v>
      </c>
      <c r="X55" s="83"/>
      <c r="Y55" s="121"/>
      <c r="Z55" s="110" t="s">
        <v>176</v>
      </c>
      <c r="AA55" s="83">
        <f>SUM(AA46:AA53)</f>
        <v>30</v>
      </c>
      <c r="AB55" s="83">
        <f>SUM(AB46:AB53)</f>
        <v>20</v>
      </c>
      <c r="AC55" s="83">
        <f>SUM(AC46:AC53)</f>
        <v>13</v>
      </c>
      <c r="AD55" s="83">
        <f>SUM(AD46:AD53)</f>
        <v>7</v>
      </c>
      <c r="AE55" s="111" t="s">
        <v>196</v>
      </c>
      <c r="AF55" s="112"/>
      <c r="AG55" s="121"/>
      <c r="AH55" s="110" t="s">
        <v>176</v>
      </c>
      <c r="AI55" s="83">
        <f>SUM(AI46:AI54)</f>
        <v>30</v>
      </c>
      <c r="AJ55" s="83">
        <f>SUM(AJ46:AJ54)</f>
        <v>22</v>
      </c>
      <c r="AK55" s="83">
        <f>SUM(AK46:AK54)</f>
        <v>11</v>
      </c>
      <c r="AL55" s="83">
        <f>SUM(AL46:AL54)</f>
        <v>11</v>
      </c>
      <c r="AM55" s="111" t="s">
        <v>4</v>
      </c>
      <c r="AN55" s="112"/>
      <c r="AO55" s="121"/>
      <c r="AP55" s="110" t="s">
        <v>176</v>
      </c>
      <c r="AQ55" s="110">
        <f>SUM(AQ46:AQ54)</f>
        <v>30</v>
      </c>
      <c r="AR55" s="110">
        <f>SUM(AR46:AR54)</f>
        <v>19</v>
      </c>
      <c r="AS55" s="110">
        <f>SUM(AS46:AS54)</f>
        <v>15</v>
      </c>
      <c r="AT55" s="110">
        <f>SUM(AT46:AT54)</f>
        <v>4</v>
      </c>
      <c r="AU55" s="83" t="s">
        <v>202</v>
      </c>
      <c r="AV55" s="83"/>
      <c r="AW55" s="149"/>
      <c r="AX55" s="110" t="s">
        <v>176</v>
      </c>
      <c r="AY55" s="110">
        <f>SUM(AY46:AY54)</f>
        <v>30</v>
      </c>
      <c r="AZ55" s="110">
        <f>SUM(AZ46:AZ54)</f>
        <v>21</v>
      </c>
      <c r="BA55" s="110">
        <f>SUM(BA46:BA54)</f>
        <v>11</v>
      </c>
      <c r="BB55" s="110">
        <f>SUM(BB46:BB54)</f>
        <v>10</v>
      </c>
      <c r="BC55" s="83"/>
      <c r="BD55" s="150"/>
    </row>
    <row r="56" spans="1:56" s="13" customFormat="1" ht="15" x14ac:dyDescent="0.2">
      <c r="A56" s="1643">
        <v>5</v>
      </c>
      <c r="B56" s="100" t="s">
        <v>123</v>
      </c>
      <c r="C56" s="100">
        <v>2</v>
      </c>
      <c r="D56" s="100">
        <v>2</v>
      </c>
      <c r="E56" s="100">
        <v>0</v>
      </c>
      <c r="F56" s="100">
        <v>2</v>
      </c>
      <c r="G56" s="100" t="s">
        <v>139</v>
      </c>
      <c r="H56" s="101"/>
      <c r="I56" s="1627">
        <v>5</v>
      </c>
      <c r="J56" s="13" t="s">
        <v>123</v>
      </c>
      <c r="K56" s="100">
        <v>2</v>
      </c>
      <c r="L56" s="100">
        <v>2</v>
      </c>
      <c r="M56" s="100">
        <v>0</v>
      </c>
      <c r="N56" s="100">
        <v>2</v>
      </c>
      <c r="O56" s="100" t="s">
        <v>139</v>
      </c>
      <c r="P56" s="101"/>
      <c r="Q56" s="1627">
        <v>5</v>
      </c>
      <c r="R56" s="13" t="s">
        <v>123</v>
      </c>
      <c r="S56" s="100">
        <v>2</v>
      </c>
      <c r="T56" s="100">
        <v>2</v>
      </c>
      <c r="U56" s="100">
        <v>0</v>
      </c>
      <c r="V56" s="100">
        <v>2</v>
      </c>
      <c r="W56" s="100" t="s">
        <v>139</v>
      </c>
      <c r="X56" s="100"/>
      <c r="Y56" s="1627">
        <v>5</v>
      </c>
      <c r="Z56" s="13" t="s">
        <v>123</v>
      </c>
      <c r="AA56" s="100">
        <v>2</v>
      </c>
      <c r="AB56" s="100">
        <v>2</v>
      </c>
      <c r="AC56" s="100">
        <v>0</v>
      </c>
      <c r="AD56" s="100">
        <v>2</v>
      </c>
      <c r="AE56" s="100" t="s">
        <v>139</v>
      </c>
      <c r="AF56" s="101"/>
      <c r="AG56" s="1627">
        <v>5</v>
      </c>
      <c r="AH56" s="100" t="s">
        <v>391</v>
      </c>
      <c r="AI56" s="100">
        <v>3</v>
      </c>
      <c r="AJ56" s="100">
        <v>2</v>
      </c>
      <c r="AK56" s="100">
        <v>0</v>
      </c>
      <c r="AL56" s="100">
        <v>2</v>
      </c>
      <c r="AM56" s="100" t="s">
        <v>139</v>
      </c>
      <c r="AO56" s="1627">
        <v>5</v>
      </c>
      <c r="AP56" s="13" t="s">
        <v>165</v>
      </c>
      <c r="AQ56" s="102">
        <v>2</v>
      </c>
      <c r="AR56" s="102">
        <v>2</v>
      </c>
      <c r="AS56" s="102">
        <v>2</v>
      </c>
      <c r="AT56" s="102">
        <v>0</v>
      </c>
      <c r="AU56" s="115" t="s">
        <v>135</v>
      </c>
      <c r="AV56" s="142"/>
      <c r="AW56" s="1627">
        <v>5</v>
      </c>
      <c r="AX56" s="13" t="s">
        <v>594</v>
      </c>
      <c r="AY56" s="100">
        <v>2</v>
      </c>
      <c r="AZ56" s="100">
        <v>2</v>
      </c>
      <c r="BA56" s="100">
        <v>0</v>
      </c>
      <c r="BB56" s="100">
        <v>2</v>
      </c>
      <c r="BC56" s="100" t="s">
        <v>139</v>
      </c>
      <c r="BD56" s="151"/>
    </row>
    <row r="57" spans="1:56" s="13" customFormat="1" ht="15" x14ac:dyDescent="0.2">
      <c r="A57" s="1644"/>
      <c r="B57" s="13" t="s">
        <v>164</v>
      </c>
      <c r="C57" s="13">
        <v>4</v>
      </c>
      <c r="D57" s="13">
        <v>2</v>
      </c>
      <c r="E57" s="13">
        <v>0</v>
      </c>
      <c r="F57" s="13">
        <v>2</v>
      </c>
      <c r="G57" s="13" t="s">
        <v>139</v>
      </c>
      <c r="H57" s="104"/>
      <c r="I57" s="1628"/>
      <c r="J57" s="13" t="s">
        <v>104</v>
      </c>
      <c r="K57" s="13">
        <v>4</v>
      </c>
      <c r="L57" s="13">
        <v>2</v>
      </c>
      <c r="M57" s="13">
        <v>0</v>
      </c>
      <c r="N57" s="13">
        <v>2</v>
      </c>
      <c r="O57" s="13" t="s">
        <v>139</v>
      </c>
      <c r="P57" s="104"/>
      <c r="Q57" s="1628"/>
      <c r="R57" s="13" t="s">
        <v>104</v>
      </c>
      <c r="S57" s="13">
        <v>4</v>
      </c>
      <c r="T57" s="13">
        <v>2</v>
      </c>
      <c r="U57" s="13">
        <v>0</v>
      </c>
      <c r="V57" s="13">
        <v>2</v>
      </c>
      <c r="W57" s="13" t="s">
        <v>139</v>
      </c>
      <c r="Y57" s="1628"/>
      <c r="Z57" s="13" t="s">
        <v>164</v>
      </c>
      <c r="AA57" s="13">
        <v>4</v>
      </c>
      <c r="AB57" s="13">
        <v>2</v>
      </c>
      <c r="AC57" s="13">
        <v>0</v>
      </c>
      <c r="AD57" s="13">
        <v>2</v>
      </c>
      <c r="AE57" s="13" t="s">
        <v>139</v>
      </c>
      <c r="AF57" s="104"/>
      <c r="AG57" s="1628"/>
      <c r="AH57" s="13" t="s">
        <v>392</v>
      </c>
      <c r="AI57" s="13">
        <v>5</v>
      </c>
      <c r="AJ57" s="13">
        <v>3</v>
      </c>
      <c r="AK57" s="13">
        <v>2</v>
      </c>
      <c r="AL57" s="13">
        <v>1</v>
      </c>
      <c r="AM57" s="13" t="s">
        <v>135</v>
      </c>
      <c r="AO57" s="1628"/>
      <c r="AP57" s="13" t="s">
        <v>149</v>
      </c>
      <c r="AQ57" s="105">
        <v>5</v>
      </c>
      <c r="AR57" s="105">
        <v>3</v>
      </c>
      <c r="AS57" s="105">
        <v>2</v>
      </c>
      <c r="AT57" s="105">
        <v>1</v>
      </c>
      <c r="AU57" s="113" t="s">
        <v>135</v>
      </c>
      <c r="AV57" s="28"/>
      <c r="AW57" s="1628"/>
      <c r="AX57" s="13" t="s">
        <v>595</v>
      </c>
      <c r="AY57" s="13">
        <v>4</v>
      </c>
      <c r="AZ57" s="13">
        <v>2</v>
      </c>
      <c r="BA57" s="13">
        <v>0</v>
      </c>
      <c r="BB57" s="13">
        <v>2</v>
      </c>
      <c r="BC57" s="13" t="s">
        <v>139</v>
      </c>
      <c r="BD57" s="152"/>
    </row>
    <row r="58" spans="1:56" s="13" customFormat="1" ht="15" x14ac:dyDescent="0.2">
      <c r="A58" s="1644"/>
      <c r="B58" s="13" t="s">
        <v>93</v>
      </c>
      <c r="C58" s="13">
        <v>3</v>
      </c>
      <c r="D58" s="13">
        <v>2</v>
      </c>
      <c r="E58" s="13">
        <v>2</v>
      </c>
      <c r="F58" s="13">
        <v>0</v>
      </c>
      <c r="G58" s="13" t="s">
        <v>135</v>
      </c>
      <c r="H58" s="104"/>
      <c r="I58" s="1628"/>
      <c r="J58" s="13" t="s">
        <v>93</v>
      </c>
      <c r="K58" s="13">
        <v>3</v>
      </c>
      <c r="L58" s="13">
        <v>2</v>
      </c>
      <c r="M58" s="13">
        <v>2</v>
      </c>
      <c r="N58" s="13">
        <v>0</v>
      </c>
      <c r="O58" s="13" t="s">
        <v>135</v>
      </c>
      <c r="P58" s="104"/>
      <c r="Q58" s="1628"/>
      <c r="R58" s="13" t="s">
        <v>93</v>
      </c>
      <c r="S58" s="13">
        <v>3</v>
      </c>
      <c r="T58" s="13">
        <v>2</v>
      </c>
      <c r="U58" s="13">
        <v>2</v>
      </c>
      <c r="V58" s="13">
        <v>0</v>
      </c>
      <c r="W58" s="13" t="s">
        <v>135</v>
      </c>
      <c r="Y58" s="1628"/>
      <c r="Z58" s="13" t="s">
        <v>121</v>
      </c>
      <c r="AA58" s="13">
        <v>4</v>
      </c>
      <c r="AB58" s="13">
        <v>2</v>
      </c>
      <c r="AC58" s="13">
        <v>2</v>
      </c>
      <c r="AD58" s="13">
        <v>0</v>
      </c>
      <c r="AE58" s="13" t="s">
        <v>135</v>
      </c>
      <c r="AF58" s="104"/>
      <c r="AG58" s="1628"/>
      <c r="AH58" s="13" t="s">
        <v>393</v>
      </c>
      <c r="AI58" s="13">
        <v>3</v>
      </c>
      <c r="AJ58" s="13">
        <v>3</v>
      </c>
      <c r="AK58" s="13">
        <v>1</v>
      </c>
      <c r="AL58" s="13">
        <v>2</v>
      </c>
      <c r="AM58" s="13" t="s">
        <v>135</v>
      </c>
      <c r="AO58" s="1628"/>
      <c r="AP58" s="13" t="s">
        <v>172</v>
      </c>
      <c r="AQ58" s="105">
        <v>3</v>
      </c>
      <c r="AR58" s="105">
        <v>4</v>
      </c>
      <c r="AS58" s="105">
        <v>2</v>
      </c>
      <c r="AT58" s="105">
        <v>2</v>
      </c>
      <c r="AU58" s="113" t="s">
        <v>135</v>
      </c>
      <c r="AV58" s="113" t="s">
        <v>147</v>
      </c>
      <c r="AW58" s="1628"/>
      <c r="AX58" s="13" t="s">
        <v>596</v>
      </c>
      <c r="AY58" s="13">
        <v>3</v>
      </c>
      <c r="AZ58" s="13">
        <v>2</v>
      </c>
      <c r="BA58" s="13">
        <v>2</v>
      </c>
      <c r="BB58" s="13">
        <v>0</v>
      </c>
      <c r="BC58" s="13" t="s">
        <v>135</v>
      </c>
      <c r="BD58" s="153"/>
    </row>
    <row r="59" spans="1:56" s="13" customFormat="1" ht="15" x14ac:dyDescent="0.2">
      <c r="A59" s="1644"/>
      <c r="B59" s="13" t="s">
        <v>220</v>
      </c>
      <c r="C59" s="13">
        <v>3</v>
      </c>
      <c r="D59" s="13">
        <v>2</v>
      </c>
      <c r="E59" s="13">
        <v>0</v>
      </c>
      <c r="F59" s="13">
        <v>2</v>
      </c>
      <c r="G59" s="13" t="s">
        <v>139</v>
      </c>
      <c r="H59" s="104"/>
      <c r="I59" s="1628"/>
      <c r="J59" s="13" t="s">
        <v>220</v>
      </c>
      <c r="K59" s="13">
        <v>3</v>
      </c>
      <c r="L59" s="13">
        <v>2</v>
      </c>
      <c r="M59" s="13">
        <v>0</v>
      </c>
      <c r="N59" s="13">
        <v>2</v>
      </c>
      <c r="O59" s="13" t="s">
        <v>139</v>
      </c>
      <c r="P59" s="104"/>
      <c r="Q59" s="1628"/>
      <c r="R59" s="13" t="s">
        <v>3</v>
      </c>
      <c r="S59" s="13">
        <v>2</v>
      </c>
      <c r="T59" s="13">
        <v>2</v>
      </c>
      <c r="U59" s="13">
        <v>2</v>
      </c>
      <c r="V59" s="13">
        <v>0</v>
      </c>
      <c r="W59" s="13" t="s">
        <v>135</v>
      </c>
      <c r="Y59" s="1628"/>
      <c r="Z59" s="13" t="s">
        <v>3</v>
      </c>
      <c r="AA59" s="13">
        <v>2</v>
      </c>
      <c r="AB59" s="13">
        <v>2</v>
      </c>
      <c r="AC59" s="13">
        <v>2</v>
      </c>
      <c r="AD59" s="13">
        <v>0</v>
      </c>
      <c r="AE59" s="13" t="s">
        <v>135</v>
      </c>
      <c r="AF59" s="104"/>
      <c r="AG59" s="1628"/>
      <c r="AH59" s="117" t="s">
        <v>337</v>
      </c>
      <c r="AI59" s="117">
        <v>4</v>
      </c>
      <c r="AJ59" s="13">
        <v>3</v>
      </c>
      <c r="AK59" s="13">
        <v>1</v>
      </c>
      <c r="AL59" s="13">
        <v>2</v>
      </c>
      <c r="AM59" s="13" t="s">
        <v>135</v>
      </c>
      <c r="AO59" s="1628"/>
      <c r="AP59" s="13" t="s">
        <v>171</v>
      </c>
      <c r="AQ59" s="106">
        <v>5</v>
      </c>
      <c r="AR59" s="106">
        <v>3</v>
      </c>
      <c r="AS59" s="106">
        <v>2</v>
      </c>
      <c r="AT59" s="106">
        <v>1</v>
      </c>
      <c r="AU59" s="97" t="s">
        <v>139</v>
      </c>
      <c r="AV59" s="28"/>
      <c r="AW59" s="1628"/>
      <c r="AX59" s="13" t="s">
        <v>597</v>
      </c>
      <c r="AY59" s="13">
        <v>2</v>
      </c>
      <c r="AZ59" s="13">
        <v>2</v>
      </c>
      <c r="BA59" s="13">
        <v>2</v>
      </c>
      <c r="BB59" s="13">
        <v>0</v>
      </c>
      <c r="BC59" s="13" t="s">
        <v>135</v>
      </c>
      <c r="BD59" s="152"/>
    </row>
    <row r="60" spans="1:56" s="13" customFormat="1" ht="15" x14ac:dyDescent="0.2">
      <c r="A60" s="1644"/>
      <c r="B60" s="13" t="s">
        <v>221</v>
      </c>
      <c r="C60" s="13">
        <v>3</v>
      </c>
      <c r="D60" s="13">
        <v>2</v>
      </c>
      <c r="E60" s="13">
        <v>1</v>
      </c>
      <c r="F60" s="13">
        <v>1</v>
      </c>
      <c r="G60" s="13" t="s">
        <v>135</v>
      </c>
      <c r="H60" s="104"/>
      <c r="I60" s="1628"/>
      <c r="J60" s="13" t="s">
        <v>173</v>
      </c>
      <c r="K60" s="13">
        <v>3</v>
      </c>
      <c r="L60" s="13">
        <v>2</v>
      </c>
      <c r="M60" s="13">
        <v>1</v>
      </c>
      <c r="N60" s="13">
        <v>1</v>
      </c>
      <c r="O60" s="13" t="s">
        <v>135</v>
      </c>
      <c r="P60" s="104"/>
      <c r="Q60" s="1628"/>
      <c r="R60" s="13" t="s">
        <v>169</v>
      </c>
      <c r="S60" s="13">
        <v>2</v>
      </c>
      <c r="T60" s="13">
        <v>2</v>
      </c>
      <c r="U60" s="13">
        <v>2</v>
      </c>
      <c r="V60" s="13">
        <v>0</v>
      </c>
      <c r="W60" s="13" t="s">
        <v>135</v>
      </c>
      <c r="Y60" s="1628"/>
      <c r="Z60" s="13" t="s">
        <v>222</v>
      </c>
      <c r="AA60" s="13">
        <v>3</v>
      </c>
      <c r="AB60" s="13">
        <v>2</v>
      </c>
      <c r="AC60" s="13">
        <v>0</v>
      </c>
      <c r="AD60" s="13">
        <v>2</v>
      </c>
      <c r="AE60" s="13" t="s">
        <v>139</v>
      </c>
      <c r="AF60" s="104" t="s">
        <v>147</v>
      </c>
      <c r="AG60" s="1628"/>
      <c r="AH60" s="106" t="s">
        <v>124</v>
      </c>
      <c r="AI60" s="13">
        <v>15</v>
      </c>
      <c r="AJ60" s="13">
        <v>10</v>
      </c>
      <c r="AK60" s="13">
        <v>4</v>
      </c>
      <c r="AL60" s="13">
        <v>6</v>
      </c>
      <c r="AM60" s="13" t="s">
        <v>224</v>
      </c>
      <c r="AO60" s="1628"/>
      <c r="AP60" s="13" t="s">
        <v>74</v>
      </c>
      <c r="AQ60" s="105">
        <v>4</v>
      </c>
      <c r="AR60" s="105">
        <v>2</v>
      </c>
      <c r="AS60" s="105">
        <v>2</v>
      </c>
      <c r="AT60" s="105">
        <v>0</v>
      </c>
      <c r="AU60" s="113" t="s">
        <v>135</v>
      </c>
      <c r="AV60" s="28"/>
      <c r="AW60" s="1628"/>
      <c r="AX60" s="13" t="s">
        <v>598</v>
      </c>
      <c r="AY60" s="13">
        <v>2</v>
      </c>
      <c r="AZ60" s="13">
        <v>2</v>
      </c>
      <c r="BA60" s="13">
        <v>2</v>
      </c>
      <c r="BB60" s="13">
        <v>0</v>
      </c>
      <c r="BC60" s="13" t="s">
        <v>135</v>
      </c>
      <c r="BD60" s="152"/>
    </row>
    <row r="61" spans="1:56" s="13" customFormat="1" ht="15" x14ac:dyDescent="0.2">
      <c r="A61" s="1644"/>
      <c r="H61" s="104"/>
      <c r="I61" s="1628"/>
      <c r="P61" s="104"/>
      <c r="Q61" s="1628"/>
      <c r="R61" s="13" t="s">
        <v>223</v>
      </c>
      <c r="S61" s="13">
        <v>2</v>
      </c>
      <c r="T61" s="13">
        <v>2</v>
      </c>
      <c r="U61" s="13">
        <v>0</v>
      </c>
      <c r="V61" s="13">
        <v>2</v>
      </c>
      <c r="W61" s="13" t="s">
        <v>139</v>
      </c>
      <c r="Y61" s="1628"/>
      <c r="AF61" s="104"/>
      <c r="AG61" s="1628"/>
      <c r="AO61" s="1628"/>
      <c r="AP61" s="13" t="s">
        <v>75</v>
      </c>
      <c r="AQ61" s="106">
        <v>4</v>
      </c>
      <c r="AR61" s="106">
        <v>2</v>
      </c>
      <c r="AS61" s="106">
        <v>2</v>
      </c>
      <c r="AT61" s="106">
        <v>0</v>
      </c>
      <c r="AU61" s="97" t="s">
        <v>135</v>
      </c>
      <c r="AW61" s="1628"/>
      <c r="AX61" s="13" t="s">
        <v>599</v>
      </c>
      <c r="AY61" s="13">
        <v>2</v>
      </c>
      <c r="AZ61" s="13">
        <v>2</v>
      </c>
      <c r="BA61" s="13">
        <v>0</v>
      </c>
      <c r="BB61" s="13">
        <v>2</v>
      </c>
      <c r="BC61" s="13" t="s">
        <v>139</v>
      </c>
      <c r="BD61" s="148"/>
    </row>
    <row r="62" spans="1:56" s="13" customFormat="1" ht="15" x14ac:dyDescent="0.2">
      <c r="A62" s="1644"/>
      <c r="B62" s="106" t="s">
        <v>163</v>
      </c>
      <c r="C62" s="13">
        <v>15</v>
      </c>
      <c r="D62" s="13">
        <v>10</v>
      </c>
      <c r="E62" s="13">
        <v>4</v>
      </c>
      <c r="F62" s="13">
        <v>6</v>
      </c>
      <c r="G62" s="13" t="s">
        <v>224</v>
      </c>
      <c r="H62" s="104"/>
      <c r="I62" s="1628"/>
      <c r="J62" s="13" t="s">
        <v>163</v>
      </c>
      <c r="K62" s="13">
        <v>15</v>
      </c>
      <c r="L62" s="13">
        <v>10</v>
      </c>
      <c r="M62" s="13">
        <v>4</v>
      </c>
      <c r="N62" s="13">
        <v>6</v>
      </c>
      <c r="O62" s="13" t="s">
        <v>225</v>
      </c>
      <c r="P62" s="104"/>
      <c r="Q62" s="1628"/>
      <c r="R62" s="13" t="s">
        <v>163</v>
      </c>
      <c r="S62" s="13">
        <v>15</v>
      </c>
      <c r="T62" s="13">
        <v>10</v>
      </c>
      <c r="U62" s="13">
        <v>4</v>
      </c>
      <c r="V62" s="13">
        <v>6</v>
      </c>
      <c r="W62" s="13" t="s">
        <v>226</v>
      </c>
      <c r="Y62" s="1628"/>
      <c r="Z62" s="13" t="s">
        <v>163</v>
      </c>
      <c r="AA62" s="13">
        <v>15</v>
      </c>
      <c r="AB62" s="13">
        <v>10</v>
      </c>
      <c r="AC62" s="13">
        <v>4</v>
      </c>
      <c r="AD62" s="13">
        <v>6</v>
      </c>
      <c r="AE62" s="13" t="s">
        <v>225</v>
      </c>
      <c r="AF62" s="104"/>
      <c r="AG62" s="1628"/>
      <c r="AO62" s="1628"/>
      <c r="AP62" s="13" t="s">
        <v>82</v>
      </c>
      <c r="AQ62" s="106">
        <v>4</v>
      </c>
      <c r="AR62" s="106">
        <v>2</v>
      </c>
      <c r="AS62" s="106">
        <v>2</v>
      </c>
      <c r="AT62" s="106">
        <v>0</v>
      </c>
      <c r="AU62" s="97" t="s">
        <v>135</v>
      </c>
      <c r="AV62" s="114"/>
      <c r="AW62" s="1628"/>
      <c r="AX62" s="13" t="s">
        <v>163</v>
      </c>
      <c r="AY62" s="13">
        <v>15</v>
      </c>
      <c r="AZ62" s="13">
        <v>10</v>
      </c>
      <c r="BA62" s="13">
        <v>4</v>
      </c>
      <c r="BB62" s="13">
        <v>6</v>
      </c>
      <c r="BC62" s="13" t="s">
        <v>226</v>
      </c>
      <c r="BD62" s="154"/>
    </row>
    <row r="63" spans="1:56" s="13" customFormat="1" ht="15" x14ac:dyDescent="0.2">
      <c r="A63" s="1644"/>
      <c r="B63" s="106"/>
      <c r="H63" s="104"/>
      <c r="I63" s="1628"/>
      <c r="P63" s="104"/>
      <c r="Q63" s="1628"/>
      <c r="Y63" s="1628"/>
      <c r="AF63" s="104"/>
      <c r="AG63" s="1628"/>
      <c r="AO63" s="1628"/>
      <c r="AP63" s="347" t="s">
        <v>134</v>
      </c>
      <c r="AQ63" s="106">
        <v>3</v>
      </c>
      <c r="AR63" s="106">
        <v>2</v>
      </c>
      <c r="AS63" s="106">
        <v>2</v>
      </c>
      <c r="AT63" s="106">
        <v>0</v>
      </c>
      <c r="AU63" s="97" t="s">
        <v>139</v>
      </c>
      <c r="AV63" s="114"/>
      <c r="AW63" s="1628"/>
      <c r="AX63" s="106"/>
      <c r="AY63" s="106"/>
      <c r="AZ63" s="106"/>
      <c r="BA63" s="106"/>
      <c r="BB63" s="106"/>
      <c r="BC63" s="97"/>
      <c r="BD63" s="154"/>
    </row>
    <row r="64" spans="1:56" s="13" customFormat="1" ht="15.75" thickBot="1" x14ac:dyDescent="0.25">
      <c r="A64" s="1645"/>
      <c r="B64" s="110" t="s">
        <v>176</v>
      </c>
      <c r="C64" s="83">
        <f>SUM(C56:C62)</f>
        <v>30</v>
      </c>
      <c r="D64" s="83">
        <f>SUM(D56:D62)</f>
        <v>20</v>
      </c>
      <c r="E64" s="83">
        <f>SUM(E56:E62)</f>
        <v>7</v>
      </c>
      <c r="F64" s="83">
        <f>SUM(F56:F62)</f>
        <v>13</v>
      </c>
      <c r="G64" s="111" t="s">
        <v>106</v>
      </c>
      <c r="H64" s="112"/>
      <c r="I64" s="1629"/>
      <c r="J64" s="110" t="s">
        <v>176</v>
      </c>
      <c r="K64" s="83">
        <f>SUM(K56:K62)</f>
        <v>30</v>
      </c>
      <c r="L64" s="83">
        <f>SUM(L56:L62)</f>
        <v>20</v>
      </c>
      <c r="M64" s="83">
        <f>SUM(M56:M62)</f>
        <v>7</v>
      </c>
      <c r="N64" s="83">
        <f>SUM(N56:N62)</f>
        <v>13</v>
      </c>
      <c r="O64" s="111" t="s">
        <v>5</v>
      </c>
      <c r="P64" s="112"/>
      <c r="Q64" s="1629"/>
      <c r="R64" s="110" t="s">
        <v>176</v>
      </c>
      <c r="S64" s="83">
        <f>SUM(S56:S62)</f>
        <v>30</v>
      </c>
      <c r="T64" s="83">
        <f>SUM(T56:T62)</f>
        <v>22</v>
      </c>
      <c r="U64" s="83">
        <f>SUM(U56:U62)</f>
        <v>10</v>
      </c>
      <c r="V64" s="83">
        <f>SUM(V56:V62)</f>
        <v>12</v>
      </c>
      <c r="W64" s="111" t="s">
        <v>227</v>
      </c>
      <c r="X64" s="83"/>
      <c r="Y64" s="1629"/>
      <c r="Z64" s="110" t="s">
        <v>176</v>
      </c>
      <c r="AA64" s="83">
        <f>SUM(AA56:AA62)</f>
        <v>30</v>
      </c>
      <c r="AB64" s="83">
        <f>SUM(AB56:AB62)</f>
        <v>20</v>
      </c>
      <c r="AC64" s="83">
        <f>SUM(AC56:AC62)</f>
        <v>8</v>
      </c>
      <c r="AD64" s="83">
        <f>SUM(AD56:AD62)</f>
        <v>12</v>
      </c>
      <c r="AE64" s="111" t="s">
        <v>4</v>
      </c>
      <c r="AF64" s="112"/>
      <c r="AG64" s="1629"/>
      <c r="AH64" s="106" t="s">
        <v>176</v>
      </c>
      <c r="AI64" s="13">
        <f>SUM(AI56:AI60)</f>
        <v>30</v>
      </c>
      <c r="AJ64" s="13">
        <f>SUM(AJ56:AJ60)</f>
        <v>21</v>
      </c>
      <c r="AK64" s="13">
        <f>SUM(AK56:AK60)</f>
        <v>8</v>
      </c>
      <c r="AL64" s="13">
        <f>SUM(AL56:AL60)</f>
        <v>13</v>
      </c>
      <c r="AM64" s="114" t="s">
        <v>195</v>
      </c>
      <c r="AN64" s="112"/>
      <c r="AO64" s="1629"/>
      <c r="AP64" s="110" t="s">
        <v>176</v>
      </c>
      <c r="AQ64" s="110">
        <f>SUM(AQ56:AQ63)</f>
        <v>30</v>
      </c>
      <c r="AR64" s="110">
        <f>SUM(AR56:AR63)</f>
        <v>20</v>
      </c>
      <c r="AS64" s="110">
        <f>SUM(AS56:AS63)</f>
        <v>16</v>
      </c>
      <c r="AT64" s="110">
        <f>SUM(AT56:AT63)</f>
        <v>4</v>
      </c>
      <c r="AU64" s="83" t="s">
        <v>196</v>
      </c>
      <c r="AV64" s="83"/>
      <c r="AW64" s="1629"/>
      <c r="AX64" s="110" t="s">
        <v>176</v>
      </c>
      <c r="AY64" s="110">
        <f>SUM(AY56:AY63)</f>
        <v>30</v>
      </c>
      <c r="AZ64" s="110">
        <f>SUM(AZ56:AZ63)</f>
        <v>22</v>
      </c>
      <c r="BA64" s="110">
        <f>SUM(BA56:BA63)</f>
        <v>10</v>
      </c>
      <c r="BB64" s="110">
        <f>SUM(BB56:BB63)</f>
        <v>12</v>
      </c>
      <c r="BC64" s="83"/>
      <c r="BD64" s="150"/>
    </row>
    <row r="65" spans="1:56" s="13" customFormat="1" ht="15" x14ac:dyDescent="0.2">
      <c r="A65" s="145">
        <v>6</v>
      </c>
      <c r="B65" s="13" t="s">
        <v>79</v>
      </c>
      <c r="C65" s="100">
        <v>3</v>
      </c>
      <c r="D65" s="100">
        <v>2</v>
      </c>
      <c r="E65" s="100">
        <v>0</v>
      </c>
      <c r="F65" s="100">
        <v>2</v>
      </c>
      <c r="G65" s="100" t="s">
        <v>139</v>
      </c>
      <c r="H65" s="101"/>
      <c r="I65" s="118">
        <v>6</v>
      </c>
      <c r="J65" s="13" t="s">
        <v>79</v>
      </c>
      <c r="K65" s="100">
        <v>3</v>
      </c>
      <c r="L65" s="100">
        <v>2</v>
      </c>
      <c r="M65" s="100">
        <v>0</v>
      </c>
      <c r="N65" s="100">
        <v>2</v>
      </c>
      <c r="O65" s="100" t="s">
        <v>139</v>
      </c>
      <c r="P65" s="101"/>
      <c r="Q65" s="119">
        <v>6</v>
      </c>
      <c r="R65" s="13" t="s">
        <v>105</v>
      </c>
      <c r="S65" s="100">
        <v>3</v>
      </c>
      <c r="T65" s="100">
        <v>2</v>
      </c>
      <c r="U65" s="100">
        <v>0</v>
      </c>
      <c r="V65" s="100">
        <v>2</v>
      </c>
      <c r="W65" s="100" t="s">
        <v>139</v>
      </c>
      <c r="X65" s="100"/>
      <c r="Y65" s="118">
        <v>6</v>
      </c>
      <c r="Z65" s="13" t="s">
        <v>79</v>
      </c>
      <c r="AA65" s="100">
        <v>3</v>
      </c>
      <c r="AB65" s="100">
        <v>2</v>
      </c>
      <c r="AC65" s="100">
        <v>0</v>
      </c>
      <c r="AD65" s="100">
        <v>2</v>
      </c>
      <c r="AE65" s="100" t="s">
        <v>139</v>
      </c>
      <c r="AF65" s="101"/>
      <c r="AG65" s="118">
        <v>6</v>
      </c>
      <c r="AH65" s="100" t="s">
        <v>79</v>
      </c>
      <c r="AI65" s="100">
        <v>3</v>
      </c>
      <c r="AJ65" s="100">
        <v>2</v>
      </c>
      <c r="AK65" s="100">
        <v>0</v>
      </c>
      <c r="AL65" s="100">
        <v>2</v>
      </c>
      <c r="AM65" s="100" t="s">
        <v>139</v>
      </c>
      <c r="AO65" s="118">
        <v>6</v>
      </c>
      <c r="AP65" s="30" t="s">
        <v>73</v>
      </c>
      <c r="AQ65" s="102">
        <v>3</v>
      </c>
      <c r="AR65" s="102">
        <v>2</v>
      </c>
      <c r="AS65" s="102">
        <v>2</v>
      </c>
      <c r="AT65" s="102">
        <v>0</v>
      </c>
      <c r="AU65" s="115" t="s">
        <v>135</v>
      </c>
      <c r="AV65" s="142"/>
      <c r="AW65" s="145">
        <v>6</v>
      </c>
      <c r="AX65" s="13" t="s">
        <v>600</v>
      </c>
      <c r="AY65" s="100">
        <v>3</v>
      </c>
      <c r="AZ65" s="100">
        <v>2</v>
      </c>
      <c r="BA65" s="100">
        <v>0</v>
      </c>
      <c r="BB65" s="100">
        <v>2</v>
      </c>
      <c r="BC65" s="100" t="s">
        <v>139</v>
      </c>
      <c r="BD65" s="151"/>
    </row>
    <row r="66" spans="1:56" s="13" customFormat="1" ht="15" x14ac:dyDescent="0.2">
      <c r="A66" s="147"/>
      <c r="B66" s="13" t="s">
        <v>228</v>
      </c>
      <c r="C66" s="13">
        <v>2</v>
      </c>
      <c r="D66" s="13">
        <v>2</v>
      </c>
      <c r="E66" s="13">
        <v>1</v>
      </c>
      <c r="F66" s="13">
        <v>1</v>
      </c>
      <c r="G66" s="13" t="s">
        <v>135</v>
      </c>
      <c r="H66" s="104"/>
      <c r="I66" s="120"/>
      <c r="J66" s="13" t="s">
        <v>228</v>
      </c>
      <c r="K66" s="13">
        <v>2</v>
      </c>
      <c r="L66" s="13">
        <v>2</v>
      </c>
      <c r="M66" s="13">
        <v>1</v>
      </c>
      <c r="N66" s="13">
        <v>1</v>
      </c>
      <c r="O66" s="13" t="s">
        <v>135</v>
      </c>
      <c r="P66" s="104"/>
      <c r="Q66" s="114"/>
      <c r="R66" s="13" t="s">
        <v>92</v>
      </c>
      <c r="S66" s="13">
        <v>3</v>
      </c>
      <c r="T66" s="13">
        <v>2</v>
      </c>
      <c r="U66" s="13">
        <v>2</v>
      </c>
      <c r="V66" s="13">
        <v>0</v>
      </c>
      <c r="W66" s="13" t="s">
        <v>135</v>
      </c>
      <c r="Y66" s="120"/>
      <c r="Z66" s="13" t="s">
        <v>230</v>
      </c>
      <c r="AA66" s="13">
        <v>3</v>
      </c>
      <c r="AB66" s="13">
        <v>2</v>
      </c>
      <c r="AC66" s="13">
        <v>0</v>
      </c>
      <c r="AD66" s="13">
        <v>2</v>
      </c>
      <c r="AE66" s="13" t="s">
        <v>139</v>
      </c>
      <c r="AF66" s="104"/>
      <c r="AG66" s="120"/>
      <c r="AH66" s="13" t="s">
        <v>394</v>
      </c>
      <c r="AI66" s="13">
        <v>2</v>
      </c>
      <c r="AJ66" s="13">
        <v>2</v>
      </c>
      <c r="AK66" s="13">
        <v>0</v>
      </c>
      <c r="AL66" s="13">
        <v>2</v>
      </c>
      <c r="AM66" s="13" t="s">
        <v>139</v>
      </c>
      <c r="AO66" s="120"/>
      <c r="AP66" s="30" t="s">
        <v>77</v>
      </c>
      <c r="AQ66" s="105">
        <v>5</v>
      </c>
      <c r="AR66" s="105">
        <v>4</v>
      </c>
      <c r="AS66" s="105">
        <v>2</v>
      </c>
      <c r="AT66" s="105">
        <v>2</v>
      </c>
      <c r="AU66" s="113" t="s">
        <v>135</v>
      </c>
      <c r="AV66" s="28"/>
      <c r="AW66" s="147"/>
      <c r="AX66" s="13" t="s">
        <v>601</v>
      </c>
      <c r="AY66" s="13">
        <v>3</v>
      </c>
      <c r="AZ66" s="13">
        <v>2</v>
      </c>
      <c r="BA66" s="13">
        <v>2</v>
      </c>
      <c r="BB66" s="13">
        <v>0</v>
      </c>
      <c r="BC66" s="13" t="s">
        <v>135</v>
      </c>
      <c r="BD66" s="152"/>
    </row>
    <row r="67" spans="1:56" s="13" customFormat="1" ht="15" x14ac:dyDescent="0.2">
      <c r="A67" s="147"/>
      <c r="B67" s="13" t="s">
        <v>172</v>
      </c>
      <c r="C67" s="13">
        <v>3</v>
      </c>
      <c r="D67" s="13">
        <v>2</v>
      </c>
      <c r="E67" s="13">
        <v>0</v>
      </c>
      <c r="F67" s="13">
        <v>2</v>
      </c>
      <c r="G67" s="13" t="s">
        <v>139</v>
      </c>
      <c r="H67" s="104"/>
      <c r="I67" s="120"/>
      <c r="J67" s="13" t="s">
        <v>170</v>
      </c>
      <c r="K67" s="13">
        <v>2</v>
      </c>
      <c r="L67" s="13">
        <v>2</v>
      </c>
      <c r="M67" s="13">
        <v>2</v>
      </c>
      <c r="N67" s="13">
        <v>0</v>
      </c>
      <c r="O67" s="13" t="s">
        <v>135</v>
      </c>
      <c r="P67" s="104"/>
      <c r="Q67" s="114"/>
      <c r="R67" s="13" t="s">
        <v>178</v>
      </c>
      <c r="S67" s="13">
        <v>3</v>
      </c>
      <c r="T67" s="13">
        <v>2</v>
      </c>
      <c r="U67" s="13">
        <v>2</v>
      </c>
      <c r="V67" s="13">
        <v>0</v>
      </c>
      <c r="W67" s="13" t="s">
        <v>135</v>
      </c>
      <c r="Y67" s="120"/>
      <c r="Z67" s="13" t="s">
        <v>172</v>
      </c>
      <c r="AA67" s="13">
        <v>3</v>
      </c>
      <c r="AB67" s="13">
        <v>2</v>
      </c>
      <c r="AC67" s="13">
        <v>0</v>
      </c>
      <c r="AD67" s="13">
        <v>2</v>
      </c>
      <c r="AE67" s="13" t="s">
        <v>139</v>
      </c>
      <c r="AF67" s="104"/>
      <c r="AG67" s="120"/>
      <c r="AH67" s="13" t="s">
        <v>395</v>
      </c>
      <c r="AI67" s="13">
        <v>3</v>
      </c>
      <c r="AJ67" s="13">
        <v>2</v>
      </c>
      <c r="AK67" s="13">
        <v>2</v>
      </c>
      <c r="AL67" s="13">
        <v>0</v>
      </c>
      <c r="AM67" s="13" t="s">
        <v>135</v>
      </c>
      <c r="AO67" s="120"/>
      <c r="AP67" s="30" t="s">
        <v>78</v>
      </c>
      <c r="AQ67" s="105">
        <v>4</v>
      </c>
      <c r="AR67" s="105">
        <v>2</v>
      </c>
      <c r="AS67" s="105">
        <v>2</v>
      </c>
      <c r="AT67" s="105">
        <v>0</v>
      </c>
      <c r="AU67" s="113" t="s">
        <v>135</v>
      </c>
      <c r="AV67" s="113" t="s">
        <v>148</v>
      </c>
      <c r="AW67" s="147"/>
      <c r="AX67" s="13" t="s">
        <v>602</v>
      </c>
      <c r="AY67" s="13">
        <v>3</v>
      </c>
      <c r="AZ67" s="13">
        <v>2</v>
      </c>
      <c r="BA67" s="13">
        <v>2</v>
      </c>
      <c r="BB67" s="13">
        <v>0</v>
      </c>
      <c r="BC67" s="13" t="s">
        <v>135</v>
      </c>
      <c r="BD67" s="153"/>
    </row>
    <row r="68" spans="1:56" s="13" customFormat="1" ht="15" x14ac:dyDescent="0.2">
      <c r="A68" s="147"/>
      <c r="B68" s="13" t="s">
        <v>170</v>
      </c>
      <c r="C68" s="13">
        <v>2</v>
      </c>
      <c r="D68" s="13">
        <v>2</v>
      </c>
      <c r="E68" s="13">
        <v>2</v>
      </c>
      <c r="F68" s="13">
        <v>0</v>
      </c>
      <c r="G68" s="13" t="s">
        <v>135</v>
      </c>
      <c r="H68" s="104"/>
      <c r="I68" s="120"/>
      <c r="J68" s="13" t="s">
        <v>231</v>
      </c>
      <c r="K68" s="13">
        <v>3</v>
      </c>
      <c r="L68" s="13">
        <v>2</v>
      </c>
      <c r="M68" s="13">
        <v>2</v>
      </c>
      <c r="N68" s="13">
        <v>0</v>
      </c>
      <c r="O68" s="13" t="s">
        <v>135</v>
      </c>
      <c r="P68" s="104"/>
      <c r="Q68" s="114"/>
      <c r="R68" s="13" t="s">
        <v>80</v>
      </c>
      <c r="S68" s="13">
        <v>3</v>
      </c>
      <c r="T68" s="13">
        <v>2</v>
      </c>
      <c r="U68" s="13">
        <v>0</v>
      </c>
      <c r="V68" s="13">
        <v>2</v>
      </c>
      <c r="W68" s="13" t="s">
        <v>139</v>
      </c>
      <c r="Y68" s="120"/>
      <c r="Z68" s="13" t="s">
        <v>232</v>
      </c>
      <c r="AA68" s="13">
        <v>2</v>
      </c>
      <c r="AB68" s="13">
        <v>2</v>
      </c>
      <c r="AC68" s="13">
        <v>2</v>
      </c>
      <c r="AD68" s="13">
        <v>0</v>
      </c>
      <c r="AE68" s="13" t="s">
        <v>135</v>
      </c>
      <c r="AF68" s="104"/>
      <c r="AG68" s="120"/>
      <c r="AH68" s="13" t="s">
        <v>396</v>
      </c>
      <c r="AI68" s="13">
        <v>3</v>
      </c>
      <c r="AJ68" s="13">
        <v>2</v>
      </c>
      <c r="AK68" s="13">
        <v>2</v>
      </c>
      <c r="AL68" s="13">
        <v>0</v>
      </c>
      <c r="AM68" s="13" t="s">
        <v>135</v>
      </c>
      <c r="AO68" s="120"/>
      <c r="AP68" s="30" t="s">
        <v>170</v>
      </c>
      <c r="AQ68" s="105">
        <v>3</v>
      </c>
      <c r="AR68" s="105">
        <v>2</v>
      </c>
      <c r="AS68" s="105">
        <v>2</v>
      </c>
      <c r="AT68" s="105">
        <v>0</v>
      </c>
      <c r="AU68" s="113" t="s">
        <v>135</v>
      </c>
      <c r="AV68" s="28"/>
      <c r="AW68" s="147"/>
      <c r="AX68" s="13" t="s">
        <v>603</v>
      </c>
      <c r="AY68" s="13">
        <v>3</v>
      </c>
      <c r="AZ68" s="13">
        <v>2</v>
      </c>
      <c r="BA68" s="13">
        <v>0</v>
      </c>
      <c r="BB68" s="13">
        <v>2</v>
      </c>
      <c r="BC68" s="13" t="s">
        <v>139</v>
      </c>
      <c r="BD68" s="152"/>
    </row>
    <row r="69" spans="1:56" s="13" customFormat="1" ht="15" x14ac:dyDescent="0.2">
      <c r="A69" s="147"/>
      <c r="B69" s="13" t="s">
        <v>233</v>
      </c>
      <c r="C69" s="13">
        <v>3</v>
      </c>
      <c r="D69" s="13">
        <v>2</v>
      </c>
      <c r="E69" s="13">
        <v>2</v>
      </c>
      <c r="F69" s="13">
        <v>0</v>
      </c>
      <c r="G69" s="13" t="s">
        <v>135</v>
      </c>
      <c r="H69" s="104"/>
      <c r="I69" s="120"/>
      <c r="J69" s="13" t="s">
        <v>131</v>
      </c>
      <c r="K69" s="13">
        <v>3</v>
      </c>
      <c r="L69" s="13">
        <v>2</v>
      </c>
      <c r="M69" s="13">
        <v>0</v>
      </c>
      <c r="N69" s="13">
        <v>2</v>
      </c>
      <c r="O69" s="13" t="s">
        <v>139</v>
      </c>
      <c r="P69" s="104"/>
      <c r="Q69" s="114"/>
      <c r="R69" s="13" t="s">
        <v>234</v>
      </c>
      <c r="S69" s="13">
        <v>3</v>
      </c>
      <c r="T69" s="13">
        <v>2</v>
      </c>
      <c r="U69" s="13">
        <v>0</v>
      </c>
      <c r="V69" s="13">
        <v>2</v>
      </c>
      <c r="W69" s="13" t="s">
        <v>139</v>
      </c>
      <c r="Y69" s="120"/>
      <c r="Z69" s="13" t="s">
        <v>127</v>
      </c>
      <c r="AA69" s="13">
        <v>2</v>
      </c>
      <c r="AB69" s="13">
        <v>2</v>
      </c>
      <c r="AC69" s="13">
        <v>2</v>
      </c>
      <c r="AD69" s="13">
        <v>0</v>
      </c>
      <c r="AE69" s="13" t="s">
        <v>135</v>
      </c>
      <c r="AF69" s="104"/>
      <c r="AG69" s="120"/>
      <c r="AH69" s="13" t="s">
        <v>228</v>
      </c>
      <c r="AI69" s="13">
        <v>2</v>
      </c>
      <c r="AJ69" s="13">
        <v>2</v>
      </c>
      <c r="AK69" s="13">
        <v>1</v>
      </c>
      <c r="AL69" s="13">
        <v>1</v>
      </c>
      <c r="AM69" s="13" t="s">
        <v>135</v>
      </c>
      <c r="AO69" s="120"/>
      <c r="AP69" s="30" t="s">
        <v>79</v>
      </c>
      <c r="AQ69" s="105">
        <v>3</v>
      </c>
      <c r="AR69" s="105">
        <v>2</v>
      </c>
      <c r="AS69" s="105">
        <v>2</v>
      </c>
      <c r="AT69" s="105">
        <v>0</v>
      </c>
      <c r="AU69" s="113" t="s">
        <v>139</v>
      </c>
      <c r="AV69" s="28"/>
      <c r="AW69" s="147"/>
      <c r="AX69" s="13" t="s">
        <v>604</v>
      </c>
      <c r="AY69" s="13">
        <v>3</v>
      </c>
      <c r="AZ69" s="13">
        <v>2</v>
      </c>
      <c r="BA69" s="13">
        <v>0</v>
      </c>
      <c r="BB69" s="13">
        <v>2</v>
      </c>
      <c r="BC69" s="13" t="s">
        <v>139</v>
      </c>
      <c r="BD69" s="152"/>
    </row>
    <row r="70" spans="1:56" s="13" customFormat="1" ht="15" x14ac:dyDescent="0.2">
      <c r="A70" s="147"/>
      <c r="B70" s="13" t="s">
        <v>235</v>
      </c>
      <c r="C70" s="13">
        <v>2</v>
      </c>
      <c r="D70" s="13">
        <v>2</v>
      </c>
      <c r="E70" s="13">
        <v>1</v>
      </c>
      <c r="F70" s="13">
        <v>1</v>
      </c>
      <c r="G70" s="13" t="s">
        <v>135</v>
      </c>
      <c r="H70" s="104"/>
      <c r="I70" s="120"/>
      <c r="J70" s="13" t="s">
        <v>235</v>
      </c>
      <c r="K70" s="13">
        <v>2</v>
      </c>
      <c r="L70" s="13">
        <v>2</v>
      </c>
      <c r="M70" s="13">
        <v>1</v>
      </c>
      <c r="N70" s="13">
        <v>1</v>
      </c>
      <c r="O70" s="13" t="s">
        <v>135</v>
      </c>
      <c r="P70" s="104"/>
      <c r="Q70" s="114"/>
      <c r="Y70" s="120"/>
      <c r="Z70" s="13" t="s">
        <v>236</v>
      </c>
      <c r="AA70" s="13">
        <v>2</v>
      </c>
      <c r="AB70" s="13">
        <v>2</v>
      </c>
      <c r="AC70" s="13">
        <v>2</v>
      </c>
      <c r="AD70" s="13">
        <v>0</v>
      </c>
      <c r="AE70" s="13" t="s">
        <v>135</v>
      </c>
      <c r="AF70" s="104"/>
      <c r="AG70" s="120"/>
      <c r="AH70" s="13" t="s">
        <v>235</v>
      </c>
      <c r="AI70" s="13">
        <v>2</v>
      </c>
      <c r="AJ70" s="13">
        <v>2</v>
      </c>
      <c r="AK70" s="13">
        <v>1</v>
      </c>
      <c r="AL70" s="13">
        <v>1</v>
      </c>
      <c r="AM70" s="13" t="s">
        <v>135</v>
      </c>
      <c r="AO70" s="120"/>
      <c r="AP70" s="30" t="s">
        <v>83</v>
      </c>
      <c r="AQ70" s="105">
        <v>3</v>
      </c>
      <c r="AR70" s="105">
        <v>2</v>
      </c>
      <c r="AS70" s="105">
        <v>0</v>
      </c>
      <c r="AT70" s="105">
        <v>2</v>
      </c>
      <c r="AU70" s="113" t="s">
        <v>139</v>
      </c>
      <c r="AV70" s="28"/>
      <c r="AW70" s="147"/>
      <c r="BD70" s="152"/>
    </row>
    <row r="71" spans="1:56" s="13" customFormat="1" ht="15" x14ac:dyDescent="0.2">
      <c r="A71" s="147"/>
      <c r="B71" s="13" t="s">
        <v>163</v>
      </c>
      <c r="C71" s="13">
        <v>15</v>
      </c>
      <c r="D71" s="13">
        <v>8</v>
      </c>
      <c r="E71" s="13">
        <v>6</v>
      </c>
      <c r="F71" s="13">
        <v>2</v>
      </c>
      <c r="G71" s="13" t="s">
        <v>225</v>
      </c>
      <c r="H71" s="104"/>
      <c r="I71" s="120"/>
      <c r="J71" s="13" t="s">
        <v>163</v>
      </c>
      <c r="K71" s="13">
        <v>15</v>
      </c>
      <c r="L71" s="13">
        <v>8</v>
      </c>
      <c r="M71" s="13">
        <v>6</v>
      </c>
      <c r="N71" s="13">
        <v>2</v>
      </c>
      <c r="O71" s="13" t="s">
        <v>225</v>
      </c>
      <c r="P71" s="104"/>
      <c r="Q71" s="114"/>
      <c r="R71" s="13" t="s">
        <v>163</v>
      </c>
      <c r="S71" s="13">
        <v>15</v>
      </c>
      <c r="T71" s="13">
        <v>8</v>
      </c>
      <c r="U71" s="13">
        <v>6</v>
      </c>
      <c r="V71" s="13">
        <v>2</v>
      </c>
      <c r="W71" s="13" t="s">
        <v>237</v>
      </c>
      <c r="Y71" s="120"/>
      <c r="Z71" s="13" t="s">
        <v>163</v>
      </c>
      <c r="AA71" s="13">
        <v>15</v>
      </c>
      <c r="AB71" s="13">
        <v>8</v>
      </c>
      <c r="AC71" s="13">
        <v>6</v>
      </c>
      <c r="AD71" s="13">
        <v>2</v>
      </c>
      <c r="AE71" s="13" t="s">
        <v>225</v>
      </c>
      <c r="AF71" s="104"/>
      <c r="AG71" s="120"/>
      <c r="AH71" s="106" t="s">
        <v>124</v>
      </c>
      <c r="AI71" s="13">
        <v>15</v>
      </c>
      <c r="AJ71" s="13">
        <v>8</v>
      </c>
      <c r="AK71" s="13">
        <v>4</v>
      </c>
      <c r="AL71" s="13">
        <v>4</v>
      </c>
      <c r="AM71" s="13" t="s">
        <v>224</v>
      </c>
      <c r="AO71" s="120"/>
      <c r="AP71" s="30" t="s">
        <v>84</v>
      </c>
      <c r="AQ71" s="106">
        <v>3</v>
      </c>
      <c r="AR71" s="106">
        <v>2</v>
      </c>
      <c r="AS71" s="106">
        <v>1</v>
      </c>
      <c r="AT71" s="106">
        <v>1</v>
      </c>
      <c r="AU71" s="97" t="s">
        <v>135</v>
      </c>
      <c r="AV71" s="113" t="s">
        <v>148</v>
      </c>
      <c r="AW71" s="147"/>
      <c r="AX71" s="13" t="s">
        <v>163</v>
      </c>
      <c r="AY71" s="13">
        <v>15</v>
      </c>
      <c r="AZ71" s="13">
        <v>8</v>
      </c>
      <c r="BA71" s="13">
        <v>6</v>
      </c>
      <c r="BB71" s="13">
        <v>2</v>
      </c>
      <c r="BC71" s="13" t="s">
        <v>237</v>
      </c>
      <c r="BD71" s="153"/>
    </row>
    <row r="72" spans="1:56" s="13" customFormat="1" ht="15" x14ac:dyDescent="0.2">
      <c r="A72" s="147"/>
      <c r="B72" s="13" t="s">
        <v>238</v>
      </c>
      <c r="C72" s="13">
        <v>0</v>
      </c>
      <c r="D72" s="13">
        <v>0</v>
      </c>
      <c r="E72" s="13">
        <v>0</v>
      </c>
      <c r="F72" s="13">
        <v>0</v>
      </c>
      <c r="G72" s="13" t="s">
        <v>94</v>
      </c>
      <c r="H72" s="104"/>
      <c r="I72" s="120"/>
      <c r="J72" s="13" t="s">
        <v>238</v>
      </c>
      <c r="K72" s="13">
        <v>0</v>
      </c>
      <c r="L72" s="13">
        <v>0</v>
      </c>
      <c r="M72" s="13">
        <v>0</v>
      </c>
      <c r="N72" s="13">
        <v>0</v>
      </c>
      <c r="O72" s="13" t="s">
        <v>94</v>
      </c>
      <c r="P72" s="104"/>
      <c r="Q72" s="114"/>
      <c r="R72" s="13" t="s">
        <v>238</v>
      </c>
      <c r="S72" s="13">
        <v>0</v>
      </c>
      <c r="T72" s="13">
        <v>0</v>
      </c>
      <c r="U72" s="13">
        <v>0</v>
      </c>
      <c r="V72" s="13">
        <v>0</v>
      </c>
      <c r="W72" s="13" t="s">
        <v>94</v>
      </c>
      <c r="Y72" s="120"/>
      <c r="Z72" s="13" t="s">
        <v>238</v>
      </c>
      <c r="AA72" s="13">
        <v>0</v>
      </c>
      <c r="AB72" s="13">
        <v>0</v>
      </c>
      <c r="AC72" s="13">
        <v>0</v>
      </c>
      <c r="AD72" s="13">
        <v>0</v>
      </c>
      <c r="AE72" s="13" t="s">
        <v>94</v>
      </c>
      <c r="AF72" s="104"/>
      <c r="AG72" s="120"/>
      <c r="AH72" s="13" t="s">
        <v>238</v>
      </c>
      <c r="AI72" s="13">
        <v>0</v>
      </c>
      <c r="AJ72" s="13">
        <v>0</v>
      </c>
      <c r="AK72" s="13">
        <v>0</v>
      </c>
      <c r="AL72" s="13">
        <v>0</v>
      </c>
      <c r="AM72" s="13" t="s">
        <v>94</v>
      </c>
      <c r="AO72" s="120"/>
      <c r="AP72" s="30" t="s">
        <v>87</v>
      </c>
      <c r="AQ72" s="106">
        <v>3</v>
      </c>
      <c r="AR72" s="106">
        <v>2</v>
      </c>
      <c r="AS72" s="106">
        <v>0</v>
      </c>
      <c r="AT72" s="106">
        <v>2</v>
      </c>
      <c r="AU72" s="97" t="s">
        <v>139</v>
      </c>
      <c r="AV72" s="113"/>
      <c r="AW72" s="147"/>
      <c r="AX72" s="13" t="s">
        <v>606</v>
      </c>
      <c r="AY72" s="13">
        <v>0</v>
      </c>
      <c r="AZ72" s="13">
        <v>0</v>
      </c>
      <c r="BA72" s="13">
        <v>0</v>
      </c>
      <c r="BB72" s="13">
        <v>0</v>
      </c>
      <c r="BC72" s="13" t="s">
        <v>94</v>
      </c>
      <c r="BD72" s="153"/>
    </row>
    <row r="73" spans="1:56" s="13" customFormat="1" ht="15.75" x14ac:dyDescent="0.2">
      <c r="A73" s="147"/>
      <c r="H73" s="104"/>
      <c r="I73" s="120"/>
      <c r="P73" s="104"/>
      <c r="Q73" s="114"/>
      <c r="Y73" s="120"/>
      <c r="AF73" s="104"/>
      <c r="AG73" s="120"/>
      <c r="AO73" s="120"/>
      <c r="AP73" s="442" t="s">
        <v>134</v>
      </c>
      <c r="AQ73" s="106">
        <v>3</v>
      </c>
      <c r="AR73" s="106">
        <v>2</v>
      </c>
      <c r="AS73" s="106">
        <v>2</v>
      </c>
      <c r="AT73" s="106">
        <v>0</v>
      </c>
      <c r="AU73" s="97" t="s">
        <v>139</v>
      </c>
      <c r="AV73" s="114"/>
      <c r="AW73" s="147"/>
      <c r="AX73" s="106"/>
      <c r="BC73" s="97"/>
      <c r="BD73" s="154"/>
    </row>
    <row r="74" spans="1:56" s="13" customFormat="1" ht="15.75" thickBot="1" x14ac:dyDescent="0.25">
      <c r="A74" s="149"/>
      <c r="B74" s="110" t="s">
        <v>176</v>
      </c>
      <c r="C74" s="83">
        <f>SUM(C65:C72)</f>
        <v>30</v>
      </c>
      <c r="D74" s="83">
        <f>SUM(D65:D72)</f>
        <v>20</v>
      </c>
      <c r="E74" s="83">
        <f>SUM(E65:E72)</f>
        <v>12</v>
      </c>
      <c r="F74" s="83">
        <f>SUM(F65:F72)</f>
        <v>8</v>
      </c>
      <c r="G74" s="111" t="s">
        <v>202</v>
      </c>
      <c r="H74" s="112"/>
      <c r="I74" s="121"/>
      <c r="J74" s="110" t="s">
        <v>176</v>
      </c>
      <c r="K74" s="83">
        <f>SUM(K65:K72)</f>
        <v>30</v>
      </c>
      <c r="L74" s="83">
        <f>SUM(L65:L72)</f>
        <v>20</v>
      </c>
      <c r="M74" s="83">
        <f>SUM(M65:M72)</f>
        <v>12</v>
      </c>
      <c r="N74" s="83">
        <f>SUM(N65:N72)</f>
        <v>8</v>
      </c>
      <c r="O74" s="111" t="s">
        <v>202</v>
      </c>
      <c r="P74" s="112"/>
      <c r="Q74" s="111"/>
      <c r="R74" s="110" t="s">
        <v>176</v>
      </c>
      <c r="S74" s="83">
        <f>SUM(S65:S72)</f>
        <v>30</v>
      </c>
      <c r="T74" s="83">
        <f>SUM(T65:T72)</f>
        <v>18</v>
      </c>
      <c r="U74" s="83">
        <f>SUM(U65:U72)</f>
        <v>10</v>
      </c>
      <c r="V74" s="83">
        <f>SUM(V65:V72)</f>
        <v>8</v>
      </c>
      <c r="W74" s="111" t="s">
        <v>239</v>
      </c>
      <c r="X74" s="83"/>
      <c r="Y74" s="121"/>
      <c r="Z74" s="110" t="s">
        <v>176</v>
      </c>
      <c r="AA74" s="83">
        <f>SUM(AA65:AA72)</f>
        <v>30</v>
      </c>
      <c r="AB74" s="83">
        <f>SUM(AB65:AB72)</f>
        <v>20</v>
      </c>
      <c r="AC74" s="83">
        <f>SUM(AC65:AC72)</f>
        <v>12</v>
      </c>
      <c r="AD74" s="83">
        <f>SUM(AD65:AD72)</f>
        <v>8</v>
      </c>
      <c r="AE74" s="111" t="s">
        <v>240</v>
      </c>
      <c r="AF74" s="112"/>
      <c r="AH74" s="106" t="s">
        <v>176</v>
      </c>
      <c r="AI74" s="13">
        <f>SUM(AI65:AI72)</f>
        <v>30</v>
      </c>
      <c r="AJ74" s="13">
        <f>SUM(AJ65:AJ72)</f>
        <v>20</v>
      </c>
      <c r="AK74" s="13">
        <f>SUM(AK65:AK72)</f>
        <v>10</v>
      </c>
      <c r="AL74" s="13">
        <f>SUM(AL65:AL72)</f>
        <v>10</v>
      </c>
      <c r="AM74" s="114" t="s">
        <v>240</v>
      </c>
      <c r="AN74" s="112"/>
      <c r="AO74" s="121"/>
      <c r="AP74" s="110" t="s">
        <v>176</v>
      </c>
      <c r="AQ74" s="110">
        <f>SUM(AQ65:AQ73)</f>
        <v>30</v>
      </c>
      <c r="AR74" s="110">
        <f>SUM(AR65:AR73)</f>
        <v>20</v>
      </c>
      <c r="AS74" s="110">
        <f>SUM(AS65:AS73)</f>
        <v>13</v>
      </c>
      <c r="AT74" s="110">
        <f>SUM(AT65:AT73)</f>
        <v>7</v>
      </c>
      <c r="AU74" s="83" t="s">
        <v>240</v>
      </c>
      <c r="AV74" s="83"/>
      <c r="AW74" s="149"/>
      <c r="AX74" s="110" t="s">
        <v>176</v>
      </c>
      <c r="AY74" s="106">
        <f>SUM(AY65:AY72)</f>
        <v>30</v>
      </c>
      <c r="AZ74" s="106">
        <f>SUM(AZ65:AZ72)</f>
        <v>18</v>
      </c>
      <c r="BA74" s="106">
        <f>SUM(BA65:BA72)</f>
        <v>10</v>
      </c>
      <c r="BB74" s="106">
        <f>SUM(BB65:BB72)</f>
        <v>8</v>
      </c>
      <c r="BC74" s="83"/>
      <c r="BD74" s="150"/>
    </row>
    <row r="75" spans="1:56" s="13" customFormat="1" ht="18.75" thickBot="1" x14ac:dyDescent="0.25">
      <c r="A75" s="358">
        <v>7</v>
      </c>
      <c r="B75" s="141" t="s">
        <v>241</v>
      </c>
      <c r="C75" s="93">
        <v>30</v>
      </c>
      <c r="D75" s="93"/>
      <c r="E75" s="93"/>
      <c r="F75" s="93"/>
      <c r="G75" s="93"/>
      <c r="H75" s="94"/>
      <c r="I75" s="92">
        <v>7</v>
      </c>
      <c r="J75" s="141" t="s">
        <v>241</v>
      </c>
      <c r="K75" s="93">
        <v>30</v>
      </c>
      <c r="L75" s="93"/>
      <c r="M75" s="93"/>
      <c r="N75" s="93"/>
      <c r="O75" s="93"/>
      <c r="P75" s="94"/>
      <c r="Q75" s="95">
        <v>7</v>
      </c>
      <c r="R75" s="141" t="s">
        <v>241</v>
      </c>
      <c r="S75" s="93">
        <v>30</v>
      </c>
      <c r="T75" s="93"/>
      <c r="U75" s="93"/>
      <c r="V75" s="93"/>
      <c r="W75" s="93"/>
      <c r="X75" s="93"/>
      <c r="Y75" s="92">
        <v>7</v>
      </c>
      <c r="Z75" s="141" t="s">
        <v>241</v>
      </c>
      <c r="AA75" s="93">
        <v>30</v>
      </c>
      <c r="AB75" s="93"/>
      <c r="AC75" s="93"/>
      <c r="AD75" s="93"/>
      <c r="AE75" s="93"/>
      <c r="AF75" s="94"/>
      <c r="AG75" s="92">
        <v>7</v>
      </c>
      <c r="AH75" s="93" t="s">
        <v>241</v>
      </c>
      <c r="AI75" s="93">
        <v>30</v>
      </c>
      <c r="AJ75" s="93"/>
      <c r="AK75" s="93"/>
      <c r="AL75" s="93"/>
      <c r="AM75" s="93"/>
      <c r="AN75" s="94"/>
      <c r="AO75" s="123">
        <v>7</v>
      </c>
      <c r="AP75" s="141" t="s">
        <v>241</v>
      </c>
      <c r="AQ75" s="93">
        <v>30</v>
      </c>
      <c r="AR75" s="96"/>
      <c r="AS75" s="96"/>
      <c r="AT75" s="96"/>
      <c r="AU75" s="95" t="s">
        <v>242</v>
      </c>
      <c r="AV75" s="93"/>
      <c r="AW75" s="155">
        <v>7</v>
      </c>
      <c r="AX75" s="83" t="s">
        <v>605</v>
      </c>
      <c r="AY75" s="93">
        <v>30</v>
      </c>
      <c r="AZ75" s="96"/>
      <c r="BA75" s="96"/>
      <c r="BB75" s="96"/>
      <c r="BC75" s="95"/>
      <c r="BD75" s="156"/>
    </row>
    <row r="76" spans="1:56" s="13" customFormat="1" ht="16.5" thickBot="1" x14ac:dyDescent="0.25">
      <c r="A76" s="358"/>
      <c r="B76" s="93" t="s">
        <v>243</v>
      </c>
      <c r="C76" s="93">
        <f>SUM(C19,C33,C44,C55,C64,C74,C75)</f>
        <v>210</v>
      </c>
      <c r="D76" s="93">
        <f>SUM(D19,D33,D44,D55,D64,D74,D75)</f>
        <v>135</v>
      </c>
      <c r="E76" s="93">
        <f>SUM(E19,E33,E44,E55,E64,E74,E75)</f>
        <v>63</v>
      </c>
      <c r="F76" s="93">
        <f>SUM(F19,F33,F44,F55,F64,F74,F75)</f>
        <v>72</v>
      </c>
      <c r="G76" s="95" t="s">
        <v>244</v>
      </c>
      <c r="H76" s="94"/>
      <c r="I76" s="92"/>
      <c r="J76" s="93" t="s">
        <v>243</v>
      </c>
      <c r="K76" s="93">
        <f>SUM(K19,K33,K44,K55,K64,K74,K75)</f>
        <v>210</v>
      </c>
      <c r="L76" s="93">
        <f>SUM(L19,L33,L44,L55,L64,L74,L75)</f>
        <v>135</v>
      </c>
      <c r="M76" s="93">
        <f>SUM(M19,M33,M44,M55,M64,M74,M75)</f>
        <v>63</v>
      </c>
      <c r="N76" s="93">
        <f>SUM(N19,N33,N44,N55,N64,N74,N75)</f>
        <v>72</v>
      </c>
      <c r="O76" s="95" t="s">
        <v>245</v>
      </c>
      <c r="P76" s="94"/>
      <c r="Q76" s="95"/>
      <c r="R76" s="93" t="s">
        <v>243</v>
      </c>
      <c r="S76" s="93">
        <f>SUM(S19,S33,S44,S55,S64,S74,S75)</f>
        <v>210</v>
      </c>
      <c r="T76" s="93">
        <f>SUM(T19,T33,T44,T55,T64,T74,T75)</f>
        <v>136</v>
      </c>
      <c r="U76" s="93">
        <f>SUM(U19,U33,U44,U55,U64,U74,U75)</f>
        <v>63</v>
      </c>
      <c r="V76" s="93">
        <f>SUM(V19,V33,V44,V55,V64,V74,V75)</f>
        <v>73</v>
      </c>
      <c r="W76" s="95" t="s">
        <v>246</v>
      </c>
      <c r="X76" s="93"/>
      <c r="Y76" s="92"/>
      <c r="Z76" s="93" t="s">
        <v>243</v>
      </c>
      <c r="AA76" s="93">
        <f>SUM(AA19,AA33,AA44,AA55,AA64,AA74,AA75)</f>
        <v>210</v>
      </c>
      <c r="AB76" s="93">
        <f>SUM(AB19,AB33,AB44,AB55,AB64,AB74,AB75)</f>
        <v>135</v>
      </c>
      <c r="AC76" s="93">
        <f>SUM(AC19,AC33,AC44,AC55,AC64,AC74,AC75)</f>
        <v>65</v>
      </c>
      <c r="AD76" s="93">
        <f>SUM(AD19,AD33,AD44,AD55,AD64,AD74,AD75)</f>
        <v>70</v>
      </c>
      <c r="AE76" s="95" t="s">
        <v>245</v>
      </c>
      <c r="AF76" s="94"/>
      <c r="AG76" s="9"/>
      <c r="AH76" s="93" t="s">
        <v>243</v>
      </c>
      <c r="AI76" s="93"/>
      <c r="AJ76" s="93"/>
      <c r="AK76" s="93"/>
      <c r="AL76" s="93"/>
      <c r="AM76" s="95" t="s">
        <v>397</v>
      </c>
      <c r="AN76" s="94"/>
      <c r="AO76" s="123"/>
      <c r="AP76" s="93" t="s">
        <v>243</v>
      </c>
      <c r="AQ76" s="93">
        <f>SUM(AQ19,AQ33,AQ44,AQ55,AQ64,AQ74,AQ75)</f>
        <v>210</v>
      </c>
      <c r="AR76" s="93">
        <v>122</v>
      </c>
      <c r="AS76" s="93"/>
      <c r="AT76" s="93"/>
      <c r="AU76" s="95"/>
      <c r="AV76" s="94"/>
      <c r="AW76" s="123"/>
      <c r="AX76" s="93" t="s">
        <v>243</v>
      </c>
      <c r="AY76" s="93">
        <v>210</v>
      </c>
      <c r="AZ76" s="93"/>
      <c r="BA76" s="93"/>
      <c r="BB76" s="93"/>
      <c r="BC76" s="95"/>
      <c r="BD76" s="156"/>
    </row>
    <row r="77" spans="1:56" s="13" customFormat="1" ht="12.75" customHeight="1" x14ac:dyDescent="0.2">
      <c r="A77" s="98"/>
      <c r="I77" s="98"/>
      <c r="Q77" s="98"/>
      <c r="Y77" s="98"/>
      <c r="AG77" s="116"/>
      <c r="AJ77" s="70"/>
      <c r="AK77" s="70"/>
      <c r="AL77" s="70"/>
      <c r="AM77" s="70"/>
      <c r="AN77" s="70"/>
      <c r="AO77" s="28"/>
      <c r="AR77" s="91"/>
      <c r="AS77" s="91"/>
      <c r="AT77" s="91"/>
      <c r="AU77" s="91"/>
      <c r="AV77" s="91"/>
      <c r="AW77" s="28"/>
      <c r="AZ77" s="91"/>
      <c r="BA77" s="91"/>
      <c r="BB77" s="91"/>
      <c r="BC77" s="91"/>
      <c r="BD77" s="91"/>
    </row>
    <row r="78" spans="1:56" s="13" customFormat="1" ht="12.75" customHeight="1" x14ac:dyDescent="0.2">
      <c r="A78" s="98"/>
      <c r="I78" s="98"/>
      <c r="Q78" s="98"/>
      <c r="Y78" s="98"/>
      <c r="AG78" s="116"/>
      <c r="AJ78" s="70"/>
      <c r="AK78" s="70"/>
      <c r="AL78" s="70"/>
      <c r="AM78" s="70"/>
      <c r="AN78" s="70"/>
      <c r="AO78" s="28"/>
      <c r="AR78" s="91"/>
      <c r="AS78" s="91"/>
      <c r="AT78" s="91"/>
      <c r="AU78" s="91"/>
      <c r="AV78" s="91"/>
      <c r="AW78" s="28"/>
      <c r="AZ78" s="91"/>
      <c r="BA78" s="91"/>
      <c r="BB78" s="91"/>
      <c r="BC78" s="91"/>
      <c r="BD78" s="91"/>
    </row>
    <row r="79" spans="1:56" s="13" customFormat="1" ht="12.75" customHeight="1" x14ac:dyDescent="0.2">
      <c r="A79" s="98"/>
      <c r="I79" s="98"/>
      <c r="Q79" s="98"/>
      <c r="Y79" s="98"/>
      <c r="AG79" s="116"/>
      <c r="AK79" s="70"/>
      <c r="AL79" s="70"/>
      <c r="AM79" s="70"/>
      <c r="AN79" s="70"/>
      <c r="AO79" s="28"/>
      <c r="AR79" s="91"/>
      <c r="AS79" s="91"/>
      <c r="AT79" s="91"/>
      <c r="AU79" s="91"/>
      <c r="AV79" s="91"/>
      <c r="AW79" s="28"/>
      <c r="AZ79" s="91"/>
      <c r="BA79" s="91"/>
      <c r="BB79" s="91"/>
      <c r="BC79" s="91"/>
      <c r="BD79" s="91"/>
    </row>
    <row r="80" spans="1:56" s="13" customFormat="1" ht="12.75" customHeight="1" x14ac:dyDescent="0.2">
      <c r="A80" s="98"/>
      <c r="I80" s="98"/>
      <c r="Q80" s="98"/>
      <c r="Y80" s="98"/>
      <c r="AG80" s="116"/>
      <c r="AJ80" s="70"/>
      <c r="AK80" s="70"/>
      <c r="AL80" s="70"/>
      <c r="AM80" s="70"/>
      <c r="AN80" s="70"/>
      <c r="AO80" s="28"/>
      <c r="AP80" s="236"/>
      <c r="AR80" s="91"/>
      <c r="AS80" s="91"/>
      <c r="AT80" s="91"/>
      <c r="AU80" s="91"/>
      <c r="AV80" s="91"/>
      <c r="AW80" s="28"/>
      <c r="AX80" s="236"/>
      <c r="AZ80" s="91"/>
      <c r="BA80" s="91"/>
      <c r="BB80" s="91"/>
      <c r="BC80" s="91"/>
      <c r="BD80" s="91"/>
    </row>
    <row r="81" spans="1:241" s="13" customFormat="1" ht="12.75" customHeight="1" x14ac:dyDescent="0.2">
      <c r="A81" s="98"/>
      <c r="I81" s="98"/>
      <c r="Q81" s="98"/>
      <c r="Y81" s="98"/>
      <c r="AG81" s="116"/>
      <c r="AJ81" s="70"/>
      <c r="AK81" s="70"/>
      <c r="AL81" s="70"/>
      <c r="AM81" s="70"/>
      <c r="AN81" s="70"/>
      <c r="AO81" s="28"/>
      <c r="AP81" s="132"/>
      <c r="AR81" s="91"/>
      <c r="AS81" s="91"/>
      <c r="AT81" s="91"/>
      <c r="AU81" s="91"/>
      <c r="AV81" s="91"/>
      <c r="AW81" s="28"/>
      <c r="AX81" s="132"/>
      <c r="AZ81" s="91"/>
      <c r="BA81" s="91"/>
      <c r="BB81" s="91"/>
      <c r="BC81" s="91"/>
      <c r="BD81" s="91"/>
    </row>
    <row r="82" spans="1:241" s="13" customFormat="1" ht="12.75" customHeight="1" x14ac:dyDescent="0.2">
      <c r="A82" s="98"/>
      <c r="I82" s="98"/>
      <c r="Q82" s="98"/>
      <c r="Y82" s="98"/>
      <c r="AG82" s="116"/>
      <c r="AJ82" s="70"/>
      <c r="AK82" s="70"/>
      <c r="AL82" s="70"/>
      <c r="AM82" s="70"/>
      <c r="AN82" s="70"/>
      <c r="AO82" s="28"/>
      <c r="AP82" s="204"/>
      <c r="AR82" s="91"/>
      <c r="AS82" s="91"/>
      <c r="AT82" s="91"/>
      <c r="AU82" s="91"/>
      <c r="AV82" s="91"/>
      <c r="AW82" s="28"/>
      <c r="AX82" s="204"/>
      <c r="AZ82" s="91"/>
      <c r="BA82" s="91"/>
      <c r="BB82" s="91"/>
      <c r="BC82" s="91"/>
      <c r="BD82" s="91"/>
    </row>
    <row r="83" spans="1:241" s="13" customFormat="1" ht="12.75" customHeight="1" x14ac:dyDescent="0.2">
      <c r="A83" s="98"/>
      <c r="I83" s="98"/>
      <c r="Q83" s="98"/>
      <c r="Y83" s="98"/>
      <c r="AG83" s="116"/>
      <c r="AJ83" s="70"/>
      <c r="AK83" s="70"/>
      <c r="AL83" s="70"/>
      <c r="AM83" s="70"/>
      <c r="AN83" s="70"/>
      <c r="AO83" s="28"/>
      <c r="AR83" s="91"/>
      <c r="AS83" s="91"/>
      <c r="AT83" s="91"/>
      <c r="AU83" s="91"/>
      <c r="AV83" s="91"/>
      <c r="AW83" s="28"/>
      <c r="AZ83" s="91"/>
      <c r="BA83" s="91"/>
      <c r="BB83" s="91"/>
      <c r="BC83" s="91"/>
      <c r="BD83" s="91"/>
    </row>
    <row r="84" spans="1:241" s="13" customFormat="1" ht="12.75" customHeight="1" x14ac:dyDescent="0.2">
      <c r="A84" s="98"/>
      <c r="I84" s="98"/>
      <c r="Q84" s="98"/>
      <c r="Y84" s="98"/>
      <c r="AG84" s="116"/>
      <c r="AJ84" s="70"/>
      <c r="AK84" s="70"/>
      <c r="AL84" s="70"/>
      <c r="AM84" s="70"/>
      <c r="AN84" s="70"/>
      <c r="AO84" s="28"/>
      <c r="AR84" s="91"/>
      <c r="AS84" s="91"/>
      <c r="AT84" s="91"/>
      <c r="AU84" s="91"/>
      <c r="AV84" s="91"/>
      <c r="AW84" s="28"/>
      <c r="AZ84" s="91"/>
      <c r="BA84" s="91"/>
      <c r="BB84" s="91"/>
      <c r="BC84" s="91"/>
      <c r="BD84" s="91"/>
    </row>
    <row r="85" spans="1:241" s="13" customFormat="1" ht="12.75" customHeight="1" x14ac:dyDescent="0.2">
      <c r="A85" s="98"/>
      <c r="I85" s="98"/>
      <c r="Q85" s="98"/>
      <c r="Y85" s="98"/>
      <c r="AG85" s="116"/>
      <c r="AJ85" s="70"/>
      <c r="AK85" s="70"/>
      <c r="AL85" s="70"/>
      <c r="AM85" s="70"/>
      <c r="AN85" s="70"/>
      <c r="AO85" s="28"/>
      <c r="AP85" s="91"/>
      <c r="AQ85" s="91"/>
      <c r="AR85" s="91"/>
      <c r="AS85" s="91"/>
      <c r="AT85" s="91"/>
      <c r="AU85" s="91"/>
      <c r="AV85" s="91"/>
      <c r="AW85" s="28"/>
      <c r="AZ85" s="91"/>
      <c r="BA85" s="91"/>
      <c r="BB85" s="91"/>
      <c r="BC85" s="91"/>
      <c r="BD85" s="91"/>
    </row>
    <row r="86" spans="1:241" s="13" customFormat="1" ht="12.75" customHeight="1" x14ac:dyDescent="0.2">
      <c r="A86" s="98"/>
      <c r="I86" s="98"/>
      <c r="Q86" s="98"/>
      <c r="Y86" s="98"/>
      <c r="AG86" s="116"/>
      <c r="AJ86" s="70"/>
      <c r="AK86" s="70"/>
      <c r="AL86" s="70"/>
      <c r="AM86" s="70"/>
      <c r="AN86" s="70"/>
      <c r="AO86" s="28"/>
      <c r="AP86" s="91"/>
      <c r="AQ86" s="91"/>
      <c r="AR86" s="91"/>
      <c r="AS86" s="91"/>
      <c r="AT86" s="91"/>
      <c r="AU86" s="91"/>
      <c r="AV86" s="91"/>
      <c r="AW86" s="28"/>
      <c r="AZ86" s="91"/>
      <c r="BA86" s="91"/>
      <c r="BB86" s="91"/>
      <c r="BC86" s="91"/>
      <c r="BD86" s="91"/>
    </row>
    <row r="87" spans="1:241" s="13" customFormat="1" ht="12.75" customHeight="1" x14ac:dyDescent="0.2">
      <c r="A87" s="98"/>
      <c r="I87" s="98"/>
      <c r="J87" s="106"/>
      <c r="Q87" s="98"/>
      <c r="Y87" s="98"/>
      <c r="AG87" s="116"/>
      <c r="AH87" s="116"/>
      <c r="AI87"/>
      <c r="AJ87"/>
      <c r="AK87"/>
      <c r="AL87"/>
      <c r="AM87"/>
      <c r="AN87"/>
      <c r="AO87" s="28"/>
      <c r="AP87" s="91"/>
      <c r="AQ87" s="91"/>
      <c r="AR87" s="91"/>
      <c r="AS87" s="91"/>
      <c r="AT87" s="91"/>
      <c r="AU87" s="91"/>
      <c r="AV87" s="91"/>
      <c r="AW87" s="28"/>
      <c r="AZ87" s="91"/>
      <c r="BA87" s="91"/>
      <c r="BB87" s="91"/>
      <c r="BC87" s="91"/>
      <c r="BD87" s="91"/>
    </row>
    <row r="88" spans="1:241" s="13" customFormat="1" ht="12.75" customHeight="1" x14ac:dyDescent="0.2">
      <c r="A88" s="98"/>
      <c r="B88" s="106"/>
      <c r="I88" s="98"/>
      <c r="J88" s="106"/>
      <c r="Q88" s="98"/>
      <c r="R88" s="106"/>
      <c r="Y88" s="98"/>
      <c r="Z88" s="106"/>
      <c r="AG88" s="116"/>
      <c r="AH88" s="116"/>
      <c r="AI88"/>
      <c r="AJ88"/>
      <c r="AK88"/>
      <c r="AL88"/>
      <c r="AM88"/>
      <c r="AN88"/>
      <c r="AO88" s="28"/>
      <c r="AP88" s="91"/>
      <c r="AQ88" s="91"/>
      <c r="AR88" s="91"/>
      <c r="AS88" s="91"/>
      <c r="AT88" s="91"/>
      <c r="AU88" s="91"/>
      <c r="AV88" s="91"/>
      <c r="AW88" s="28"/>
      <c r="AZ88" s="91"/>
      <c r="BA88" s="91"/>
      <c r="BB88" s="91"/>
      <c r="BC88" s="91"/>
      <c r="BD88" s="91"/>
    </row>
    <row r="89" spans="1:241" s="13" customFormat="1" ht="12.75" customHeight="1" x14ac:dyDescent="0.2">
      <c r="A89" s="98"/>
      <c r="B89" s="106"/>
      <c r="I89" s="98"/>
      <c r="J89" s="106"/>
      <c r="Q89" s="98"/>
      <c r="R89" s="106"/>
      <c r="Y89" s="98"/>
      <c r="Z89" s="106"/>
      <c r="AG89" s="116"/>
      <c r="AH89" s="116"/>
      <c r="AI89"/>
      <c r="AJ89"/>
      <c r="AK89"/>
      <c r="AL89"/>
      <c r="AM89"/>
      <c r="AN89"/>
      <c r="AO89" s="28"/>
      <c r="AP89" s="91"/>
      <c r="AQ89" s="91"/>
      <c r="AR89" s="91"/>
      <c r="AS89" s="91"/>
      <c r="AT89" s="91"/>
      <c r="AU89" s="91"/>
      <c r="AV89" s="91"/>
      <c r="AW89" s="28"/>
      <c r="AZ89" s="91"/>
      <c r="BA89" s="91"/>
      <c r="BB89" s="91"/>
      <c r="BC89" s="91"/>
      <c r="BD89" s="91"/>
    </row>
    <row r="90" spans="1:241" s="13" customFormat="1" ht="12.75" customHeight="1" x14ac:dyDescent="0.2">
      <c r="A90" s="98"/>
      <c r="B90" s="106"/>
      <c r="I90" s="98"/>
      <c r="J90" s="106"/>
      <c r="Q90" s="98"/>
      <c r="R90" s="106"/>
      <c r="Y90" s="98"/>
      <c r="Z90" s="106"/>
      <c r="AG90" s="116"/>
      <c r="AH90" s="116"/>
      <c r="AI90"/>
      <c r="AJ90"/>
      <c r="AK90"/>
      <c r="AL90"/>
      <c r="AM90"/>
      <c r="AN90"/>
      <c r="AO90" s="28"/>
      <c r="AP90" s="91"/>
      <c r="AQ90" s="91"/>
      <c r="AR90" s="91"/>
      <c r="AS90" s="91"/>
      <c r="AT90" s="91"/>
      <c r="AU90" s="91"/>
      <c r="AV90" s="91"/>
      <c r="AW90" s="28"/>
      <c r="AX90" s="91"/>
      <c r="AY90" s="91"/>
      <c r="AZ90" s="91"/>
      <c r="BA90" s="91"/>
      <c r="BB90" s="91"/>
      <c r="BC90" s="91"/>
      <c r="BD90" s="91"/>
    </row>
    <row r="91" spans="1:241" s="13" customFormat="1" ht="12.75" customHeight="1" x14ac:dyDescent="0.2">
      <c r="A91" s="98"/>
      <c r="B91" s="106"/>
      <c r="I91" s="98"/>
      <c r="J91" s="106"/>
      <c r="Q91" s="98"/>
      <c r="R91" s="106"/>
      <c r="Y91" s="98"/>
      <c r="Z91" s="106"/>
      <c r="AG91" s="116"/>
      <c r="AH91" s="116"/>
      <c r="AI91"/>
      <c r="AJ91"/>
      <c r="AK91"/>
      <c r="AL91"/>
      <c r="AM91"/>
      <c r="AN91"/>
      <c r="AO91" s="114"/>
      <c r="AW91" s="114"/>
    </row>
    <row r="92" spans="1:241" s="19" customFormat="1" ht="12.75" customHeight="1" thickBot="1" x14ac:dyDescent="0.25">
      <c r="A92" s="114"/>
      <c r="B92" s="13"/>
      <c r="C92" s="13"/>
      <c r="D92" s="13"/>
      <c r="E92" s="13"/>
      <c r="F92" s="13"/>
      <c r="G92" s="13"/>
      <c r="H92" s="13"/>
      <c r="I92" s="114"/>
      <c r="J92" s="13"/>
      <c r="K92" s="13"/>
      <c r="L92" s="13"/>
      <c r="M92" s="13"/>
      <c r="N92" s="13"/>
      <c r="O92" s="13"/>
      <c r="P92" s="13"/>
      <c r="Q92" s="114"/>
      <c r="R92" s="13"/>
      <c r="S92" s="13"/>
      <c r="T92" s="13"/>
      <c r="U92" s="13"/>
      <c r="V92" s="13"/>
      <c r="W92" s="13"/>
      <c r="X92" s="13"/>
      <c r="Y92" s="114"/>
      <c r="Z92" s="13"/>
      <c r="AA92" s="13"/>
      <c r="AB92" s="13"/>
      <c r="AC92" s="13"/>
      <c r="AD92" s="13"/>
      <c r="AE92" s="13"/>
      <c r="AF92" s="13"/>
      <c r="AG92" s="116"/>
      <c r="AH92" s="116"/>
      <c r="AI92"/>
      <c r="AJ92"/>
      <c r="AK92"/>
      <c r="AL92"/>
      <c r="AM92"/>
      <c r="AN92"/>
      <c r="AO92" s="17"/>
      <c r="AW92" s="17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</row>
    <row r="93" spans="1:241" s="19" customFormat="1" ht="12.75" customHeight="1" thickBot="1" x14ac:dyDescent="0.25">
      <c r="A93" s="17"/>
      <c r="B93" s="22" t="s">
        <v>277</v>
      </c>
      <c r="C93" s="23" t="s">
        <v>181</v>
      </c>
      <c r="D93" s="23" t="s">
        <v>278</v>
      </c>
      <c r="E93" s="24"/>
      <c r="F93" s="24"/>
      <c r="G93" s="24"/>
      <c r="H93" s="25"/>
      <c r="I93" s="17"/>
      <c r="J93" s="22" t="s">
        <v>277</v>
      </c>
      <c r="K93" s="23" t="s">
        <v>181</v>
      </c>
      <c r="L93" s="23" t="s">
        <v>278</v>
      </c>
      <c r="M93" s="24"/>
      <c r="N93" s="24"/>
      <c r="O93" s="24"/>
      <c r="P93" s="25"/>
      <c r="Q93" s="17"/>
      <c r="R93" s="22" t="s">
        <v>277</v>
      </c>
      <c r="S93" s="23" t="s">
        <v>181</v>
      </c>
      <c r="T93" s="23" t="s">
        <v>278</v>
      </c>
      <c r="U93" s="24"/>
      <c r="V93" s="24"/>
      <c r="W93" s="24"/>
      <c r="X93" s="25"/>
      <c r="Y93" s="17"/>
      <c r="Z93" s="22" t="s">
        <v>277</v>
      </c>
      <c r="AA93" s="23" t="s">
        <v>181</v>
      </c>
      <c r="AB93" s="23" t="s">
        <v>278</v>
      </c>
      <c r="AC93" s="24"/>
      <c r="AD93" s="24"/>
      <c r="AE93" s="24"/>
      <c r="AF93" s="25"/>
      <c r="AG93" s="116"/>
      <c r="AH93" s="22" t="s">
        <v>277</v>
      </c>
      <c r="AI93" s="23" t="s">
        <v>181</v>
      </c>
      <c r="AJ93" s="23" t="s">
        <v>278</v>
      </c>
      <c r="AK93" s="24"/>
      <c r="AL93" s="24"/>
      <c r="AM93" s="24"/>
      <c r="AN93" s="25"/>
      <c r="AO93" s="5"/>
      <c r="AP93" s="22" t="s">
        <v>277</v>
      </c>
      <c r="AQ93" s="23" t="s">
        <v>181</v>
      </c>
      <c r="AR93" s="23" t="s">
        <v>278</v>
      </c>
      <c r="AS93" s="24"/>
      <c r="AT93" s="24"/>
      <c r="AU93" s="24"/>
      <c r="AV93" s="25"/>
      <c r="AW93" s="5"/>
      <c r="AX93" s="22"/>
      <c r="AY93" s="23"/>
      <c r="AZ93" s="23"/>
      <c r="BA93" s="24"/>
      <c r="BB93" s="24"/>
      <c r="BC93" s="24"/>
      <c r="BD93" s="25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</row>
    <row r="94" spans="1:241" s="19" customFormat="1" ht="12.75" customHeight="1" x14ac:dyDescent="0.2">
      <c r="A94" s="20"/>
      <c r="B94" s="88" t="s">
        <v>115</v>
      </c>
      <c r="C94" s="89">
        <v>132</v>
      </c>
      <c r="D94" s="89"/>
      <c r="E94" s="89"/>
      <c r="F94" s="89"/>
      <c r="G94" s="89"/>
      <c r="H94" s="90"/>
      <c r="I94" s="20"/>
      <c r="J94" s="88" t="s">
        <v>115</v>
      </c>
      <c r="K94" s="89">
        <v>132</v>
      </c>
      <c r="L94" s="89"/>
      <c r="M94" s="89"/>
      <c r="N94" s="89"/>
      <c r="O94" s="89"/>
      <c r="P94" s="90"/>
      <c r="Q94" s="20"/>
      <c r="R94" s="88" t="s">
        <v>115</v>
      </c>
      <c r="S94" s="89">
        <v>129</v>
      </c>
      <c r="T94" s="89"/>
      <c r="U94" s="89"/>
      <c r="V94" s="89"/>
      <c r="W94" s="89"/>
      <c r="X94" s="90"/>
      <c r="Y94" s="20"/>
      <c r="Z94" s="88" t="s">
        <v>115</v>
      </c>
      <c r="AA94" s="89">
        <v>132</v>
      </c>
      <c r="AB94" s="89"/>
      <c r="AC94" s="89"/>
      <c r="AD94" s="89"/>
      <c r="AE94" s="89"/>
      <c r="AF94" s="90"/>
      <c r="AG94" s="116"/>
      <c r="AH94" s="88" t="s">
        <v>115</v>
      </c>
      <c r="AI94" s="89">
        <v>129</v>
      </c>
      <c r="AJ94" s="89"/>
      <c r="AK94" s="89"/>
      <c r="AL94" s="89"/>
      <c r="AM94" s="89"/>
      <c r="AN94" s="90"/>
      <c r="AO94" s="5"/>
      <c r="AP94" s="88" t="s">
        <v>115</v>
      </c>
      <c r="AQ94" s="89">
        <v>171</v>
      </c>
      <c r="AR94" s="89"/>
      <c r="AS94" s="89"/>
      <c r="AT94" s="89"/>
      <c r="AU94" s="89"/>
      <c r="AV94" s="90"/>
      <c r="AW94" s="5"/>
      <c r="AX94" s="88"/>
      <c r="AY94" s="89"/>
      <c r="AZ94" s="89"/>
      <c r="BA94" s="89"/>
      <c r="BB94" s="89"/>
      <c r="BC94" s="89"/>
      <c r="BD94" s="90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  <c r="IB94" s="18"/>
      <c r="IC94" s="18"/>
      <c r="ID94" s="18"/>
      <c r="IE94" s="18"/>
      <c r="IF94" s="18"/>
      <c r="IG94" s="18"/>
    </row>
    <row r="95" spans="1:241" s="19" customFormat="1" ht="12.75" customHeight="1" x14ac:dyDescent="0.2">
      <c r="A95" s="20"/>
      <c r="B95" s="88" t="s">
        <v>186</v>
      </c>
      <c r="C95" s="89">
        <v>3</v>
      </c>
      <c r="D95" s="89">
        <v>1</v>
      </c>
      <c r="E95" s="89"/>
      <c r="F95" s="89"/>
      <c r="G95" s="89"/>
      <c r="H95" s="90"/>
      <c r="I95" s="20"/>
      <c r="J95" s="88" t="s">
        <v>186</v>
      </c>
      <c r="K95" s="89">
        <v>3</v>
      </c>
      <c r="L95" s="89">
        <v>1</v>
      </c>
      <c r="M95" s="89"/>
      <c r="N95" s="89"/>
      <c r="O95" s="89"/>
      <c r="P95" s="90"/>
      <c r="Q95" s="20"/>
      <c r="R95" s="88" t="s">
        <v>186</v>
      </c>
      <c r="S95" s="89">
        <v>3</v>
      </c>
      <c r="T95" s="89">
        <v>1</v>
      </c>
      <c r="U95" s="89"/>
      <c r="V95" s="89"/>
      <c r="W95" s="89"/>
      <c r="X95" s="90"/>
      <c r="Y95" s="20"/>
      <c r="Z95" s="88" t="s">
        <v>186</v>
      </c>
      <c r="AA95" s="89">
        <v>3</v>
      </c>
      <c r="AB95" s="89">
        <v>1</v>
      </c>
      <c r="AC95" s="89"/>
      <c r="AD95" s="89"/>
      <c r="AE95" s="89"/>
      <c r="AF95" s="90"/>
      <c r="AG95" s="116"/>
      <c r="AH95" s="88" t="s">
        <v>186</v>
      </c>
      <c r="AI95" s="89">
        <v>3</v>
      </c>
      <c r="AJ95" s="89">
        <v>1</v>
      </c>
      <c r="AK95" s="89"/>
      <c r="AL95" s="89"/>
      <c r="AM95" s="89"/>
      <c r="AN95" s="90"/>
      <c r="AO95" s="5"/>
      <c r="AP95" s="88" t="s">
        <v>134</v>
      </c>
      <c r="AQ95" s="89">
        <v>9</v>
      </c>
      <c r="AR95" s="89">
        <v>3</v>
      </c>
      <c r="AS95" s="89"/>
      <c r="AT95" s="89"/>
      <c r="AU95" s="89"/>
      <c r="AV95" s="90"/>
      <c r="AW95" s="5"/>
      <c r="AX95" s="88"/>
      <c r="AY95" s="89"/>
      <c r="AZ95" s="89"/>
      <c r="BA95" s="89"/>
      <c r="BB95" s="89"/>
      <c r="BC95" s="89"/>
      <c r="BD95" s="90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</row>
    <row r="96" spans="1:241" s="19" customFormat="1" ht="12.75" customHeight="1" x14ac:dyDescent="0.2">
      <c r="A96" s="20"/>
      <c r="B96" s="88" t="s">
        <v>103</v>
      </c>
      <c r="C96" s="89">
        <v>6</v>
      </c>
      <c r="D96" s="89">
        <v>2</v>
      </c>
      <c r="E96" s="89"/>
      <c r="F96" s="89"/>
      <c r="G96" s="89"/>
      <c r="H96" s="90"/>
      <c r="I96" s="20"/>
      <c r="J96" s="88" t="s">
        <v>103</v>
      </c>
      <c r="K96" s="89">
        <v>6</v>
      </c>
      <c r="L96" s="89">
        <v>2</v>
      </c>
      <c r="M96" s="89"/>
      <c r="N96" s="89"/>
      <c r="O96" s="89"/>
      <c r="P96" s="90"/>
      <c r="Q96" s="20"/>
      <c r="R96" s="88" t="s">
        <v>103</v>
      </c>
      <c r="S96" s="89">
        <v>6</v>
      </c>
      <c r="T96" s="89">
        <v>2</v>
      </c>
      <c r="U96" s="89"/>
      <c r="V96" s="89"/>
      <c r="W96" s="89"/>
      <c r="X96" s="90"/>
      <c r="Y96" s="20"/>
      <c r="Z96" s="88" t="s">
        <v>103</v>
      </c>
      <c r="AA96" s="89">
        <v>6</v>
      </c>
      <c r="AB96" s="89">
        <v>2</v>
      </c>
      <c r="AC96" s="89"/>
      <c r="AD96" s="89"/>
      <c r="AE96" s="89"/>
      <c r="AF96" s="90"/>
      <c r="AG96" s="116"/>
      <c r="AH96" s="88" t="s">
        <v>103</v>
      </c>
      <c r="AI96" s="89">
        <v>9</v>
      </c>
      <c r="AJ96" s="89">
        <v>3</v>
      </c>
      <c r="AK96" s="89"/>
      <c r="AL96" s="89"/>
      <c r="AM96" s="89"/>
      <c r="AN96" s="90"/>
      <c r="AO96" s="5"/>
      <c r="AP96" s="88" t="s">
        <v>241</v>
      </c>
      <c r="AQ96" s="89">
        <v>30</v>
      </c>
      <c r="AR96" s="89"/>
      <c r="AS96" s="89"/>
      <c r="AT96" s="89"/>
      <c r="AU96" s="89"/>
      <c r="AV96" s="90"/>
      <c r="AW96" s="5"/>
      <c r="AX96" s="88"/>
      <c r="AY96" s="89"/>
      <c r="AZ96" s="89"/>
      <c r="BA96" s="89"/>
      <c r="BB96" s="89"/>
      <c r="BC96" s="89"/>
      <c r="BD96" s="90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</row>
    <row r="97" spans="1:241" s="19" customFormat="1" ht="12.75" customHeight="1" x14ac:dyDescent="0.2">
      <c r="A97" s="20"/>
      <c r="B97" s="88" t="s">
        <v>279</v>
      </c>
      <c r="C97" s="89">
        <v>9</v>
      </c>
      <c r="D97" s="89">
        <v>3</v>
      </c>
      <c r="E97" s="89"/>
      <c r="F97" s="89"/>
      <c r="G97" s="89"/>
      <c r="H97" s="90"/>
      <c r="I97" s="20"/>
      <c r="J97" s="88" t="s">
        <v>279</v>
      </c>
      <c r="K97" s="89">
        <v>9</v>
      </c>
      <c r="L97" s="89">
        <v>3</v>
      </c>
      <c r="M97" s="89"/>
      <c r="N97" s="89"/>
      <c r="O97" s="89"/>
      <c r="P97" s="90"/>
      <c r="Q97" s="20"/>
      <c r="R97" s="88" t="s">
        <v>279</v>
      </c>
      <c r="S97" s="89">
        <v>12</v>
      </c>
      <c r="T97" s="89">
        <v>4</v>
      </c>
      <c r="U97" s="89"/>
      <c r="V97" s="89"/>
      <c r="W97" s="89"/>
      <c r="X97" s="90"/>
      <c r="Y97" s="20"/>
      <c r="Z97" s="88" t="s">
        <v>279</v>
      </c>
      <c r="AA97" s="89">
        <v>9</v>
      </c>
      <c r="AB97" s="89">
        <v>3</v>
      </c>
      <c r="AC97" s="89"/>
      <c r="AD97" s="89"/>
      <c r="AE97" s="89"/>
      <c r="AF97" s="90"/>
      <c r="AG97" s="116"/>
      <c r="AH97" s="88" t="s">
        <v>279</v>
      </c>
      <c r="AI97" s="89">
        <v>9</v>
      </c>
      <c r="AJ97" s="89">
        <v>3</v>
      </c>
      <c r="AK97" s="89"/>
      <c r="AL97" s="89"/>
      <c r="AM97" s="89"/>
      <c r="AN97" s="90"/>
      <c r="AO97" s="5"/>
      <c r="AP97" s="88"/>
      <c r="AQ97" s="89"/>
      <c r="AR97" s="89"/>
      <c r="AS97" s="89"/>
      <c r="AT97" s="89"/>
      <c r="AU97" s="89"/>
      <c r="AV97" s="90"/>
      <c r="AW97" s="5"/>
      <c r="AX97" s="88"/>
      <c r="AY97" s="89"/>
      <c r="AZ97" s="89"/>
      <c r="BA97" s="89"/>
      <c r="BB97" s="89"/>
      <c r="BC97" s="89"/>
      <c r="BD97" s="90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</row>
    <row r="98" spans="1:241" s="19" customFormat="1" ht="12.75" customHeight="1" x14ac:dyDescent="0.2">
      <c r="A98" s="20"/>
      <c r="B98" s="88" t="s">
        <v>163</v>
      </c>
      <c r="C98" s="89">
        <v>30</v>
      </c>
      <c r="D98" s="89"/>
      <c r="E98" s="89"/>
      <c r="F98" s="89"/>
      <c r="G98" s="89"/>
      <c r="H98" s="90"/>
      <c r="I98" s="20"/>
      <c r="J98" s="88" t="s">
        <v>163</v>
      </c>
      <c r="K98" s="89">
        <v>30</v>
      </c>
      <c r="L98" s="89"/>
      <c r="M98" s="89"/>
      <c r="N98" s="89"/>
      <c r="O98" s="89"/>
      <c r="P98" s="90"/>
      <c r="Q98" s="20"/>
      <c r="R98" s="88" t="s">
        <v>163</v>
      </c>
      <c r="S98" s="89">
        <v>30</v>
      </c>
      <c r="T98" s="89"/>
      <c r="U98" s="89"/>
      <c r="V98" s="89"/>
      <c r="W98" s="89"/>
      <c r="X98" s="90"/>
      <c r="Y98" s="20"/>
      <c r="Z98" s="88" t="s">
        <v>163</v>
      </c>
      <c r="AA98" s="89">
        <v>30</v>
      </c>
      <c r="AB98" s="89"/>
      <c r="AC98" s="89"/>
      <c r="AD98" s="89"/>
      <c r="AE98" s="89"/>
      <c r="AF98" s="90"/>
      <c r="AG98" s="116"/>
      <c r="AH98" s="88" t="s">
        <v>163</v>
      </c>
      <c r="AI98" s="89">
        <v>30</v>
      </c>
      <c r="AJ98" s="89"/>
      <c r="AK98" s="89"/>
      <c r="AL98" s="89"/>
      <c r="AM98" s="89"/>
      <c r="AN98" s="90"/>
      <c r="AO98" s="5"/>
      <c r="AP98" s="88"/>
      <c r="AQ98" s="89"/>
      <c r="AR98" s="89"/>
      <c r="AS98" s="89"/>
      <c r="AT98" s="89"/>
      <c r="AU98" s="89"/>
      <c r="AV98" s="90"/>
      <c r="AW98" s="5"/>
      <c r="AX98" s="88"/>
      <c r="AY98" s="89"/>
      <c r="AZ98" s="89"/>
      <c r="BA98" s="89"/>
      <c r="BB98" s="89"/>
      <c r="BC98" s="89"/>
      <c r="BD98" s="90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</row>
    <row r="99" spans="1:241" s="19" customFormat="1" ht="12.75" customHeight="1" thickBot="1" x14ac:dyDescent="0.25">
      <c r="A99" s="20"/>
      <c r="B99" s="26" t="s">
        <v>241</v>
      </c>
      <c r="C99" s="27">
        <v>30</v>
      </c>
      <c r="D99" s="27"/>
      <c r="E99" s="89"/>
      <c r="F99" s="89"/>
      <c r="G99" s="89"/>
      <c r="H99" s="90"/>
      <c r="I99" s="20"/>
      <c r="J99" s="26" t="s">
        <v>241</v>
      </c>
      <c r="K99" s="27">
        <v>30</v>
      </c>
      <c r="L99" s="27"/>
      <c r="M99" s="89"/>
      <c r="N99" s="89"/>
      <c r="O99" s="89"/>
      <c r="P99" s="90"/>
      <c r="Q99" s="20"/>
      <c r="R99" s="26" t="s">
        <v>241</v>
      </c>
      <c r="S99" s="27">
        <v>30</v>
      </c>
      <c r="T99" s="27"/>
      <c r="U99" s="89"/>
      <c r="V99" s="89"/>
      <c r="W99" s="89"/>
      <c r="X99" s="90"/>
      <c r="Y99" s="20"/>
      <c r="Z99" s="26" t="s">
        <v>241</v>
      </c>
      <c r="AA99" s="27">
        <v>30</v>
      </c>
      <c r="AB99" s="27"/>
      <c r="AC99" s="89"/>
      <c r="AD99" s="89"/>
      <c r="AE99" s="89"/>
      <c r="AF99" s="90"/>
      <c r="AG99" s="116"/>
      <c r="AH99" s="26" t="s">
        <v>241</v>
      </c>
      <c r="AI99" s="27">
        <v>30</v>
      </c>
      <c r="AJ99" s="27"/>
      <c r="AK99" s="89"/>
      <c r="AL99" s="89"/>
      <c r="AM99" s="89"/>
      <c r="AN99" s="90"/>
      <c r="AO99" s="5"/>
      <c r="AP99" s="26"/>
      <c r="AQ99" s="27"/>
      <c r="AR99" s="27"/>
      <c r="AS99" s="89"/>
      <c r="AT99" s="89"/>
      <c r="AU99" s="89"/>
      <c r="AV99" s="90"/>
      <c r="AW99" s="5"/>
      <c r="AX99" s="26"/>
      <c r="AY99" s="27"/>
      <c r="AZ99" s="27"/>
      <c r="BA99" s="89"/>
      <c r="BB99" s="89"/>
      <c r="BC99" s="89"/>
      <c r="BD99" s="90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</row>
    <row r="100" spans="1:241" ht="12.75" customHeight="1" x14ac:dyDescent="0.2">
      <c r="A100" s="17"/>
      <c r="B100" s="88" t="s">
        <v>176</v>
      </c>
      <c r="C100" s="89">
        <f>SUM(C94:C99)</f>
        <v>210</v>
      </c>
      <c r="D100" s="89"/>
      <c r="E100" s="89"/>
      <c r="F100" s="89"/>
      <c r="G100" s="89"/>
      <c r="H100" s="90"/>
      <c r="I100" s="17"/>
      <c r="J100" s="88" t="s">
        <v>176</v>
      </c>
      <c r="K100" s="89">
        <f>SUM(K94:K99)</f>
        <v>210</v>
      </c>
      <c r="L100" s="89"/>
      <c r="M100" s="89"/>
      <c r="N100" s="89"/>
      <c r="O100" s="89"/>
      <c r="P100" s="90"/>
      <c r="Q100" s="17"/>
      <c r="R100" s="88" t="s">
        <v>176</v>
      </c>
      <c r="S100" s="89">
        <f>SUM(S94:S99)</f>
        <v>210</v>
      </c>
      <c r="T100" s="89"/>
      <c r="U100" s="89"/>
      <c r="V100" s="89"/>
      <c r="W100" s="89"/>
      <c r="X100" s="90"/>
      <c r="Y100" s="17"/>
      <c r="Z100" s="88" t="s">
        <v>176</v>
      </c>
      <c r="AA100" s="89">
        <f>SUM(AA94:AA99)</f>
        <v>210</v>
      </c>
      <c r="AB100" s="89"/>
      <c r="AC100" s="89"/>
      <c r="AD100" s="89"/>
      <c r="AE100" s="89"/>
      <c r="AF100" s="90"/>
      <c r="AH100" s="88" t="s">
        <v>176</v>
      </c>
      <c r="AI100" s="89">
        <f>SUM(AI94:AI99)</f>
        <v>210</v>
      </c>
      <c r="AJ100" s="89"/>
      <c r="AK100" s="89"/>
      <c r="AL100" s="89"/>
      <c r="AM100" s="89"/>
      <c r="AN100" s="90"/>
      <c r="AO100" s="5"/>
      <c r="AP100" s="88" t="s">
        <v>176</v>
      </c>
      <c r="AQ100" s="89">
        <f>SUM(AQ94:AQ98)</f>
        <v>210</v>
      </c>
      <c r="AR100" s="89"/>
      <c r="AS100" s="89"/>
      <c r="AT100" s="89"/>
      <c r="AU100" s="89"/>
      <c r="AV100" s="90"/>
      <c r="AW100" s="5"/>
      <c r="AX100" s="88"/>
      <c r="AY100" s="89"/>
      <c r="AZ100" s="89"/>
      <c r="BA100" s="89"/>
      <c r="BB100" s="89"/>
      <c r="BC100" s="89"/>
      <c r="BD100" s="90"/>
    </row>
    <row r="101" spans="1:241" s="14" customFormat="1" ht="12.75" customHeight="1" x14ac:dyDescent="0.2">
      <c r="A101" s="16"/>
      <c r="B101" s="88"/>
      <c r="C101" s="89"/>
      <c r="D101" s="89"/>
      <c r="E101" s="89"/>
      <c r="F101" s="89"/>
      <c r="G101" s="89"/>
      <c r="H101" s="90"/>
      <c r="I101" s="16"/>
      <c r="J101" s="88"/>
      <c r="K101" s="89"/>
      <c r="L101" s="89"/>
      <c r="M101" s="89"/>
      <c r="N101" s="89"/>
      <c r="O101" s="89"/>
      <c r="P101" s="90"/>
      <c r="Q101" s="16"/>
      <c r="R101" s="88"/>
      <c r="S101" s="89"/>
      <c r="T101" s="89"/>
      <c r="U101" s="89"/>
      <c r="V101" s="89"/>
      <c r="W101" s="89"/>
      <c r="X101" s="90"/>
      <c r="Y101" s="16"/>
      <c r="Z101" s="88"/>
      <c r="AA101" s="89"/>
      <c r="AB101" s="89"/>
      <c r="AC101" s="89"/>
      <c r="AD101" s="89"/>
      <c r="AE101" s="89"/>
      <c r="AF101" s="90"/>
      <c r="AG101" s="116"/>
      <c r="AH101" s="88"/>
      <c r="AI101" s="89"/>
      <c r="AJ101" s="89"/>
      <c r="AK101" s="89"/>
      <c r="AL101" s="89"/>
      <c r="AM101" s="89"/>
      <c r="AN101" s="90"/>
      <c r="AO101" s="5"/>
      <c r="AP101" s="88"/>
      <c r="AQ101" s="89"/>
      <c r="AR101" s="89"/>
      <c r="AS101" s="89"/>
      <c r="AT101" s="89"/>
      <c r="AU101" s="89"/>
      <c r="AV101" s="90"/>
      <c r="AW101" s="5"/>
      <c r="AX101" s="88"/>
      <c r="AY101" s="89"/>
      <c r="AZ101" s="89"/>
      <c r="BA101" s="89"/>
      <c r="BB101" s="89"/>
      <c r="BC101" s="89"/>
      <c r="BD101" s="90"/>
    </row>
    <row r="102" spans="1:241" ht="12.75" customHeight="1" x14ac:dyDescent="0.2">
      <c r="A102" s="47"/>
      <c r="B102" s="84" t="s">
        <v>133</v>
      </c>
      <c r="C102" s="85"/>
      <c r="D102" s="85"/>
      <c r="E102" s="85"/>
      <c r="F102" s="85"/>
      <c r="G102" s="85"/>
      <c r="H102" s="86"/>
      <c r="I102" s="47"/>
      <c r="J102" s="84" t="s">
        <v>133</v>
      </c>
      <c r="K102" s="85"/>
      <c r="L102" s="85"/>
      <c r="M102" s="85"/>
      <c r="N102" s="85"/>
      <c r="O102" s="85"/>
      <c r="P102" s="86"/>
      <c r="Q102" s="47"/>
      <c r="R102" s="84" t="s">
        <v>133</v>
      </c>
      <c r="S102" s="85"/>
      <c r="T102" s="85"/>
      <c r="U102" s="85"/>
      <c r="V102" s="85"/>
      <c r="W102" s="85"/>
      <c r="X102" s="86"/>
      <c r="Y102" s="47"/>
      <c r="Z102" s="84" t="s">
        <v>133</v>
      </c>
      <c r="AA102" s="85"/>
      <c r="AB102" s="85"/>
      <c r="AC102" s="85"/>
      <c r="AD102" s="85"/>
      <c r="AE102" s="85"/>
      <c r="AF102" s="86"/>
      <c r="AH102" s="84" t="s">
        <v>133</v>
      </c>
      <c r="AI102" s="85"/>
      <c r="AJ102" s="85"/>
      <c r="AK102" s="85"/>
      <c r="AL102" s="85"/>
      <c r="AM102" s="85"/>
      <c r="AN102" s="86"/>
      <c r="AO102" s="6"/>
      <c r="AP102" s="84"/>
      <c r="AQ102" s="85"/>
      <c r="AR102" s="85"/>
      <c r="AS102" s="85"/>
      <c r="AT102" s="85"/>
      <c r="AU102" s="85"/>
      <c r="AV102" s="86"/>
      <c r="AW102" s="6"/>
      <c r="AX102" s="84"/>
      <c r="AY102" s="85"/>
      <c r="AZ102" s="85"/>
      <c r="BA102" s="85"/>
      <c r="BB102" s="85"/>
      <c r="BC102" s="85"/>
      <c r="BD102" s="86"/>
    </row>
    <row r="103" spans="1:241" s="21" customFormat="1" ht="12" customHeight="1" x14ac:dyDescent="0.2">
      <c r="A103" s="16"/>
      <c r="B103" s="88"/>
      <c r="C103" s="89"/>
      <c r="D103" s="89"/>
      <c r="E103" s="89"/>
      <c r="F103" s="89"/>
      <c r="G103" s="89"/>
      <c r="H103" s="90"/>
      <c r="I103" s="16"/>
      <c r="J103" s="88"/>
      <c r="K103" s="89"/>
      <c r="L103" s="89"/>
      <c r="M103" s="89"/>
      <c r="N103" s="89"/>
      <c r="O103" s="89"/>
      <c r="P103" s="90"/>
      <c r="Q103" s="16"/>
      <c r="R103" s="88"/>
      <c r="S103" s="89"/>
      <c r="T103" s="89"/>
      <c r="U103" s="89"/>
      <c r="V103" s="89"/>
      <c r="W103" s="89"/>
      <c r="X103" s="90"/>
      <c r="Y103" s="16"/>
      <c r="Z103" s="88"/>
      <c r="AA103" s="89"/>
      <c r="AB103" s="89"/>
      <c r="AC103" s="89"/>
      <c r="AD103" s="89"/>
      <c r="AE103" s="89"/>
      <c r="AF103" s="90"/>
      <c r="AG103" s="116"/>
      <c r="AH103" s="88"/>
      <c r="AI103" s="89"/>
      <c r="AJ103" s="89"/>
      <c r="AK103" s="89"/>
      <c r="AL103" s="89"/>
      <c r="AM103" s="89"/>
      <c r="AN103" s="90"/>
      <c r="AO103" s="5"/>
      <c r="AP103" s="88"/>
      <c r="AQ103" s="89"/>
      <c r="AR103" s="89"/>
      <c r="AS103" s="89"/>
      <c r="AT103" s="89"/>
      <c r="AU103" s="89"/>
      <c r="AV103" s="90"/>
      <c r="AW103" s="5"/>
      <c r="AX103" s="88"/>
      <c r="AY103" s="89"/>
      <c r="AZ103" s="89"/>
      <c r="BA103" s="89"/>
      <c r="BB103" s="89"/>
      <c r="BC103" s="89"/>
      <c r="BD103" s="90"/>
    </row>
    <row r="104" spans="1:241" ht="54.75" customHeight="1" thickBot="1" x14ac:dyDescent="0.25">
      <c r="A104" s="21"/>
      <c r="B104" s="1632" t="s">
        <v>128</v>
      </c>
      <c r="C104" s="1633"/>
      <c r="D104" s="1633"/>
      <c r="E104" s="1633"/>
      <c r="F104" s="1633"/>
      <c r="G104" s="1633"/>
      <c r="H104" s="1634"/>
      <c r="I104" s="21"/>
      <c r="J104" s="1632" t="s">
        <v>128</v>
      </c>
      <c r="K104" s="1633"/>
      <c r="L104" s="1633"/>
      <c r="M104" s="1633"/>
      <c r="N104" s="1633"/>
      <c r="O104" s="1633"/>
      <c r="P104" s="1634"/>
      <c r="Q104" s="87"/>
      <c r="R104" s="1632" t="s">
        <v>129</v>
      </c>
      <c r="S104" s="1633"/>
      <c r="T104" s="1633"/>
      <c r="U104" s="1633"/>
      <c r="V104" s="1633"/>
      <c r="W104" s="1633"/>
      <c r="X104" s="1634"/>
      <c r="Y104" s="7"/>
      <c r="Z104" s="1632" t="s">
        <v>128</v>
      </c>
      <c r="AA104" s="1633"/>
      <c r="AB104" s="1633"/>
      <c r="AC104" s="1633"/>
      <c r="AD104" s="1633"/>
      <c r="AE104" s="1633"/>
      <c r="AF104" s="1634"/>
      <c r="AH104" s="1640" t="s">
        <v>129</v>
      </c>
      <c r="AI104" s="1641"/>
      <c r="AJ104" s="1641"/>
      <c r="AK104" s="1641"/>
      <c r="AL104" s="1641"/>
      <c r="AM104" s="1641"/>
      <c r="AN104" s="1642"/>
      <c r="AO104" s="53"/>
      <c r="AP104" s="1632" t="s">
        <v>361</v>
      </c>
      <c r="AQ104" s="1633"/>
      <c r="AR104" s="1633"/>
      <c r="AS104" s="1633"/>
      <c r="AT104" s="1633"/>
      <c r="AU104" s="1633"/>
      <c r="AV104" s="1634"/>
      <c r="AW104" s="53"/>
      <c r="AX104" s="1632"/>
      <c r="AY104" s="1633"/>
      <c r="AZ104" s="1633"/>
      <c r="BA104" s="1633"/>
      <c r="BB104" s="1633"/>
      <c r="BC104" s="1633"/>
      <c r="BD104" s="1634"/>
    </row>
    <row r="105" spans="1:241" x14ac:dyDescent="0.2">
      <c r="AO105" s="8"/>
      <c r="AW105" s="8"/>
    </row>
    <row r="106" spans="1:241" ht="15.75" x14ac:dyDescent="0.2">
      <c r="A106" s="8"/>
      <c r="I106" s="8"/>
      <c r="Q106" s="8"/>
      <c r="Y106" s="8"/>
      <c r="AH106"/>
      <c r="AO106" s="8"/>
      <c r="AW106" s="8"/>
    </row>
    <row r="107" spans="1:241" ht="15.75" x14ac:dyDescent="0.2">
      <c r="A107" s="8"/>
      <c r="I107" s="8"/>
      <c r="Q107" s="8"/>
      <c r="Y107" s="8"/>
      <c r="AO107" s="8"/>
      <c r="AW107" s="8"/>
    </row>
    <row r="108" spans="1:241" ht="15.75" x14ac:dyDescent="0.2">
      <c r="A108" s="8"/>
      <c r="I108" s="8"/>
      <c r="Q108" s="8"/>
      <c r="Y108" s="8"/>
      <c r="AO108" s="8"/>
      <c r="AW108" s="8"/>
    </row>
    <row r="109" spans="1:241" ht="15.75" x14ac:dyDescent="0.2">
      <c r="A109" s="8"/>
      <c r="I109" s="8"/>
      <c r="Q109" s="8"/>
      <c r="Y109" s="8"/>
      <c r="AO109" s="8"/>
      <c r="AW109" s="8"/>
    </row>
    <row r="110" spans="1:241" ht="15.75" x14ac:dyDescent="0.2">
      <c r="A110" s="8"/>
      <c r="I110" s="8"/>
      <c r="Q110" s="8"/>
      <c r="Y110" s="8"/>
      <c r="AO110" s="8"/>
      <c r="AW110" s="8"/>
    </row>
    <row r="111" spans="1:241" x14ac:dyDescent="0.2">
      <c r="A111" s="8"/>
      <c r="I111" s="8"/>
      <c r="Q111" s="8"/>
      <c r="Y111" s="8"/>
    </row>
  </sheetData>
  <sortState xmlns:xlrd2="http://schemas.microsoft.com/office/spreadsheetml/2017/richdata2" ref="B79:C94">
    <sortCondition ref="C79:C94"/>
    <sortCondition ref="B79:B94"/>
  </sortState>
  <mergeCells count="21">
    <mergeCell ref="AW1:BC1"/>
    <mergeCell ref="AX104:BD104"/>
    <mergeCell ref="AO1:AU1"/>
    <mergeCell ref="A1:G1"/>
    <mergeCell ref="I1:O1"/>
    <mergeCell ref="AP104:AV104"/>
    <mergeCell ref="AG1:AL1"/>
    <mergeCell ref="B104:H104"/>
    <mergeCell ref="J104:P104"/>
    <mergeCell ref="R104:X104"/>
    <mergeCell ref="Z104:AF104"/>
    <mergeCell ref="AH104:AN104"/>
    <mergeCell ref="Q1:W1"/>
    <mergeCell ref="Y1:AE1"/>
    <mergeCell ref="A56:A64"/>
    <mergeCell ref="I56:I64"/>
    <mergeCell ref="Q56:Q64"/>
    <mergeCell ref="Y56:Y64"/>
    <mergeCell ref="AG56:AG64"/>
    <mergeCell ref="AO56:AO64"/>
    <mergeCell ref="AW56:AW64"/>
  </mergeCells>
  <phoneticPr fontId="16" type="noConversion"/>
  <printOptions horizontalCentered="1" gridLines="1"/>
  <pageMargins left="0.15748031496062992" right="0.15748031496062992" top="0.19685039370078741" bottom="0.19685039370078741" header="0.51181102362204722" footer="0.51181102362204722"/>
  <pageSetup paperSize="9" scale="65" orientation="portrait" r:id="rId1"/>
  <headerFooter alignWithMargins="0"/>
  <colBreaks count="6" manualBreakCount="6">
    <brk id="8" max="1048575" man="1"/>
    <brk id="16" max="1048575" man="1"/>
    <brk id="24" max="1048575" man="1"/>
    <brk id="32" max="1048575" man="1"/>
    <brk id="40" max="1048575" man="1"/>
    <brk id="4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34998626667073579"/>
  </sheetPr>
  <dimension ref="A1:IG75"/>
  <sheetViews>
    <sheetView zoomScale="93" zoomScaleNormal="93" workbookViewId="0">
      <pane ySplit="2" topLeftCell="A3" activePane="bottomLeft" state="frozen"/>
      <selection activeCell="K1" sqref="K1"/>
      <selection pane="bottomLeft" activeCell="AD7" sqref="AD7"/>
    </sheetView>
  </sheetViews>
  <sheetFormatPr defaultColWidth="9.140625" defaultRowHeight="12.75" x14ac:dyDescent="0.2"/>
  <cols>
    <col min="1" max="1" width="5.42578125" style="224" bestFit="1" customWidth="1"/>
    <col min="2" max="2" width="41.140625" style="224" bestFit="1" customWidth="1"/>
    <col min="3" max="3" width="8.5703125" style="224" bestFit="1" customWidth="1"/>
    <col min="4" max="4" width="5.7109375" style="224" bestFit="1" customWidth="1"/>
    <col min="5" max="5" width="3.85546875" style="224" bestFit="1" customWidth="1"/>
    <col min="6" max="6" width="5.7109375" style="224" bestFit="1" customWidth="1"/>
    <col min="7" max="7" width="18.28515625" style="224" bestFit="1" customWidth="1"/>
    <col min="8" max="8" width="5.42578125" style="224" bestFit="1" customWidth="1"/>
    <col min="9" max="9" width="29.5703125" style="224" bestFit="1" customWidth="1"/>
    <col min="10" max="10" width="8.5703125" style="224" bestFit="1" customWidth="1"/>
    <col min="11" max="12" width="5.7109375" style="224" bestFit="1" customWidth="1"/>
    <col min="13" max="13" width="4.42578125" style="224" bestFit="1" customWidth="1"/>
    <col min="14" max="14" width="18.28515625" style="224" bestFit="1" customWidth="1"/>
    <col min="15" max="15" width="5.42578125" style="224" bestFit="1" customWidth="1"/>
    <col min="16" max="16" width="44.85546875" style="224" bestFit="1" customWidth="1"/>
    <col min="17" max="17" width="9.85546875" style="224" customWidth="1"/>
    <col min="18" max="20" width="5.7109375" style="224" bestFit="1" customWidth="1"/>
    <col min="21" max="21" width="20.7109375" style="224" customWidth="1"/>
    <col min="22" max="22" width="5.42578125" style="224" bestFit="1" customWidth="1"/>
    <col min="23" max="23" width="32.42578125" style="224" bestFit="1" customWidth="1"/>
    <col min="24" max="24" width="8.5703125" style="224" bestFit="1" customWidth="1"/>
    <col min="25" max="26" width="5.7109375" style="224" bestFit="1" customWidth="1"/>
    <col min="27" max="27" width="4.42578125" style="224" bestFit="1" customWidth="1"/>
    <col min="28" max="28" width="18.28515625" style="224" bestFit="1" customWidth="1"/>
    <col min="29" max="29" width="4" style="224" bestFit="1" customWidth="1"/>
    <col min="30" max="30" width="37.28515625" style="224" bestFit="1" customWidth="1"/>
    <col min="31" max="31" width="6.42578125" style="224" bestFit="1" customWidth="1"/>
    <col min="32" max="34" width="3.28515625" style="224" bestFit="1" customWidth="1"/>
    <col min="35" max="35" width="4.28515625" style="224" bestFit="1" customWidth="1"/>
    <col min="36" max="36" width="2.140625" style="224" bestFit="1" customWidth="1"/>
    <col min="37" max="37" width="3.5703125" style="224" bestFit="1" customWidth="1"/>
    <col min="38" max="38" width="12" style="224" bestFit="1" customWidth="1"/>
    <col min="39" max="16384" width="9.140625" style="224"/>
  </cols>
  <sheetData>
    <row r="1" spans="1:241" ht="44.25" thickBot="1" x14ac:dyDescent="0.25">
      <c r="A1" s="364" t="s">
        <v>179</v>
      </c>
      <c r="B1" s="365" t="s">
        <v>180</v>
      </c>
      <c r="C1" s="365" t="s">
        <v>181</v>
      </c>
      <c r="D1" s="365" t="s">
        <v>182</v>
      </c>
      <c r="E1" s="365" t="s">
        <v>177</v>
      </c>
      <c r="F1" s="365" t="s">
        <v>183</v>
      </c>
      <c r="G1" s="365" t="s">
        <v>184</v>
      </c>
      <c r="H1" s="364" t="s">
        <v>179</v>
      </c>
      <c r="I1" s="365" t="s">
        <v>180</v>
      </c>
      <c r="J1" s="365" t="s">
        <v>181</v>
      </c>
      <c r="K1" s="365" t="s">
        <v>182</v>
      </c>
      <c r="L1" s="365" t="s">
        <v>177</v>
      </c>
      <c r="M1" s="365" t="s">
        <v>183</v>
      </c>
      <c r="N1" s="365" t="s">
        <v>184</v>
      </c>
      <c r="O1" s="366" t="s">
        <v>179</v>
      </c>
      <c r="P1" s="365" t="s">
        <v>180</v>
      </c>
      <c r="Q1" s="365" t="s">
        <v>181</v>
      </c>
      <c r="R1" s="365" t="s">
        <v>182</v>
      </c>
      <c r="S1" s="365" t="s">
        <v>177</v>
      </c>
      <c r="T1" s="365" t="s">
        <v>183</v>
      </c>
      <c r="U1" s="365" t="s">
        <v>184</v>
      </c>
      <c r="V1" s="364" t="s">
        <v>179</v>
      </c>
      <c r="W1" s="365" t="s">
        <v>180</v>
      </c>
      <c r="X1" s="365" t="s">
        <v>181</v>
      </c>
      <c r="Y1" s="365" t="s">
        <v>182</v>
      </c>
      <c r="Z1" s="365" t="s">
        <v>177</v>
      </c>
      <c r="AA1" s="365" t="s">
        <v>183</v>
      </c>
      <c r="AB1" s="365" t="s">
        <v>184</v>
      </c>
      <c r="AC1" s="408" t="s">
        <v>179</v>
      </c>
      <c r="AD1" s="365" t="s">
        <v>180</v>
      </c>
      <c r="AE1" s="365" t="s">
        <v>181</v>
      </c>
      <c r="AF1" s="409" t="s">
        <v>563</v>
      </c>
      <c r="AG1" s="409" t="s">
        <v>564</v>
      </c>
      <c r="AH1" s="409" t="s">
        <v>565</v>
      </c>
      <c r="AI1" s="365" t="s">
        <v>182</v>
      </c>
      <c r="AJ1" s="365" t="s">
        <v>177</v>
      </c>
      <c r="AK1" s="365" t="s">
        <v>183</v>
      </c>
      <c r="AL1" s="365" t="s">
        <v>184</v>
      </c>
    </row>
    <row r="2" spans="1:241" s="234" customFormat="1" ht="13.5" thickBot="1" x14ac:dyDescent="0.25">
      <c r="A2" s="1651" t="s">
        <v>247</v>
      </c>
      <c r="B2" s="1652"/>
      <c r="C2" s="1652"/>
      <c r="D2" s="1652"/>
      <c r="E2" s="1652"/>
      <c r="F2" s="1652"/>
      <c r="G2" s="1652"/>
      <c r="H2" s="1651" t="s">
        <v>248</v>
      </c>
      <c r="I2" s="1652"/>
      <c r="J2" s="1652"/>
      <c r="K2" s="1652"/>
      <c r="L2" s="1652"/>
      <c r="M2" s="1652"/>
      <c r="N2" s="1652"/>
      <c r="O2" s="367" t="s">
        <v>272</v>
      </c>
      <c r="P2" s="368"/>
      <c r="Q2" s="368"/>
      <c r="R2" s="368"/>
      <c r="S2" s="368"/>
      <c r="T2" s="368"/>
      <c r="U2" s="368"/>
      <c r="V2" s="1651" t="s">
        <v>250</v>
      </c>
      <c r="W2" s="1652"/>
      <c r="X2" s="1652"/>
      <c r="Y2" s="1652"/>
      <c r="Z2" s="1652"/>
      <c r="AA2" s="1652"/>
      <c r="AB2" s="1652"/>
      <c r="AC2" s="1646" t="s">
        <v>622</v>
      </c>
      <c r="AD2" s="1647"/>
      <c r="AE2" s="1647"/>
      <c r="AF2" s="1647"/>
      <c r="AG2" s="1647"/>
      <c r="AH2" s="1647"/>
      <c r="AI2" s="1647"/>
      <c r="AJ2" s="1647"/>
      <c r="AK2" s="1647"/>
      <c r="AL2" s="1647"/>
      <c r="AM2" s="369"/>
      <c r="AN2" s="369"/>
      <c r="AO2" s="369"/>
      <c r="AP2" s="369"/>
      <c r="AQ2" s="369"/>
      <c r="AR2" s="369"/>
      <c r="AS2" s="369"/>
      <c r="AT2" s="369"/>
      <c r="AU2" s="369"/>
      <c r="AV2" s="369"/>
      <c r="AW2" s="369"/>
      <c r="AX2" s="369"/>
      <c r="AY2" s="369"/>
      <c r="AZ2" s="369"/>
      <c r="BA2" s="369"/>
      <c r="BB2" s="369"/>
      <c r="BC2" s="369"/>
      <c r="BD2" s="369"/>
      <c r="BE2" s="369"/>
      <c r="BF2" s="369"/>
      <c r="BG2" s="369"/>
      <c r="BH2" s="369"/>
      <c r="BI2" s="369"/>
      <c r="BJ2" s="369"/>
      <c r="BK2" s="369"/>
      <c r="BL2" s="369"/>
      <c r="BM2" s="369"/>
      <c r="BN2" s="369"/>
      <c r="BO2" s="369"/>
      <c r="BP2" s="369"/>
      <c r="BQ2" s="369"/>
      <c r="BR2" s="369"/>
      <c r="BS2" s="369"/>
      <c r="BT2" s="369"/>
      <c r="BU2" s="369"/>
      <c r="BV2" s="369"/>
      <c r="BW2" s="369"/>
      <c r="BX2" s="369"/>
      <c r="BY2" s="369"/>
      <c r="BZ2" s="369"/>
      <c r="CA2" s="369"/>
      <c r="CB2" s="369"/>
      <c r="CC2" s="369"/>
      <c r="CD2" s="369"/>
      <c r="CE2" s="369"/>
      <c r="CF2" s="369"/>
      <c r="CG2" s="369"/>
      <c r="CH2" s="369"/>
      <c r="CI2" s="369"/>
      <c r="CJ2" s="369"/>
      <c r="CK2" s="369"/>
      <c r="CL2" s="369"/>
      <c r="CM2" s="369"/>
      <c r="CN2" s="369"/>
      <c r="CO2" s="369"/>
      <c r="CP2" s="369"/>
      <c r="CQ2" s="369"/>
      <c r="CR2" s="369"/>
      <c r="CS2" s="369"/>
      <c r="CT2" s="369"/>
      <c r="CU2" s="369"/>
      <c r="CV2" s="369"/>
      <c r="CW2" s="369"/>
      <c r="CX2" s="369"/>
      <c r="CY2" s="369"/>
      <c r="CZ2" s="369"/>
      <c r="DA2" s="369"/>
      <c r="DB2" s="369"/>
      <c r="DC2" s="369"/>
      <c r="DD2" s="369"/>
      <c r="DE2" s="369"/>
      <c r="DF2" s="369"/>
      <c r="DG2" s="369"/>
      <c r="DH2" s="369"/>
      <c r="DI2" s="369"/>
      <c r="DJ2" s="369"/>
      <c r="DK2" s="369"/>
      <c r="DL2" s="369"/>
      <c r="DM2" s="369"/>
      <c r="DN2" s="369"/>
      <c r="DO2" s="369"/>
      <c r="DP2" s="369"/>
      <c r="DQ2" s="369"/>
      <c r="DR2" s="369"/>
      <c r="DS2" s="369"/>
      <c r="DT2" s="369"/>
      <c r="DU2" s="369"/>
      <c r="DV2" s="369"/>
      <c r="DW2" s="369"/>
      <c r="DX2" s="369"/>
      <c r="DY2" s="369"/>
      <c r="DZ2" s="369"/>
      <c r="EA2" s="369"/>
      <c r="EB2" s="369"/>
      <c r="EC2" s="369"/>
      <c r="ED2" s="369"/>
      <c r="EE2" s="369"/>
      <c r="EF2" s="369"/>
      <c r="EG2" s="369"/>
      <c r="EH2" s="369"/>
      <c r="EI2" s="369"/>
      <c r="EJ2" s="369"/>
      <c r="EK2" s="369"/>
      <c r="EL2" s="369"/>
      <c r="EM2" s="369"/>
      <c r="EN2" s="369"/>
      <c r="EO2" s="369"/>
      <c r="EP2" s="369"/>
      <c r="EQ2" s="369"/>
      <c r="ER2" s="369"/>
      <c r="ES2" s="369"/>
      <c r="ET2" s="369"/>
      <c r="EU2" s="369"/>
      <c r="EV2" s="369"/>
      <c r="EW2" s="369"/>
      <c r="EX2" s="369"/>
      <c r="EY2" s="369"/>
      <c r="EZ2" s="369"/>
      <c r="FA2" s="369"/>
      <c r="FB2" s="369"/>
      <c r="FC2" s="369"/>
      <c r="FD2" s="369"/>
      <c r="FE2" s="369"/>
      <c r="FF2" s="369"/>
      <c r="FG2" s="369"/>
      <c r="FH2" s="369"/>
      <c r="FI2" s="369"/>
      <c r="FJ2" s="369"/>
      <c r="FK2" s="369"/>
      <c r="FL2" s="369"/>
      <c r="FM2" s="369"/>
      <c r="FN2" s="369"/>
      <c r="FO2" s="369"/>
      <c r="FP2" s="369"/>
      <c r="FQ2" s="369"/>
      <c r="FR2" s="369"/>
      <c r="FS2" s="369"/>
      <c r="FT2" s="369"/>
      <c r="FU2" s="369"/>
      <c r="FV2" s="369"/>
      <c r="FW2" s="369"/>
      <c r="FX2" s="369"/>
      <c r="FY2" s="369"/>
      <c r="FZ2" s="369"/>
      <c r="GA2" s="369"/>
      <c r="GB2" s="369"/>
      <c r="GC2" s="369"/>
      <c r="GD2" s="369"/>
      <c r="GE2" s="369"/>
      <c r="GF2" s="369"/>
      <c r="GG2" s="369"/>
      <c r="GH2" s="369"/>
      <c r="GI2" s="369"/>
      <c r="GJ2" s="369"/>
      <c r="GK2" s="369"/>
      <c r="GL2" s="369"/>
      <c r="GM2" s="369"/>
      <c r="GN2" s="369"/>
      <c r="GO2" s="369"/>
      <c r="GP2" s="369"/>
      <c r="GQ2" s="369"/>
      <c r="GR2" s="369"/>
      <c r="GS2" s="369"/>
      <c r="GT2" s="369"/>
      <c r="GU2" s="369"/>
      <c r="GV2" s="369"/>
      <c r="GW2" s="369"/>
      <c r="GX2" s="369"/>
      <c r="GY2" s="369"/>
      <c r="GZ2" s="369"/>
      <c r="HA2" s="369"/>
      <c r="HB2" s="369"/>
      <c r="HC2" s="369"/>
      <c r="HD2" s="369"/>
      <c r="HE2" s="369"/>
      <c r="HF2" s="369"/>
      <c r="HG2" s="369"/>
      <c r="HH2" s="369"/>
      <c r="HI2" s="369"/>
      <c r="HJ2" s="369"/>
      <c r="HK2" s="369"/>
      <c r="HL2" s="369"/>
      <c r="HM2" s="369"/>
      <c r="HN2" s="369"/>
      <c r="HO2" s="369"/>
      <c r="HP2" s="369"/>
      <c r="HQ2" s="369"/>
      <c r="HR2" s="369"/>
      <c r="HS2" s="369"/>
      <c r="HT2" s="369"/>
      <c r="HU2" s="369"/>
      <c r="HV2" s="369"/>
      <c r="HW2" s="369"/>
      <c r="HX2" s="369"/>
      <c r="HY2" s="369"/>
      <c r="HZ2" s="369"/>
      <c r="IA2" s="369"/>
      <c r="IB2" s="369"/>
      <c r="IC2" s="369"/>
      <c r="ID2" s="369"/>
      <c r="IE2" s="369"/>
      <c r="IF2" s="369"/>
      <c r="IG2" s="369"/>
    </row>
    <row r="3" spans="1:241" s="234" customFormat="1" ht="13.5" thickTop="1" x14ac:dyDescent="0.2">
      <c r="A3" s="1653">
        <v>5</v>
      </c>
      <c r="B3" s="370" t="s">
        <v>251</v>
      </c>
      <c r="C3" s="370">
        <v>5</v>
      </c>
      <c r="D3" s="370">
        <v>3</v>
      </c>
      <c r="E3" s="370">
        <v>1</v>
      </c>
      <c r="F3" s="370">
        <v>2</v>
      </c>
      <c r="G3" s="371" t="s">
        <v>139</v>
      </c>
      <c r="H3" s="1653">
        <v>5</v>
      </c>
      <c r="I3" s="208" t="s">
        <v>252</v>
      </c>
      <c r="J3" s="208">
        <v>5</v>
      </c>
      <c r="K3" s="208">
        <v>3</v>
      </c>
      <c r="L3" s="372">
        <v>1</v>
      </c>
      <c r="M3" s="372">
        <v>2</v>
      </c>
      <c r="N3" s="355" t="s">
        <v>135</v>
      </c>
      <c r="O3" s="1648">
        <v>5</v>
      </c>
      <c r="P3" s="208" t="s">
        <v>609</v>
      </c>
      <c r="Q3" s="373">
        <v>4</v>
      </c>
      <c r="R3" s="373">
        <v>3</v>
      </c>
      <c r="S3" s="373">
        <v>2</v>
      </c>
      <c r="T3" s="373">
        <v>1</v>
      </c>
      <c r="U3" s="374" t="s">
        <v>135</v>
      </c>
      <c r="V3" s="1653">
        <v>5</v>
      </c>
      <c r="W3" s="370" t="s">
        <v>253</v>
      </c>
      <c r="X3" s="370">
        <v>5</v>
      </c>
      <c r="Y3" s="370">
        <v>4</v>
      </c>
      <c r="Z3" s="375">
        <v>2</v>
      </c>
      <c r="AA3" s="375">
        <v>2</v>
      </c>
      <c r="AB3" s="376" t="s">
        <v>139</v>
      </c>
      <c r="AC3" s="1547">
        <v>5</v>
      </c>
      <c r="AD3" s="410" t="s">
        <v>617</v>
      </c>
      <c r="AE3" s="411">
        <v>5</v>
      </c>
      <c r="AF3" s="377"/>
      <c r="AG3" s="378"/>
      <c r="AH3" s="378"/>
      <c r="AI3" s="411">
        <v>4</v>
      </c>
      <c r="AJ3" s="411">
        <v>2</v>
      </c>
      <c r="AK3" s="411">
        <v>2</v>
      </c>
      <c r="AL3" s="208" t="s">
        <v>135</v>
      </c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2"/>
      <c r="AZ3" s="372"/>
      <c r="BA3" s="372"/>
      <c r="BB3" s="372"/>
      <c r="BC3" s="372"/>
      <c r="BD3" s="372"/>
      <c r="BE3" s="372"/>
      <c r="BF3" s="372"/>
      <c r="BG3" s="372"/>
      <c r="BH3" s="372"/>
      <c r="BI3" s="372"/>
      <c r="BJ3" s="372"/>
      <c r="BK3" s="372"/>
      <c r="BL3" s="372"/>
      <c r="BM3" s="372"/>
      <c r="BN3" s="372"/>
      <c r="BO3" s="372"/>
      <c r="BP3" s="372"/>
      <c r="BQ3" s="372"/>
      <c r="BR3" s="372"/>
      <c r="BS3" s="372"/>
      <c r="BT3" s="372"/>
      <c r="BU3" s="372"/>
      <c r="BV3" s="372"/>
      <c r="BW3" s="372"/>
      <c r="BX3" s="372"/>
      <c r="BY3" s="372"/>
      <c r="BZ3" s="372"/>
      <c r="CA3" s="372"/>
      <c r="CB3" s="372"/>
      <c r="CC3" s="372"/>
      <c r="CD3" s="372"/>
      <c r="CE3" s="372"/>
      <c r="CF3" s="372"/>
      <c r="CG3" s="372"/>
      <c r="CH3" s="372"/>
      <c r="CI3" s="372"/>
      <c r="CJ3" s="372"/>
      <c r="CK3" s="372"/>
      <c r="CL3" s="372"/>
      <c r="CM3" s="372"/>
      <c r="CN3" s="372"/>
      <c r="CO3" s="372"/>
      <c r="CP3" s="372"/>
      <c r="CQ3" s="372"/>
      <c r="CR3" s="372"/>
      <c r="CS3" s="372"/>
      <c r="CT3" s="372"/>
      <c r="CU3" s="372"/>
      <c r="CV3" s="372"/>
      <c r="CW3" s="372"/>
      <c r="CX3" s="372"/>
      <c r="CY3" s="372"/>
      <c r="CZ3" s="372"/>
      <c r="DA3" s="372"/>
      <c r="DB3" s="372"/>
      <c r="DC3" s="372"/>
      <c r="DD3" s="372"/>
      <c r="DE3" s="372"/>
      <c r="DF3" s="372"/>
      <c r="DG3" s="372"/>
      <c r="DH3" s="372"/>
      <c r="DI3" s="372"/>
      <c r="DJ3" s="372"/>
      <c r="DK3" s="372"/>
      <c r="DL3" s="372"/>
      <c r="DM3" s="372"/>
      <c r="DN3" s="372"/>
      <c r="DO3" s="372"/>
      <c r="DP3" s="372"/>
      <c r="DQ3" s="372"/>
      <c r="DR3" s="372"/>
      <c r="DS3" s="372"/>
      <c r="DT3" s="372"/>
      <c r="DU3" s="372"/>
      <c r="DV3" s="372"/>
      <c r="DW3" s="372"/>
      <c r="DX3" s="372"/>
      <c r="DY3" s="372"/>
      <c r="DZ3" s="372"/>
      <c r="EA3" s="372"/>
      <c r="EB3" s="372"/>
      <c r="EC3" s="372"/>
      <c r="ED3" s="372"/>
      <c r="EE3" s="372"/>
      <c r="EF3" s="372"/>
      <c r="EG3" s="372"/>
      <c r="EH3" s="372"/>
      <c r="EI3" s="372"/>
      <c r="EJ3" s="372"/>
      <c r="EK3" s="372"/>
      <c r="EL3" s="372"/>
      <c r="EM3" s="372"/>
      <c r="EN3" s="372"/>
      <c r="EO3" s="372"/>
      <c r="EP3" s="372"/>
      <c r="EQ3" s="372"/>
      <c r="ER3" s="372"/>
      <c r="ES3" s="372"/>
      <c r="ET3" s="372"/>
      <c r="EU3" s="372"/>
      <c r="EV3" s="372"/>
      <c r="EW3" s="372"/>
      <c r="EX3" s="372"/>
      <c r="EY3" s="372"/>
      <c r="EZ3" s="372"/>
      <c r="FA3" s="372"/>
      <c r="FB3" s="372"/>
      <c r="FC3" s="372"/>
      <c r="FD3" s="372"/>
      <c r="FE3" s="372"/>
      <c r="FF3" s="372"/>
      <c r="FG3" s="372"/>
      <c r="FH3" s="372"/>
      <c r="FI3" s="372"/>
      <c r="FJ3" s="372"/>
      <c r="FK3" s="372"/>
      <c r="FL3" s="372"/>
      <c r="FM3" s="372"/>
      <c r="FN3" s="372"/>
      <c r="FO3" s="372"/>
      <c r="FP3" s="372"/>
      <c r="FQ3" s="372"/>
      <c r="FR3" s="372"/>
      <c r="FS3" s="372"/>
      <c r="FT3" s="372"/>
      <c r="FU3" s="372"/>
      <c r="FV3" s="372"/>
      <c r="FW3" s="372"/>
      <c r="FX3" s="372"/>
      <c r="FY3" s="372"/>
      <c r="FZ3" s="372"/>
      <c r="GA3" s="372"/>
      <c r="GB3" s="372"/>
      <c r="GC3" s="372"/>
      <c r="GD3" s="372"/>
      <c r="GE3" s="372"/>
      <c r="GF3" s="372"/>
      <c r="GG3" s="372"/>
      <c r="GH3" s="372"/>
      <c r="GI3" s="372"/>
      <c r="GJ3" s="372"/>
      <c r="GK3" s="372"/>
      <c r="GL3" s="372"/>
      <c r="GM3" s="372"/>
      <c r="GN3" s="372"/>
      <c r="GO3" s="372"/>
      <c r="GP3" s="372"/>
      <c r="GQ3" s="372"/>
      <c r="GR3" s="372"/>
      <c r="GS3" s="372"/>
      <c r="GT3" s="372"/>
      <c r="GU3" s="372"/>
      <c r="GV3" s="372"/>
      <c r="GW3" s="372"/>
      <c r="GX3" s="372"/>
      <c r="GY3" s="372"/>
      <c r="GZ3" s="372"/>
      <c r="HA3" s="372"/>
      <c r="HB3" s="372"/>
      <c r="HC3" s="372"/>
      <c r="HD3" s="372"/>
      <c r="HE3" s="372"/>
      <c r="HF3" s="372"/>
      <c r="HG3" s="372"/>
      <c r="HH3" s="372"/>
      <c r="HI3" s="372"/>
      <c r="HJ3" s="372"/>
      <c r="HK3" s="372"/>
      <c r="HL3" s="372"/>
      <c r="HM3" s="372"/>
      <c r="HN3" s="372"/>
      <c r="HO3" s="372"/>
      <c r="HP3" s="372"/>
      <c r="HQ3" s="372"/>
      <c r="HR3" s="372"/>
      <c r="HS3" s="372"/>
      <c r="HT3" s="372"/>
      <c r="HU3" s="372"/>
      <c r="HV3" s="372"/>
      <c r="HW3" s="372"/>
      <c r="HX3" s="372"/>
      <c r="HY3" s="372"/>
      <c r="HZ3" s="372"/>
      <c r="IA3" s="372"/>
      <c r="IB3" s="372"/>
      <c r="IC3" s="372"/>
      <c r="ID3" s="372"/>
      <c r="IE3" s="372"/>
      <c r="IF3" s="372"/>
      <c r="IG3" s="372"/>
    </row>
    <row r="4" spans="1:241" s="234" customFormat="1" x14ac:dyDescent="0.2">
      <c r="A4" s="1574"/>
      <c r="B4" s="208" t="s">
        <v>254</v>
      </c>
      <c r="C4" s="208">
        <v>5</v>
      </c>
      <c r="D4" s="208">
        <v>3</v>
      </c>
      <c r="E4" s="208">
        <v>1</v>
      </c>
      <c r="F4" s="208">
        <v>2</v>
      </c>
      <c r="G4" s="379" t="s">
        <v>139</v>
      </c>
      <c r="H4" s="1574"/>
      <c r="I4" s="208" t="s">
        <v>255</v>
      </c>
      <c r="J4" s="208">
        <v>5</v>
      </c>
      <c r="K4" s="208">
        <v>3</v>
      </c>
      <c r="L4" s="372">
        <v>1</v>
      </c>
      <c r="M4" s="372">
        <v>2</v>
      </c>
      <c r="N4" s="355" t="s">
        <v>139</v>
      </c>
      <c r="O4" s="1649"/>
      <c r="P4" s="208" t="s">
        <v>610</v>
      </c>
      <c r="Q4" s="372">
        <v>4</v>
      </c>
      <c r="R4" s="372">
        <v>3</v>
      </c>
      <c r="S4" s="372">
        <v>1</v>
      </c>
      <c r="T4" s="372">
        <v>2</v>
      </c>
      <c r="U4" s="380" t="s">
        <v>135</v>
      </c>
      <c r="V4" s="1574"/>
      <c r="W4" s="208" t="s">
        <v>256</v>
      </c>
      <c r="X4" s="208">
        <v>5</v>
      </c>
      <c r="Y4" s="208">
        <v>3</v>
      </c>
      <c r="Z4" s="372">
        <v>1</v>
      </c>
      <c r="AA4" s="372">
        <v>2</v>
      </c>
      <c r="AB4" s="355" t="s">
        <v>139</v>
      </c>
      <c r="AC4" s="1548"/>
      <c r="AD4" s="410" t="s">
        <v>618</v>
      </c>
      <c r="AE4" s="411">
        <v>5</v>
      </c>
      <c r="AF4" s="381"/>
      <c r="AG4" s="382"/>
      <c r="AH4" s="382"/>
      <c r="AI4" s="411">
        <v>3</v>
      </c>
      <c r="AJ4" s="411">
        <v>2</v>
      </c>
      <c r="AK4" s="411">
        <v>1</v>
      </c>
      <c r="AL4" s="208" t="s">
        <v>139</v>
      </c>
      <c r="AM4" s="372"/>
      <c r="AN4" s="372"/>
      <c r="AO4" s="372"/>
      <c r="AP4" s="372"/>
      <c r="AQ4" s="372"/>
      <c r="AR4" s="372"/>
      <c r="AS4" s="372"/>
      <c r="AT4" s="372"/>
      <c r="AU4" s="372"/>
      <c r="AV4" s="372"/>
      <c r="AW4" s="372"/>
      <c r="AX4" s="372"/>
      <c r="AY4" s="372"/>
      <c r="AZ4" s="372"/>
      <c r="BA4" s="372"/>
      <c r="BB4" s="372"/>
      <c r="BC4" s="372"/>
      <c r="BD4" s="372"/>
      <c r="BE4" s="372"/>
      <c r="BF4" s="372"/>
      <c r="BG4" s="372"/>
      <c r="BH4" s="372"/>
      <c r="BI4" s="372"/>
      <c r="BJ4" s="372"/>
      <c r="BK4" s="372"/>
      <c r="BL4" s="372"/>
      <c r="BM4" s="372"/>
      <c r="BN4" s="372"/>
      <c r="BO4" s="372"/>
      <c r="BP4" s="372"/>
      <c r="BQ4" s="372"/>
      <c r="BR4" s="372"/>
      <c r="BS4" s="372"/>
      <c r="BT4" s="372"/>
      <c r="BU4" s="372"/>
      <c r="BV4" s="372"/>
      <c r="BW4" s="372"/>
      <c r="BX4" s="372"/>
      <c r="BY4" s="372"/>
      <c r="BZ4" s="372"/>
      <c r="CA4" s="372"/>
      <c r="CB4" s="372"/>
      <c r="CC4" s="372"/>
      <c r="CD4" s="372"/>
      <c r="CE4" s="372"/>
      <c r="CF4" s="372"/>
      <c r="CG4" s="372"/>
      <c r="CH4" s="372"/>
      <c r="CI4" s="372"/>
      <c r="CJ4" s="372"/>
      <c r="CK4" s="372"/>
      <c r="CL4" s="372"/>
      <c r="CM4" s="372"/>
      <c r="CN4" s="372"/>
      <c r="CO4" s="372"/>
      <c r="CP4" s="372"/>
      <c r="CQ4" s="372"/>
      <c r="CR4" s="372"/>
      <c r="CS4" s="372"/>
      <c r="CT4" s="372"/>
      <c r="CU4" s="372"/>
      <c r="CV4" s="372"/>
      <c r="CW4" s="372"/>
      <c r="CX4" s="372"/>
      <c r="CY4" s="372"/>
      <c r="CZ4" s="372"/>
      <c r="DA4" s="372"/>
      <c r="DB4" s="372"/>
      <c r="DC4" s="372"/>
      <c r="DD4" s="372"/>
      <c r="DE4" s="372"/>
      <c r="DF4" s="372"/>
      <c r="DG4" s="372"/>
      <c r="DH4" s="372"/>
      <c r="DI4" s="372"/>
      <c r="DJ4" s="372"/>
      <c r="DK4" s="372"/>
      <c r="DL4" s="372"/>
      <c r="DM4" s="372"/>
      <c r="DN4" s="372"/>
      <c r="DO4" s="372"/>
      <c r="DP4" s="372"/>
      <c r="DQ4" s="372"/>
      <c r="DR4" s="372"/>
      <c r="DS4" s="372"/>
      <c r="DT4" s="372"/>
      <c r="DU4" s="372"/>
      <c r="DV4" s="372"/>
      <c r="DW4" s="372"/>
      <c r="DX4" s="372"/>
      <c r="DY4" s="372"/>
      <c r="DZ4" s="372"/>
      <c r="EA4" s="372"/>
      <c r="EB4" s="372"/>
      <c r="EC4" s="372"/>
      <c r="ED4" s="372"/>
      <c r="EE4" s="372"/>
      <c r="EF4" s="372"/>
      <c r="EG4" s="372"/>
      <c r="EH4" s="372"/>
      <c r="EI4" s="372"/>
      <c r="EJ4" s="372"/>
      <c r="EK4" s="372"/>
      <c r="EL4" s="372"/>
      <c r="EM4" s="372"/>
      <c r="EN4" s="372"/>
      <c r="EO4" s="372"/>
      <c r="EP4" s="372"/>
      <c r="EQ4" s="372"/>
      <c r="ER4" s="372"/>
      <c r="ES4" s="372"/>
      <c r="ET4" s="372"/>
      <c r="EU4" s="372"/>
      <c r="EV4" s="372"/>
      <c r="EW4" s="372"/>
      <c r="EX4" s="372"/>
      <c r="EY4" s="372"/>
      <c r="EZ4" s="372"/>
      <c r="FA4" s="372"/>
      <c r="FB4" s="372"/>
      <c r="FC4" s="372"/>
      <c r="FD4" s="372"/>
      <c r="FE4" s="372"/>
      <c r="FF4" s="372"/>
      <c r="FG4" s="372"/>
      <c r="FH4" s="372"/>
      <c r="FI4" s="372"/>
      <c r="FJ4" s="372"/>
      <c r="FK4" s="372"/>
      <c r="FL4" s="372"/>
      <c r="FM4" s="372"/>
      <c r="FN4" s="372"/>
      <c r="FO4" s="372"/>
      <c r="FP4" s="372"/>
      <c r="FQ4" s="372"/>
      <c r="FR4" s="372"/>
      <c r="FS4" s="372"/>
      <c r="FT4" s="372"/>
      <c r="FU4" s="372"/>
      <c r="FV4" s="372"/>
      <c r="FW4" s="372"/>
      <c r="FX4" s="372"/>
      <c r="FY4" s="372"/>
      <c r="FZ4" s="372"/>
      <c r="GA4" s="372"/>
      <c r="GB4" s="372"/>
      <c r="GC4" s="372"/>
      <c r="GD4" s="372"/>
      <c r="GE4" s="372"/>
      <c r="GF4" s="372"/>
      <c r="GG4" s="372"/>
      <c r="GH4" s="372"/>
      <c r="GI4" s="372"/>
      <c r="GJ4" s="372"/>
      <c r="GK4" s="372"/>
      <c r="GL4" s="372"/>
      <c r="GM4" s="372"/>
      <c r="GN4" s="372"/>
      <c r="GO4" s="372"/>
      <c r="GP4" s="372"/>
      <c r="GQ4" s="372"/>
      <c r="GR4" s="372"/>
      <c r="GS4" s="372"/>
      <c r="GT4" s="372"/>
      <c r="GU4" s="372"/>
      <c r="GV4" s="372"/>
      <c r="GW4" s="372"/>
      <c r="GX4" s="372"/>
      <c r="GY4" s="372"/>
      <c r="GZ4" s="372"/>
      <c r="HA4" s="372"/>
      <c r="HB4" s="372"/>
      <c r="HC4" s="372"/>
      <c r="HD4" s="372"/>
      <c r="HE4" s="372"/>
      <c r="HF4" s="372"/>
      <c r="HG4" s="372"/>
      <c r="HH4" s="372"/>
      <c r="HI4" s="372"/>
      <c r="HJ4" s="372"/>
      <c r="HK4" s="372"/>
      <c r="HL4" s="372"/>
      <c r="HM4" s="372"/>
      <c r="HN4" s="372"/>
      <c r="HO4" s="372"/>
      <c r="HP4" s="372"/>
      <c r="HQ4" s="372"/>
      <c r="HR4" s="372"/>
      <c r="HS4" s="372"/>
      <c r="HT4" s="372"/>
      <c r="HU4" s="372"/>
      <c r="HV4" s="372"/>
      <c r="HW4" s="372"/>
      <c r="HX4" s="372"/>
      <c r="HY4" s="372"/>
      <c r="HZ4" s="372"/>
      <c r="IA4" s="372"/>
      <c r="IB4" s="372"/>
      <c r="IC4" s="372"/>
      <c r="ID4" s="372"/>
      <c r="IE4" s="372"/>
      <c r="IF4" s="372"/>
      <c r="IG4" s="372"/>
    </row>
    <row r="5" spans="1:241" s="234" customFormat="1" ht="13.5" thickBot="1" x14ac:dyDescent="0.25">
      <c r="A5" s="1575"/>
      <c r="B5" s="383" t="s">
        <v>257</v>
      </c>
      <c r="C5" s="383">
        <v>5</v>
      </c>
      <c r="D5" s="383">
        <v>4</v>
      </c>
      <c r="E5" s="383">
        <v>2</v>
      </c>
      <c r="F5" s="383">
        <v>2</v>
      </c>
      <c r="G5" s="383" t="s">
        <v>135</v>
      </c>
      <c r="H5" s="1575"/>
      <c r="I5" s="383" t="s">
        <v>258</v>
      </c>
      <c r="J5" s="383">
        <v>5</v>
      </c>
      <c r="K5" s="383">
        <v>4</v>
      </c>
      <c r="L5" s="384">
        <v>2</v>
      </c>
      <c r="M5" s="384">
        <v>2</v>
      </c>
      <c r="N5" s="385" t="s">
        <v>135</v>
      </c>
      <c r="O5" s="1649"/>
      <c r="P5" s="208" t="s">
        <v>611</v>
      </c>
      <c r="Q5" s="372">
        <v>4</v>
      </c>
      <c r="R5" s="372">
        <v>2</v>
      </c>
      <c r="S5" s="372">
        <v>2</v>
      </c>
      <c r="T5" s="372">
        <v>0</v>
      </c>
      <c r="U5" s="380" t="s">
        <v>135</v>
      </c>
      <c r="V5" s="1575"/>
      <c r="W5" s="383" t="s">
        <v>259</v>
      </c>
      <c r="X5" s="383">
        <v>5</v>
      </c>
      <c r="Y5" s="383">
        <v>3</v>
      </c>
      <c r="Z5" s="384">
        <v>1</v>
      </c>
      <c r="AA5" s="384">
        <v>2</v>
      </c>
      <c r="AB5" s="385" t="s">
        <v>135</v>
      </c>
      <c r="AC5" s="1549"/>
      <c r="AD5" s="410" t="s">
        <v>475</v>
      </c>
      <c r="AE5" s="411">
        <v>5</v>
      </c>
      <c r="AF5" s="381"/>
      <c r="AG5" s="382"/>
      <c r="AH5" s="382"/>
      <c r="AI5" s="411">
        <v>3</v>
      </c>
      <c r="AJ5" s="411">
        <v>1</v>
      </c>
      <c r="AK5" s="411">
        <v>2</v>
      </c>
      <c r="AL5" s="208" t="s">
        <v>139</v>
      </c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372"/>
      <c r="BH5" s="372"/>
      <c r="BI5" s="372"/>
      <c r="BJ5" s="372"/>
      <c r="BK5" s="372"/>
      <c r="BL5" s="372"/>
      <c r="BM5" s="372"/>
      <c r="BN5" s="372"/>
      <c r="BO5" s="372"/>
      <c r="BP5" s="372"/>
      <c r="BQ5" s="372"/>
      <c r="BR5" s="372"/>
      <c r="BS5" s="372"/>
      <c r="BT5" s="372"/>
      <c r="BU5" s="372"/>
      <c r="BV5" s="372"/>
      <c r="BW5" s="372"/>
      <c r="BX5" s="372"/>
      <c r="BY5" s="372"/>
      <c r="BZ5" s="372"/>
      <c r="CA5" s="372"/>
      <c r="CB5" s="372"/>
      <c r="CC5" s="372"/>
      <c r="CD5" s="372"/>
      <c r="CE5" s="372"/>
      <c r="CF5" s="372"/>
      <c r="CG5" s="372"/>
      <c r="CH5" s="372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2"/>
      <c r="CU5" s="372"/>
      <c r="CV5" s="372"/>
      <c r="CW5" s="372"/>
      <c r="CX5" s="372"/>
      <c r="CY5" s="372"/>
      <c r="CZ5" s="372"/>
      <c r="DA5" s="372"/>
      <c r="DB5" s="372"/>
      <c r="DC5" s="372"/>
      <c r="DD5" s="372"/>
      <c r="DE5" s="372"/>
      <c r="DF5" s="372"/>
      <c r="DG5" s="372"/>
      <c r="DH5" s="372"/>
      <c r="DI5" s="372"/>
      <c r="DJ5" s="372"/>
      <c r="DK5" s="372"/>
      <c r="DL5" s="372"/>
      <c r="DM5" s="372"/>
      <c r="DN5" s="372"/>
      <c r="DO5" s="372"/>
      <c r="DP5" s="372"/>
      <c r="DQ5" s="372"/>
      <c r="DR5" s="372"/>
      <c r="DS5" s="372"/>
      <c r="DT5" s="372"/>
      <c r="DU5" s="372"/>
      <c r="DV5" s="372"/>
      <c r="DW5" s="372"/>
      <c r="DX5" s="372"/>
      <c r="DY5" s="372"/>
      <c r="DZ5" s="372"/>
      <c r="EA5" s="372"/>
      <c r="EB5" s="372"/>
      <c r="EC5" s="372"/>
      <c r="ED5" s="372"/>
      <c r="EE5" s="372"/>
      <c r="EF5" s="372"/>
      <c r="EG5" s="372"/>
      <c r="EH5" s="372"/>
      <c r="EI5" s="372"/>
      <c r="EJ5" s="372"/>
      <c r="EK5" s="372"/>
      <c r="EL5" s="372"/>
      <c r="EM5" s="372"/>
      <c r="EN5" s="372"/>
      <c r="EO5" s="372"/>
      <c r="EP5" s="372"/>
      <c r="EQ5" s="372"/>
      <c r="ER5" s="372"/>
      <c r="ES5" s="372"/>
      <c r="ET5" s="372"/>
      <c r="EU5" s="372"/>
      <c r="EV5" s="372"/>
      <c r="EW5" s="372"/>
      <c r="EX5" s="372"/>
      <c r="EY5" s="372"/>
      <c r="EZ5" s="372"/>
      <c r="FA5" s="372"/>
      <c r="FB5" s="372"/>
      <c r="FC5" s="372"/>
      <c r="FD5" s="372"/>
      <c r="FE5" s="372"/>
      <c r="FF5" s="372"/>
      <c r="FG5" s="372"/>
      <c r="FH5" s="372"/>
      <c r="FI5" s="372"/>
      <c r="FJ5" s="372"/>
      <c r="FK5" s="372"/>
      <c r="FL5" s="372"/>
      <c r="FM5" s="372"/>
      <c r="FN5" s="372"/>
      <c r="FO5" s="372"/>
      <c r="FP5" s="372"/>
      <c r="FQ5" s="372"/>
      <c r="FR5" s="372"/>
      <c r="FS5" s="372"/>
      <c r="FT5" s="372"/>
      <c r="FU5" s="372"/>
      <c r="FV5" s="372"/>
      <c r="FW5" s="372"/>
      <c r="FX5" s="372"/>
      <c r="FY5" s="372"/>
      <c r="FZ5" s="372"/>
      <c r="GA5" s="372"/>
      <c r="GB5" s="372"/>
      <c r="GC5" s="372"/>
      <c r="GD5" s="372"/>
      <c r="GE5" s="372"/>
      <c r="GF5" s="372"/>
      <c r="GG5" s="372"/>
      <c r="GH5" s="372"/>
      <c r="GI5" s="372"/>
      <c r="GJ5" s="372"/>
      <c r="GK5" s="372"/>
      <c r="GL5" s="372"/>
      <c r="GM5" s="372"/>
      <c r="GN5" s="372"/>
      <c r="GO5" s="372"/>
      <c r="GP5" s="372"/>
      <c r="GQ5" s="372"/>
      <c r="GR5" s="372"/>
      <c r="GS5" s="372"/>
      <c r="GT5" s="372"/>
      <c r="GU5" s="372"/>
      <c r="GV5" s="372"/>
      <c r="GW5" s="372"/>
      <c r="GX5" s="372"/>
      <c r="GY5" s="372"/>
      <c r="GZ5" s="372"/>
      <c r="HA5" s="372"/>
      <c r="HB5" s="372"/>
      <c r="HC5" s="372"/>
      <c r="HD5" s="372"/>
      <c r="HE5" s="372"/>
      <c r="HF5" s="372"/>
      <c r="HG5" s="372"/>
      <c r="HH5" s="372"/>
      <c r="HI5" s="372"/>
      <c r="HJ5" s="372"/>
      <c r="HK5" s="372"/>
      <c r="HL5" s="372"/>
      <c r="HM5" s="372"/>
      <c r="HN5" s="372"/>
      <c r="HO5" s="372"/>
      <c r="HP5" s="372"/>
      <c r="HQ5" s="372"/>
      <c r="HR5" s="372"/>
      <c r="HS5" s="372"/>
      <c r="HT5" s="372"/>
      <c r="HU5" s="372"/>
      <c r="HV5" s="372"/>
      <c r="HW5" s="372"/>
      <c r="HX5" s="372"/>
      <c r="HY5" s="372"/>
      <c r="HZ5" s="372"/>
      <c r="IA5" s="372"/>
      <c r="IB5" s="372"/>
      <c r="IC5" s="372"/>
      <c r="ID5" s="372"/>
      <c r="IE5" s="372"/>
      <c r="IF5" s="372"/>
      <c r="IG5" s="372"/>
    </row>
    <row r="6" spans="1:241" s="234" customFormat="1" ht="14.25" thickTop="1" thickBot="1" x14ac:dyDescent="0.25">
      <c r="A6" s="1574">
        <v>6</v>
      </c>
      <c r="B6" s="208" t="s">
        <v>608</v>
      </c>
      <c r="C6" s="386">
        <v>5</v>
      </c>
      <c r="D6" s="386">
        <v>3</v>
      </c>
      <c r="E6" s="386">
        <v>2</v>
      </c>
      <c r="F6" s="386">
        <v>1</v>
      </c>
      <c r="G6" s="371" t="s">
        <v>139</v>
      </c>
      <c r="H6" s="1574">
        <v>6</v>
      </c>
      <c r="I6" s="208" t="s">
        <v>260</v>
      </c>
      <c r="J6" s="208">
        <v>3</v>
      </c>
      <c r="K6" s="208">
        <v>2</v>
      </c>
      <c r="L6" s="372">
        <v>2</v>
      </c>
      <c r="M6" s="372">
        <v>0</v>
      </c>
      <c r="N6" s="355" t="s">
        <v>135</v>
      </c>
      <c r="O6" s="1649"/>
      <c r="P6" s="208" t="s">
        <v>612</v>
      </c>
      <c r="Q6" s="372">
        <v>3</v>
      </c>
      <c r="R6" s="372">
        <v>2</v>
      </c>
      <c r="S6" s="372">
        <v>0</v>
      </c>
      <c r="T6" s="372">
        <v>2</v>
      </c>
      <c r="U6" s="380" t="s">
        <v>139</v>
      </c>
      <c r="V6" s="1574">
        <v>6</v>
      </c>
      <c r="W6" s="208" t="s">
        <v>261</v>
      </c>
      <c r="X6" s="208">
        <v>5</v>
      </c>
      <c r="Y6" s="208">
        <v>3</v>
      </c>
      <c r="Z6" s="372">
        <v>2</v>
      </c>
      <c r="AA6" s="372">
        <v>1</v>
      </c>
      <c r="AB6" s="355" t="s">
        <v>135</v>
      </c>
      <c r="AC6" s="387"/>
      <c r="AD6" s="388" t="s">
        <v>176</v>
      </c>
      <c r="AE6" s="388">
        <v>15</v>
      </c>
      <c r="AF6" s="389">
        <f t="shared" ref="AF6:AK6" si="0">SUM(AF3:AF5)</f>
        <v>0</v>
      </c>
      <c r="AG6" s="389">
        <f t="shared" si="0"/>
        <v>0</v>
      </c>
      <c r="AH6" s="389">
        <f t="shared" si="0"/>
        <v>0</v>
      </c>
      <c r="AI6" s="388">
        <f t="shared" si="0"/>
        <v>10</v>
      </c>
      <c r="AJ6" s="388">
        <f t="shared" si="0"/>
        <v>5</v>
      </c>
      <c r="AK6" s="388">
        <f t="shared" si="0"/>
        <v>5</v>
      </c>
      <c r="AL6" s="390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2"/>
      <c r="BS6" s="372"/>
      <c r="BT6" s="372"/>
      <c r="BU6" s="372"/>
      <c r="BV6" s="372"/>
      <c r="BW6" s="372"/>
      <c r="BX6" s="372"/>
      <c r="BY6" s="372"/>
      <c r="BZ6" s="372"/>
      <c r="CA6" s="372"/>
      <c r="CB6" s="372"/>
      <c r="CC6" s="372"/>
      <c r="CD6" s="372"/>
      <c r="CE6" s="372"/>
      <c r="CF6" s="372"/>
      <c r="CG6" s="372"/>
      <c r="CH6" s="372"/>
      <c r="CI6" s="372"/>
      <c r="CJ6" s="372"/>
      <c r="CK6" s="372"/>
      <c r="CL6" s="372"/>
      <c r="CM6" s="372"/>
      <c r="CN6" s="372"/>
      <c r="CO6" s="372"/>
      <c r="CP6" s="372"/>
      <c r="CQ6" s="372"/>
      <c r="CR6" s="372"/>
      <c r="CS6" s="372"/>
      <c r="CT6" s="372"/>
      <c r="CU6" s="372"/>
      <c r="CV6" s="372"/>
      <c r="CW6" s="372"/>
      <c r="CX6" s="372"/>
      <c r="CY6" s="372"/>
      <c r="CZ6" s="372"/>
      <c r="DA6" s="372"/>
      <c r="DB6" s="372"/>
      <c r="DC6" s="372"/>
      <c r="DD6" s="372"/>
      <c r="DE6" s="372"/>
      <c r="DF6" s="372"/>
      <c r="DG6" s="372"/>
      <c r="DH6" s="372"/>
      <c r="DI6" s="372"/>
      <c r="DJ6" s="372"/>
      <c r="DK6" s="372"/>
      <c r="DL6" s="372"/>
      <c r="DM6" s="372"/>
      <c r="DN6" s="372"/>
      <c r="DO6" s="372"/>
      <c r="DP6" s="372"/>
      <c r="DQ6" s="372"/>
      <c r="DR6" s="372"/>
      <c r="DS6" s="372"/>
      <c r="DT6" s="372"/>
      <c r="DU6" s="372"/>
      <c r="DV6" s="372"/>
      <c r="DW6" s="372"/>
      <c r="DX6" s="372"/>
      <c r="DY6" s="372"/>
      <c r="DZ6" s="372"/>
      <c r="EA6" s="372"/>
      <c r="EB6" s="372"/>
      <c r="EC6" s="372"/>
      <c r="ED6" s="372"/>
      <c r="EE6" s="372"/>
      <c r="EF6" s="372"/>
      <c r="EG6" s="372"/>
      <c r="EH6" s="372"/>
      <c r="EI6" s="372"/>
      <c r="EJ6" s="372"/>
      <c r="EK6" s="372"/>
      <c r="EL6" s="372"/>
      <c r="EM6" s="372"/>
      <c r="EN6" s="372"/>
      <c r="EO6" s="372"/>
      <c r="EP6" s="372"/>
      <c r="EQ6" s="372"/>
      <c r="ER6" s="372"/>
      <c r="ES6" s="372"/>
      <c r="ET6" s="372"/>
      <c r="EU6" s="372"/>
      <c r="EV6" s="372"/>
      <c r="EW6" s="372"/>
      <c r="EX6" s="372"/>
      <c r="EY6" s="372"/>
      <c r="EZ6" s="372"/>
      <c r="FA6" s="372"/>
      <c r="FB6" s="372"/>
      <c r="FC6" s="372"/>
      <c r="FD6" s="372"/>
      <c r="FE6" s="372"/>
      <c r="FF6" s="372"/>
      <c r="FG6" s="372"/>
      <c r="FH6" s="372"/>
      <c r="FI6" s="372"/>
      <c r="FJ6" s="372"/>
      <c r="FK6" s="372"/>
      <c r="FL6" s="372"/>
      <c r="FM6" s="372"/>
      <c r="FN6" s="372"/>
      <c r="FO6" s="372"/>
      <c r="FP6" s="372"/>
      <c r="FQ6" s="372"/>
      <c r="FR6" s="372"/>
      <c r="FS6" s="372"/>
      <c r="FT6" s="372"/>
      <c r="FU6" s="372"/>
      <c r="FV6" s="372"/>
      <c r="FW6" s="372"/>
      <c r="FX6" s="372"/>
      <c r="FY6" s="372"/>
      <c r="FZ6" s="372"/>
      <c r="GA6" s="372"/>
      <c r="GB6" s="372"/>
      <c r="GC6" s="372"/>
      <c r="GD6" s="372"/>
      <c r="GE6" s="372"/>
      <c r="GF6" s="372"/>
      <c r="GG6" s="372"/>
      <c r="GH6" s="372"/>
      <c r="GI6" s="372"/>
      <c r="GJ6" s="372"/>
      <c r="GK6" s="372"/>
      <c r="GL6" s="372"/>
      <c r="GM6" s="372"/>
      <c r="GN6" s="372"/>
      <c r="GO6" s="372"/>
      <c r="GP6" s="372"/>
      <c r="GQ6" s="372"/>
      <c r="GR6" s="372"/>
      <c r="GS6" s="372"/>
      <c r="GT6" s="372"/>
      <c r="GU6" s="372"/>
      <c r="GV6" s="372"/>
      <c r="GW6" s="372"/>
      <c r="GX6" s="372"/>
      <c r="GY6" s="372"/>
      <c r="GZ6" s="372"/>
      <c r="HA6" s="372"/>
      <c r="HB6" s="372"/>
      <c r="HC6" s="372"/>
      <c r="HD6" s="372"/>
      <c r="HE6" s="372"/>
      <c r="HF6" s="372"/>
      <c r="HG6" s="372"/>
      <c r="HH6" s="372"/>
      <c r="HI6" s="372"/>
      <c r="HJ6" s="372"/>
      <c r="HK6" s="372"/>
      <c r="HL6" s="372"/>
      <c r="HM6" s="372"/>
      <c r="HN6" s="372"/>
      <c r="HO6" s="372"/>
      <c r="HP6" s="372"/>
      <c r="HQ6" s="372"/>
      <c r="HR6" s="372"/>
      <c r="HS6" s="372"/>
      <c r="HT6" s="372"/>
      <c r="HU6" s="372"/>
      <c r="HV6" s="372"/>
      <c r="HW6" s="372"/>
      <c r="HX6" s="372"/>
      <c r="HY6" s="372"/>
      <c r="HZ6" s="372"/>
      <c r="IA6" s="372"/>
      <c r="IB6" s="372"/>
      <c r="IC6" s="372"/>
      <c r="ID6" s="372"/>
      <c r="IE6" s="372"/>
      <c r="IF6" s="372"/>
      <c r="IG6" s="372"/>
    </row>
    <row r="7" spans="1:241" s="234" customFormat="1" ht="13.5" thickBot="1" x14ac:dyDescent="0.25">
      <c r="A7" s="1574"/>
      <c r="B7" s="208" t="s">
        <v>262</v>
      </c>
      <c r="C7" s="208">
        <v>5</v>
      </c>
      <c r="D7" s="208">
        <v>3</v>
      </c>
      <c r="E7" s="208">
        <v>2</v>
      </c>
      <c r="F7" s="208">
        <v>1</v>
      </c>
      <c r="G7" s="208" t="s">
        <v>135</v>
      </c>
      <c r="H7" s="1574"/>
      <c r="I7" s="208" t="s">
        <v>263</v>
      </c>
      <c r="J7" s="208">
        <v>6</v>
      </c>
      <c r="K7" s="208">
        <v>2</v>
      </c>
      <c r="L7" s="372">
        <v>2</v>
      </c>
      <c r="M7" s="372">
        <v>0</v>
      </c>
      <c r="N7" s="355" t="s">
        <v>139</v>
      </c>
      <c r="O7" s="1650"/>
      <c r="P7" s="391" t="s">
        <v>176</v>
      </c>
      <c r="Q7" s="392">
        <v>15</v>
      </c>
      <c r="R7" s="392">
        <v>10</v>
      </c>
      <c r="S7" s="392">
        <v>5</v>
      </c>
      <c r="T7" s="392">
        <v>5</v>
      </c>
      <c r="U7" s="392"/>
      <c r="V7" s="1574"/>
      <c r="W7" s="208" t="s">
        <v>264</v>
      </c>
      <c r="X7" s="208">
        <v>5</v>
      </c>
      <c r="Y7" s="208">
        <v>3</v>
      </c>
      <c r="Z7" s="372">
        <v>2</v>
      </c>
      <c r="AA7" s="372">
        <v>1</v>
      </c>
      <c r="AB7" s="355" t="s">
        <v>135</v>
      </c>
      <c r="AC7" s="1547">
        <v>6</v>
      </c>
      <c r="AD7" s="411" t="s">
        <v>619</v>
      </c>
      <c r="AE7" s="411">
        <v>5</v>
      </c>
      <c r="AF7" s="377"/>
      <c r="AG7" s="378"/>
      <c r="AH7" s="378"/>
      <c r="AI7" s="411">
        <v>3</v>
      </c>
      <c r="AJ7" s="411">
        <v>1</v>
      </c>
      <c r="AK7" s="411">
        <v>2</v>
      </c>
      <c r="AL7" s="208" t="s">
        <v>139</v>
      </c>
      <c r="AM7" s="372"/>
      <c r="AN7" s="372"/>
      <c r="AO7" s="372"/>
      <c r="AP7" s="372"/>
      <c r="AQ7" s="372"/>
      <c r="AR7" s="372"/>
      <c r="AS7" s="372"/>
      <c r="AT7" s="372"/>
      <c r="AU7" s="372"/>
      <c r="AV7" s="372"/>
      <c r="AW7" s="372"/>
      <c r="AX7" s="372"/>
      <c r="AY7" s="372"/>
      <c r="AZ7" s="372"/>
      <c r="BA7" s="372"/>
      <c r="BB7" s="372"/>
      <c r="BC7" s="372"/>
      <c r="BD7" s="372"/>
      <c r="BE7" s="372"/>
      <c r="BF7" s="372"/>
      <c r="BG7" s="372"/>
      <c r="BH7" s="372"/>
      <c r="BI7" s="372"/>
      <c r="BJ7" s="372"/>
      <c r="BK7" s="372"/>
      <c r="BL7" s="372"/>
      <c r="BM7" s="372"/>
      <c r="BN7" s="372"/>
      <c r="BO7" s="372"/>
      <c r="BP7" s="372"/>
      <c r="BQ7" s="372"/>
      <c r="BR7" s="372"/>
      <c r="BS7" s="372"/>
      <c r="BT7" s="372"/>
      <c r="BU7" s="372"/>
      <c r="BV7" s="372"/>
      <c r="BW7" s="372"/>
      <c r="BX7" s="372"/>
      <c r="BY7" s="372"/>
      <c r="BZ7" s="372"/>
      <c r="CA7" s="372"/>
      <c r="CB7" s="372"/>
      <c r="CC7" s="372"/>
      <c r="CD7" s="372"/>
      <c r="CE7" s="372"/>
      <c r="CF7" s="372"/>
      <c r="CG7" s="372"/>
      <c r="CH7" s="372"/>
      <c r="CI7" s="372"/>
      <c r="CJ7" s="372"/>
      <c r="CK7" s="372"/>
      <c r="CL7" s="372"/>
      <c r="CM7" s="372"/>
      <c r="CN7" s="372"/>
      <c r="CO7" s="372"/>
      <c r="CP7" s="372"/>
      <c r="CQ7" s="372"/>
      <c r="CR7" s="372"/>
      <c r="CS7" s="372"/>
      <c r="CT7" s="372"/>
      <c r="CU7" s="372"/>
      <c r="CV7" s="372"/>
      <c r="CW7" s="372"/>
      <c r="CX7" s="372"/>
      <c r="CY7" s="372"/>
      <c r="CZ7" s="372"/>
      <c r="DA7" s="372"/>
      <c r="DB7" s="372"/>
      <c r="DC7" s="372"/>
      <c r="DD7" s="372"/>
      <c r="DE7" s="372"/>
      <c r="DF7" s="372"/>
      <c r="DG7" s="372"/>
      <c r="DH7" s="372"/>
      <c r="DI7" s="372"/>
      <c r="DJ7" s="372"/>
      <c r="DK7" s="372"/>
      <c r="DL7" s="372"/>
      <c r="DM7" s="372"/>
      <c r="DN7" s="372"/>
      <c r="DO7" s="372"/>
      <c r="DP7" s="372"/>
      <c r="DQ7" s="372"/>
      <c r="DR7" s="372"/>
      <c r="DS7" s="372"/>
      <c r="DT7" s="372"/>
      <c r="DU7" s="372"/>
      <c r="DV7" s="372"/>
      <c r="DW7" s="372"/>
      <c r="DX7" s="372"/>
      <c r="DY7" s="372"/>
      <c r="DZ7" s="372"/>
      <c r="EA7" s="372"/>
      <c r="EB7" s="372"/>
      <c r="EC7" s="372"/>
      <c r="ED7" s="372"/>
      <c r="EE7" s="372"/>
      <c r="EF7" s="372"/>
      <c r="EG7" s="372"/>
      <c r="EH7" s="372"/>
      <c r="EI7" s="372"/>
      <c r="EJ7" s="372"/>
      <c r="EK7" s="372"/>
      <c r="EL7" s="372"/>
      <c r="EM7" s="372"/>
      <c r="EN7" s="372"/>
      <c r="EO7" s="372"/>
      <c r="EP7" s="372"/>
      <c r="EQ7" s="372"/>
      <c r="ER7" s="372"/>
      <c r="ES7" s="372"/>
      <c r="ET7" s="372"/>
      <c r="EU7" s="372"/>
      <c r="EV7" s="372"/>
      <c r="EW7" s="372"/>
      <c r="EX7" s="372"/>
      <c r="EY7" s="372"/>
      <c r="EZ7" s="372"/>
      <c r="FA7" s="372"/>
      <c r="FB7" s="372"/>
      <c r="FC7" s="372"/>
      <c r="FD7" s="372"/>
      <c r="FE7" s="372"/>
      <c r="FF7" s="372"/>
      <c r="FG7" s="372"/>
      <c r="FH7" s="372"/>
      <c r="FI7" s="372"/>
      <c r="FJ7" s="372"/>
      <c r="FK7" s="372"/>
      <c r="FL7" s="372"/>
      <c r="FM7" s="372"/>
      <c r="FN7" s="372"/>
      <c r="FO7" s="372"/>
      <c r="FP7" s="372"/>
      <c r="FQ7" s="372"/>
      <c r="FR7" s="372"/>
      <c r="FS7" s="372"/>
      <c r="FT7" s="372"/>
      <c r="FU7" s="372"/>
      <c r="FV7" s="372"/>
      <c r="FW7" s="372"/>
      <c r="FX7" s="372"/>
      <c r="FY7" s="372"/>
      <c r="FZ7" s="372"/>
      <c r="GA7" s="372"/>
      <c r="GB7" s="372"/>
      <c r="GC7" s="372"/>
      <c r="GD7" s="372"/>
      <c r="GE7" s="372"/>
      <c r="GF7" s="372"/>
      <c r="GG7" s="372"/>
      <c r="GH7" s="372"/>
      <c r="GI7" s="372"/>
      <c r="GJ7" s="372"/>
      <c r="GK7" s="372"/>
      <c r="GL7" s="372"/>
      <c r="GM7" s="372"/>
      <c r="GN7" s="372"/>
      <c r="GO7" s="372"/>
      <c r="GP7" s="372"/>
      <c r="GQ7" s="372"/>
      <c r="GR7" s="372"/>
      <c r="GS7" s="372"/>
      <c r="GT7" s="372"/>
      <c r="GU7" s="372"/>
      <c r="GV7" s="372"/>
      <c r="GW7" s="372"/>
      <c r="GX7" s="372"/>
      <c r="GY7" s="372"/>
      <c r="GZ7" s="372"/>
      <c r="HA7" s="372"/>
      <c r="HB7" s="372"/>
      <c r="HC7" s="372"/>
      <c r="HD7" s="372"/>
      <c r="HE7" s="372"/>
      <c r="HF7" s="372"/>
      <c r="HG7" s="372"/>
      <c r="HH7" s="372"/>
      <c r="HI7" s="372"/>
      <c r="HJ7" s="372"/>
      <c r="HK7" s="372"/>
      <c r="HL7" s="372"/>
      <c r="HM7" s="372"/>
      <c r="HN7" s="372"/>
      <c r="HO7" s="372"/>
      <c r="HP7" s="372"/>
      <c r="HQ7" s="372"/>
      <c r="HR7" s="372"/>
      <c r="HS7" s="372"/>
      <c r="HT7" s="372"/>
      <c r="HU7" s="372"/>
      <c r="HV7" s="372"/>
      <c r="HW7" s="372"/>
      <c r="HX7" s="372"/>
      <c r="HY7" s="372"/>
      <c r="HZ7" s="372"/>
      <c r="IA7" s="372"/>
      <c r="IB7" s="372"/>
      <c r="IC7" s="372"/>
      <c r="ID7" s="372"/>
      <c r="IE7" s="372"/>
      <c r="IF7" s="372"/>
      <c r="IG7" s="372"/>
    </row>
    <row r="8" spans="1:241" s="234" customFormat="1" ht="13.5" thickBot="1" x14ac:dyDescent="0.25">
      <c r="A8" s="1575"/>
      <c r="B8" s="208" t="s">
        <v>265</v>
      </c>
      <c r="C8" s="383">
        <v>5</v>
      </c>
      <c r="D8" s="383">
        <v>2</v>
      </c>
      <c r="E8" s="383">
        <v>0</v>
      </c>
      <c r="F8" s="383">
        <v>2</v>
      </c>
      <c r="G8" s="383" t="s">
        <v>139</v>
      </c>
      <c r="H8" s="1574"/>
      <c r="I8" s="208" t="s">
        <v>266</v>
      </c>
      <c r="J8" s="208">
        <v>6</v>
      </c>
      <c r="K8" s="208">
        <v>4</v>
      </c>
      <c r="L8" s="372">
        <v>2</v>
      </c>
      <c r="M8" s="372">
        <v>2</v>
      </c>
      <c r="N8" s="355" t="s">
        <v>135</v>
      </c>
      <c r="O8" s="1648">
        <v>6</v>
      </c>
      <c r="P8" s="208" t="s">
        <v>613</v>
      </c>
      <c r="Q8" s="372">
        <v>4</v>
      </c>
      <c r="R8" s="372">
        <v>2</v>
      </c>
      <c r="S8" s="372">
        <v>0</v>
      </c>
      <c r="T8" s="372">
        <v>2</v>
      </c>
      <c r="U8" s="208" t="s">
        <v>135</v>
      </c>
      <c r="V8" s="1574"/>
      <c r="W8" s="208" t="s">
        <v>267</v>
      </c>
      <c r="X8" s="208">
        <v>5</v>
      </c>
      <c r="Y8" s="208">
        <v>2</v>
      </c>
      <c r="Z8" s="372">
        <v>2</v>
      </c>
      <c r="AA8" s="372">
        <v>0</v>
      </c>
      <c r="AB8" s="355" t="s">
        <v>139</v>
      </c>
      <c r="AC8" s="1548"/>
      <c r="AD8" s="411" t="s">
        <v>620</v>
      </c>
      <c r="AE8" s="411">
        <v>5</v>
      </c>
      <c r="AF8" s="381"/>
      <c r="AG8" s="382"/>
      <c r="AH8" s="382"/>
      <c r="AI8" s="411">
        <v>3</v>
      </c>
      <c r="AJ8" s="411">
        <v>1</v>
      </c>
      <c r="AK8" s="411">
        <v>2</v>
      </c>
      <c r="AL8" s="208" t="s">
        <v>139</v>
      </c>
      <c r="AM8" s="372"/>
      <c r="AN8" s="372"/>
      <c r="AO8" s="372"/>
      <c r="AP8" s="372"/>
      <c r="AQ8" s="372"/>
      <c r="AR8" s="372"/>
      <c r="AS8" s="372"/>
      <c r="AT8" s="372"/>
      <c r="AU8" s="372"/>
      <c r="AV8" s="372"/>
      <c r="AW8" s="372"/>
      <c r="AX8" s="372"/>
      <c r="AY8" s="372"/>
      <c r="AZ8" s="372"/>
      <c r="BA8" s="372"/>
      <c r="BB8" s="372"/>
      <c r="BC8" s="372"/>
      <c r="BD8" s="372"/>
      <c r="BE8" s="372"/>
      <c r="BF8" s="372"/>
      <c r="BG8" s="372"/>
      <c r="BH8" s="372"/>
      <c r="BI8" s="372"/>
      <c r="BJ8" s="372"/>
      <c r="BK8" s="372"/>
      <c r="BL8" s="372"/>
      <c r="BM8" s="372"/>
      <c r="BN8" s="372"/>
      <c r="BO8" s="372"/>
      <c r="BP8" s="372"/>
      <c r="BQ8" s="372"/>
      <c r="BR8" s="372"/>
      <c r="BS8" s="372"/>
      <c r="BT8" s="372"/>
      <c r="BU8" s="372"/>
      <c r="BV8" s="372"/>
      <c r="BW8" s="372"/>
      <c r="BX8" s="372"/>
      <c r="BY8" s="372"/>
      <c r="BZ8" s="372"/>
      <c r="CA8" s="372"/>
      <c r="CB8" s="372"/>
      <c r="CC8" s="372"/>
      <c r="CD8" s="372"/>
      <c r="CE8" s="372"/>
      <c r="CF8" s="372"/>
      <c r="CG8" s="372"/>
      <c r="CH8" s="372"/>
      <c r="CI8" s="372"/>
      <c r="CJ8" s="372"/>
      <c r="CK8" s="372"/>
      <c r="CL8" s="372"/>
      <c r="CM8" s="372"/>
      <c r="CN8" s="372"/>
      <c r="CO8" s="372"/>
      <c r="CP8" s="372"/>
      <c r="CQ8" s="372"/>
      <c r="CR8" s="372"/>
      <c r="CS8" s="372"/>
      <c r="CT8" s="372"/>
      <c r="CU8" s="372"/>
      <c r="CV8" s="372"/>
      <c r="CW8" s="372"/>
      <c r="CX8" s="372"/>
      <c r="CY8" s="372"/>
      <c r="CZ8" s="372"/>
      <c r="DA8" s="372"/>
      <c r="DB8" s="372"/>
      <c r="DC8" s="372"/>
      <c r="DD8" s="372"/>
      <c r="DE8" s="372"/>
      <c r="DF8" s="372"/>
      <c r="DG8" s="372"/>
      <c r="DH8" s="372"/>
      <c r="DI8" s="372"/>
      <c r="DJ8" s="372"/>
      <c r="DK8" s="372"/>
      <c r="DL8" s="372"/>
      <c r="DM8" s="372"/>
      <c r="DN8" s="372"/>
      <c r="DO8" s="372"/>
      <c r="DP8" s="372"/>
      <c r="DQ8" s="372"/>
      <c r="DR8" s="372"/>
      <c r="DS8" s="372"/>
      <c r="DT8" s="372"/>
      <c r="DU8" s="372"/>
      <c r="DV8" s="372"/>
      <c r="DW8" s="372"/>
      <c r="DX8" s="372"/>
      <c r="DY8" s="372"/>
      <c r="DZ8" s="372"/>
      <c r="EA8" s="372"/>
      <c r="EB8" s="372"/>
      <c r="EC8" s="372"/>
      <c r="ED8" s="372"/>
      <c r="EE8" s="372"/>
      <c r="EF8" s="372"/>
      <c r="EG8" s="372"/>
      <c r="EH8" s="372"/>
      <c r="EI8" s="372"/>
      <c r="EJ8" s="372"/>
      <c r="EK8" s="372"/>
      <c r="EL8" s="372"/>
      <c r="EM8" s="372"/>
      <c r="EN8" s="372"/>
      <c r="EO8" s="372"/>
      <c r="EP8" s="372"/>
      <c r="EQ8" s="372"/>
      <c r="ER8" s="372"/>
      <c r="ES8" s="372"/>
      <c r="ET8" s="372"/>
      <c r="EU8" s="372"/>
      <c r="EV8" s="372"/>
      <c r="EW8" s="372"/>
      <c r="EX8" s="372"/>
      <c r="EY8" s="372"/>
      <c r="EZ8" s="372"/>
      <c r="FA8" s="372"/>
      <c r="FB8" s="372"/>
      <c r="FC8" s="372"/>
      <c r="FD8" s="372"/>
      <c r="FE8" s="372"/>
      <c r="FF8" s="372"/>
      <c r="FG8" s="372"/>
      <c r="FH8" s="372"/>
      <c r="FI8" s="372"/>
      <c r="FJ8" s="372"/>
      <c r="FK8" s="372"/>
      <c r="FL8" s="372"/>
      <c r="FM8" s="372"/>
      <c r="FN8" s="372"/>
      <c r="FO8" s="372"/>
      <c r="FP8" s="372"/>
      <c r="FQ8" s="372"/>
      <c r="FR8" s="372"/>
      <c r="FS8" s="372"/>
      <c r="FT8" s="372"/>
      <c r="FU8" s="372"/>
      <c r="FV8" s="372"/>
      <c r="FW8" s="372"/>
      <c r="FX8" s="372"/>
      <c r="FY8" s="372"/>
      <c r="FZ8" s="372"/>
      <c r="GA8" s="372"/>
      <c r="GB8" s="372"/>
      <c r="GC8" s="372"/>
      <c r="GD8" s="372"/>
      <c r="GE8" s="372"/>
      <c r="GF8" s="372"/>
      <c r="GG8" s="372"/>
      <c r="GH8" s="372"/>
      <c r="GI8" s="372"/>
      <c r="GJ8" s="372"/>
      <c r="GK8" s="372"/>
      <c r="GL8" s="372"/>
      <c r="GM8" s="372"/>
      <c r="GN8" s="372"/>
      <c r="GO8" s="372"/>
      <c r="GP8" s="372"/>
      <c r="GQ8" s="372"/>
      <c r="GR8" s="372"/>
      <c r="GS8" s="372"/>
      <c r="GT8" s="372"/>
      <c r="GU8" s="372"/>
      <c r="GV8" s="372"/>
      <c r="GW8" s="372"/>
      <c r="GX8" s="372"/>
      <c r="GY8" s="372"/>
      <c r="GZ8" s="372"/>
      <c r="HA8" s="372"/>
      <c r="HB8" s="372"/>
      <c r="HC8" s="372"/>
      <c r="HD8" s="372"/>
      <c r="HE8" s="372"/>
      <c r="HF8" s="372"/>
      <c r="HG8" s="372"/>
      <c r="HH8" s="372"/>
      <c r="HI8" s="372"/>
      <c r="HJ8" s="372"/>
      <c r="HK8" s="372"/>
      <c r="HL8" s="372"/>
      <c r="HM8" s="372"/>
      <c r="HN8" s="372"/>
      <c r="HO8" s="372"/>
      <c r="HP8" s="372"/>
      <c r="HQ8" s="372"/>
      <c r="HR8" s="372"/>
      <c r="HS8" s="372"/>
      <c r="HT8" s="372"/>
      <c r="HU8" s="372"/>
      <c r="HV8" s="372"/>
      <c r="HW8" s="372"/>
      <c r="HX8" s="372"/>
      <c r="HY8" s="372"/>
      <c r="HZ8" s="372"/>
      <c r="IA8" s="372"/>
      <c r="IB8" s="372"/>
      <c r="IC8" s="372"/>
      <c r="ID8" s="372"/>
      <c r="IE8" s="372"/>
      <c r="IF8" s="372"/>
      <c r="IG8" s="372"/>
    </row>
    <row r="9" spans="1:241" s="234" customFormat="1" ht="13.5" thickBot="1" x14ac:dyDescent="0.25">
      <c r="A9" s="364"/>
      <c r="B9" s="388" t="s">
        <v>268</v>
      </c>
      <c r="C9" s="390">
        <f>SUM(C3:C8)</f>
        <v>30</v>
      </c>
      <c r="D9" s="390">
        <f>SUM(D3:D8)</f>
        <v>18</v>
      </c>
      <c r="E9" s="390">
        <f>SUM(E3:E8)</f>
        <v>8</v>
      </c>
      <c r="F9" s="390">
        <f>SUM(F3:F8)</f>
        <v>10</v>
      </c>
      <c r="G9" s="393"/>
      <c r="H9" s="364"/>
      <c r="I9" s="388" t="s">
        <v>268</v>
      </c>
      <c r="J9" s="390">
        <f>SUM(J3:J8)</f>
        <v>30</v>
      </c>
      <c r="K9" s="390">
        <f>SUM(K3:K8)</f>
        <v>18</v>
      </c>
      <c r="L9" s="390">
        <f>SUM(L3:L8)</f>
        <v>10</v>
      </c>
      <c r="M9" s="390">
        <f>SUM(M3:M8)</f>
        <v>8</v>
      </c>
      <c r="N9" s="393"/>
      <c r="O9" s="1649"/>
      <c r="P9" s="208" t="s">
        <v>614</v>
      </c>
      <c r="Q9" s="372">
        <v>4</v>
      </c>
      <c r="R9" s="372">
        <v>2</v>
      </c>
      <c r="S9" s="372">
        <v>2</v>
      </c>
      <c r="T9" s="372">
        <v>0</v>
      </c>
      <c r="U9" s="208" t="s">
        <v>139</v>
      </c>
      <c r="V9" s="364"/>
      <c r="W9" s="388" t="s">
        <v>268</v>
      </c>
      <c r="X9" s="390">
        <f>SUM(X3:X8)</f>
        <v>30</v>
      </c>
      <c r="Y9" s="390">
        <f>SUM(Y3:Y8)</f>
        <v>18</v>
      </c>
      <c r="Z9" s="390">
        <f>SUM(Z3:Z8)</f>
        <v>10</v>
      </c>
      <c r="AA9" s="390">
        <f>SUM(AA3:AA8)</f>
        <v>8</v>
      </c>
      <c r="AB9" s="393"/>
      <c r="AC9" s="1549"/>
      <c r="AD9" s="411" t="s">
        <v>621</v>
      </c>
      <c r="AE9" s="411">
        <v>5</v>
      </c>
      <c r="AF9" s="381"/>
      <c r="AG9" s="382"/>
      <c r="AH9" s="382"/>
      <c r="AI9" s="411">
        <v>2</v>
      </c>
      <c r="AJ9" s="411">
        <v>0</v>
      </c>
      <c r="AK9" s="411">
        <v>2</v>
      </c>
      <c r="AL9" s="208" t="s">
        <v>135</v>
      </c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8"/>
      <c r="CY9" s="208"/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8"/>
      <c r="DN9" s="208"/>
      <c r="DO9" s="208"/>
      <c r="DP9" s="208"/>
      <c r="DQ9" s="208"/>
      <c r="DR9" s="208"/>
      <c r="DS9" s="208"/>
      <c r="DT9" s="208"/>
      <c r="DU9" s="208"/>
      <c r="DV9" s="208"/>
      <c r="DW9" s="208"/>
      <c r="DX9" s="208"/>
      <c r="DY9" s="208"/>
      <c r="DZ9" s="208"/>
      <c r="EA9" s="208"/>
      <c r="EB9" s="208"/>
      <c r="EC9" s="208"/>
      <c r="ED9" s="208"/>
      <c r="EE9" s="208"/>
      <c r="EF9" s="208"/>
      <c r="EG9" s="208"/>
      <c r="EH9" s="208"/>
      <c r="EI9" s="208"/>
      <c r="EJ9" s="208"/>
      <c r="EK9" s="208"/>
      <c r="EL9" s="208"/>
      <c r="EM9" s="208"/>
      <c r="EN9" s="208"/>
      <c r="EO9" s="208"/>
      <c r="EP9" s="208"/>
      <c r="EQ9" s="208"/>
      <c r="ER9" s="208"/>
      <c r="ES9" s="208"/>
      <c r="ET9" s="208"/>
      <c r="EU9" s="208"/>
      <c r="EV9" s="208"/>
      <c r="EW9" s="208"/>
      <c r="EX9" s="208"/>
      <c r="EY9" s="208"/>
      <c r="EZ9" s="208"/>
      <c r="FA9" s="208"/>
      <c r="FB9" s="208"/>
      <c r="FC9" s="208"/>
      <c r="FD9" s="208"/>
      <c r="FE9" s="208"/>
      <c r="FF9" s="208"/>
      <c r="FG9" s="208"/>
      <c r="FH9" s="208"/>
      <c r="FI9" s="208"/>
      <c r="FJ9" s="208"/>
      <c r="FK9" s="208"/>
      <c r="FL9" s="208"/>
      <c r="FM9" s="208"/>
      <c r="FN9" s="208"/>
      <c r="FO9" s="208"/>
      <c r="FP9" s="208"/>
      <c r="FQ9" s="208"/>
      <c r="FR9" s="208"/>
      <c r="FS9" s="208"/>
      <c r="FT9" s="208"/>
      <c r="FU9" s="208"/>
      <c r="FV9" s="208"/>
      <c r="FW9" s="208"/>
      <c r="FX9" s="208"/>
      <c r="FY9" s="208"/>
      <c r="FZ9" s="208"/>
      <c r="GA9" s="208"/>
      <c r="GB9" s="208"/>
      <c r="GC9" s="208"/>
      <c r="GD9" s="208"/>
      <c r="GE9" s="208"/>
      <c r="GF9" s="208"/>
      <c r="GG9" s="208"/>
      <c r="GH9" s="208"/>
      <c r="GI9" s="208"/>
      <c r="GJ9" s="208"/>
      <c r="GK9" s="208"/>
      <c r="GL9" s="208"/>
      <c r="GM9" s="208"/>
      <c r="GN9" s="208"/>
      <c r="GO9" s="208"/>
      <c r="GP9" s="208"/>
      <c r="GQ9" s="208"/>
      <c r="GR9" s="208"/>
      <c r="GS9" s="208"/>
      <c r="GT9" s="208"/>
      <c r="GU9" s="208"/>
      <c r="GV9" s="208"/>
      <c r="GW9" s="208"/>
      <c r="GX9" s="208"/>
      <c r="GY9" s="208"/>
      <c r="GZ9" s="208"/>
      <c r="HA9" s="208"/>
      <c r="HB9" s="208"/>
      <c r="HC9" s="208"/>
      <c r="HD9" s="208"/>
      <c r="HE9" s="208"/>
      <c r="HF9" s="208"/>
      <c r="HG9" s="208"/>
      <c r="HH9" s="208"/>
      <c r="HI9" s="208"/>
      <c r="HJ9" s="208"/>
      <c r="HK9" s="208"/>
      <c r="HL9" s="208"/>
      <c r="HM9" s="208"/>
      <c r="HN9" s="208"/>
      <c r="HO9" s="208"/>
      <c r="HP9" s="208"/>
      <c r="HQ9" s="208"/>
      <c r="HR9" s="208"/>
      <c r="HS9" s="208"/>
      <c r="HT9" s="208"/>
      <c r="HU9" s="208"/>
      <c r="HV9" s="208"/>
      <c r="HW9" s="208"/>
      <c r="HX9" s="208"/>
      <c r="HY9" s="208"/>
      <c r="HZ9" s="208"/>
      <c r="IA9" s="208"/>
      <c r="IB9" s="208"/>
      <c r="IC9" s="208"/>
      <c r="ID9" s="208"/>
      <c r="IE9" s="208"/>
      <c r="IF9" s="208"/>
      <c r="IG9" s="208"/>
    </row>
    <row r="10" spans="1:241" s="234" customFormat="1" ht="13.5" thickBot="1" x14ac:dyDescent="0.25">
      <c r="A10" s="394"/>
      <c r="B10" s="369"/>
      <c r="C10" s="208"/>
      <c r="D10" s="208"/>
      <c r="E10" s="208"/>
      <c r="F10" s="208"/>
      <c r="G10" s="208"/>
      <c r="H10" s="395"/>
      <c r="I10" s="369"/>
      <c r="J10" s="208"/>
      <c r="K10" s="208"/>
      <c r="L10" s="208"/>
      <c r="M10" s="208"/>
      <c r="N10" s="208"/>
      <c r="O10" s="1649"/>
      <c r="P10" s="208" t="s">
        <v>615</v>
      </c>
      <c r="Q10" s="372">
        <v>4</v>
      </c>
      <c r="R10" s="372">
        <v>2</v>
      </c>
      <c r="S10" s="372">
        <v>2</v>
      </c>
      <c r="T10" s="372">
        <v>0</v>
      </c>
      <c r="U10" s="396" t="s">
        <v>135</v>
      </c>
      <c r="V10" s="394"/>
      <c r="W10" s="369"/>
      <c r="X10" s="208"/>
      <c r="Y10" s="208"/>
      <c r="Z10" s="208"/>
      <c r="AA10" s="208"/>
      <c r="AB10" s="208"/>
      <c r="AC10" s="387"/>
      <c r="AD10" s="388" t="s">
        <v>176</v>
      </c>
      <c r="AE10" s="388">
        <f>SUM(AE7:AE9)</f>
        <v>15</v>
      </c>
      <c r="AF10" s="389"/>
      <c r="AG10" s="389"/>
      <c r="AH10" s="389"/>
      <c r="AI10" s="388">
        <f>SUM(AI7:AI9)</f>
        <v>8</v>
      </c>
      <c r="AJ10" s="388">
        <f>SUM(AJ7:AJ9)</f>
        <v>2</v>
      </c>
      <c r="AK10" s="388">
        <f>SUM(AK7:AK9)</f>
        <v>6</v>
      </c>
      <c r="AL10" s="390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208"/>
      <c r="DZ10" s="208"/>
      <c r="EA10" s="208"/>
      <c r="EB10" s="208"/>
      <c r="EC10" s="208"/>
      <c r="ED10" s="208"/>
      <c r="EE10" s="208"/>
      <c r="EF10" s="208"/>
      <c r="EG10" s="208"/>
      <c r="EH10" s="208"/>
      <c r="EI10" s="208"/>
      <c r="EJ10" s="208"/>
      <c r="EK10" s="208"/>
      <c r="EL10" s="208"/>
      <c r="EM10" s="208"/>
      <c r="EN10" s="208"/>
      <c r="EO10" s="208"/>
      <c r="EP10" s="208"/>
      <c r="EQ10" s="208"/>
      <c r="ER10" s="208"/>
      <c r="ES10" s="208"/>
      <c r="ET10" s="208"/>
      <c r="EU10" s="208"/>
      <c r="EV10" s="208"/>
      <c r="EW10" s="208"/>
      <c r="EX10" s="208"/>
      <c r="EY10" s="208"/>
      <c r="EZ10" s="208"/>
      <c r="FA10" s="208"/>
      <c r="FB10" s="208"/>
      <c r="FC10" s="208"/>
      <c r="FD10" s="208"/>
      <c r="FE10" s="208"/>
      <c r="FF10" s="208"/>
      <c r="FG10" s="208"/>
      <c r="FH10" s="208"/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8"/>
      <c r="GA10" s="208"/>
      <c r="GB10" s="208"/>
      <c r="GC10" s="208"/>
      <c r="GD10" s="208"/>
      <c r="GE10" s="208"/>
      <c r="GF10" s="208"/>
      <c r="GG10" s="208"/>
      <c r="GH10" s="208"/>
      <c r="GI10" s="208"/>
      <c r="GJ10" s="208"/>
      <c r="GK10" s="208"/>
      <c r="GL10" s="208"/>
      <c r="GM10" s="208"/>
      <c r="GN10" s="208"/>
      <c r="GO10" s="208"/>
      <c r="GP10" s="208"/>
      <c r="GQ10" s="208"/>
      <c r="GR10" s="208"/>
      <c r="GS10" s="208"/>
      <c r="GT10" s="208"/>
      <c r="GU10" s="208"/>
      <c r="GV10" s="208"/>
      <c r="GW10" s="208"/>
      <c r="GX10" s="208"/>
      <c r="GY10" s="208"/>
      <c r="GZ10" s="208"/>
      <c r="HA10" s="208"/>
      <c r="HB10" s="208"/>
      <c r="HC10" s="208"/>
      <c r="HD10" s="208"/>
      <c r="HE10" s="208"/>
      <c r="HF10" s="208"/>
      <c r="HG10" s="208"/>
      <c r="HH10" s="208"/>
      <c r="HI10" s="208"/>
      <c r="HJ10" s="208"/>
      <c r="HK10" s="208"/>
      <c r="HL10" s="208"/>
      <c r="HM10" s="208"/>
      <c r="HN10" s="208"/>
      <c r="HO10" s="208"/>
      <c r="HP10" s="208"/>
      <c r="HQ10" s="208"/>
      <c r="HR10" s="208"/>
      <c r="HS10" s="208"/>
      <c r="HT10" s="208"/>
      <c r="HU10" s="208"/>
      <c r="HV10" s="208"/>
      <c r="HW10" s="208"/>
      <c r="HX10" s="208"/>
      <c r="HY10" s="208"/>
      <c r="HZ10" s="208"/>
      <c r="IA10" s="208"/>
      <c r="IB10" s="208"/>
      <c r="IC10" s="208"/>
      <c r="ID10" s="208"/>
      <c r="IE10" s="208"/>
      <c r="IF10" s="208"/>
      <c r="IG10" s="208"/>
    </row>
    <row r="11" spans="1:241" s="234" customFormat="1" x14ac:dyDescent="0.2">
      <c r="A11" s="394"/>
      <c r="B11" s="369"/>
      <c r="C11" s="208"/>
      <c r="D11" s="208"/>
      <c r="E11" s="208"/>
      <c r="F11" s="208"/>
      <c r="G11" s="208"/>
      <c r="H11" s="397"/>
      <c r="I11" s="369"/>
      <c r="J11" s="208"/>
      <c r="K11" s="208"/>
      <c r="L11" s="208"/>
      <c r="M11" s="208"/>
      <c r="N11" s="208"/>
      <c r="O11" s="1649"/>
      <c r="P11" s="208" t="s">
        <v>616</v>
      </c>
      <c r="Q11" s="372">
        <v>3</v>
      </c>
      <c r="R11" s="372">
        <v>2</v>
      </c>
      <c r="S11" s="372">
        <v>0</v>
      </c>
      <c r="T11" s="372">
        <v>2</v>
      </c>
      <c r="U11" s="396" t="s">
        <v>139</v>
      </c>
      <c r="V11" s="394"/>
      <c r="W11" s="369"/>
      <c r="X11" s="208"/>
      <c r="Y11" s="208"/>
      <c r="Z11" s="208"/>
      <c r="AA11" s="208"/>
      <c r="AB11" s="208"/>
      <c r="AC11" s="398"/>
      <c r="AD11" s="208"/>
      <c r="AE11" s="372"/>
      <c r="AF11" s="372"/>
      <c r="AG11" s="208"/>
      <c r="AH11" s="208"/>
      <c r="AI11" s="372"/>
      <c r="AJ11" s="208"/>
      <c r="AK11" s="372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8"/>
      <c r="DD11" s="208"/>
      <c r="DE11" s="208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8"/>
      <c r="DR11" s="208"/>
      <c r="DS11" s="208"/>
      <c r="DT11" s="208"/>
      <c r="DU11" s="208"/>
      <c r="DV11" s="208"/>
      <c r="DW11" s="208"/>
      <c r="DX11" s="208"/>
      <c r="DY11" s="208"/>
      <c r="DZ11" s="208"/>
      <c r="EA11" s="208"/>
      <c r="EB11" s="208"/>
      <c r="EC11" s="208"/>
      <c r="ED11" s="208"/>
      <c r="EE11" s="208"/>
      <c r="EF11" s="208"/>
      <c r="EG11" s="208"/>
      <c r="EH11" s="208"/>
      <c r="EI11" s="208"/>
      <c r="EJ11" s="208"/>
      <c r="EK11" s="208"/>
      <c r="EL11" s="208"/>
      <c r="EM11" s="208"/>
      <c r="EN11" s="208"/>
      <c r="EO11" s="208"/>
      <c r="EP11" s="208"/>
      <c r="EQ11" s="208"/>
      <c r="ER11" s="208"/>
      <c r="ES11" s="208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  <c r="FF11" s="208"/>
      <c r="FG11" s="208"/>
      <c r="FH11" s="208"/>
      <c r="FI11" s="208"/>
      <c r="FJ11" s="208"/>
      <c r="FK11" s="208"/>
      <c r="FL11" s="208"/>
      <c r="FM11" s="208"/>
      <c r="FN11" s="208"/>
      <c r="FO11" s="208"/>
      <c r="FP11" s="208"/>
      <c r="FQ11" s="208"/>
      <c r="FR11" s="208"/>
      <c r="FS11" s="208"/>
      <c r="FT11" s="208"/>
      <c r="FU11" s="208"/>
      <c r="FV11" s="208"/>
      <c r="FW11" s="208"/>
      <c r="FX11" s="208"/>
      <c r="FY11" s="208"/>
      <c r="FZ11" s="208"/>
      <c r="GA11" s="208"/>
      <c r="GB11" s="208"/>
      <c r="GC11" s="208"/>
      <c r="GD11" s="208"/>
      <c r="GE11" s="208"/>
      <c r="GF11" s="208"/>
      <c r="GG11" s="208"/>
      <c r="GH11" s="208"/>
      <c r="GI11" s="208"/>
      <c r="GJ11" s="208"/>
      <c r="GK11" s="208"/>
      <c r="GL11" s="208"/>
      <c r="GM11" s="208"/>
      <c r="GN11" s="208"/>
      <c r="GO11" s="208"/>
      <c r="GP11" s="208"/>
      <c r="GQ11" s="208"/>
      <c r="GR11" s="208"/>
      <c r="GS11" s="208"/>
      <c r="GT11" s="208"/>
      <c r="GU11" s="208"/>
      <c r="GV11" s="208"/>
      <c r="GW11" s="208"/>
      <c r="GX11" s="208"/>
      <c r="GY11" s="208"/>
      <c r="GZ11" s="208"/>
      <c r="HA11" s="208"/>
      <c r="HB11" s="208"/>
      <c r="HC11" s="208"/>
      <c r="HD11" s="208"/>
      <c r="HE11" s="208"/>
      <c r="HF11" s="208"/>
      <c r="HG11" s="208"/>
      <c r="HH11" s="208"/>
      <c r="HI11" s="208"/>
      <c r="HJ11" s="208"/>
      <c r="HK11" s="208"/>
      <c r="HL11" s="208"/>
      <c r="HM11" s="208"/>
      <c r="HN11" s="208"/>
      <c r="HO11" s="208"/>
      <c r="HP11" s="208"/>
      <c r="HQ11" s="208"/>
      <c r="HR11" s="208"/>
      <c r="HS11" s="208"/>
      <c r="HT11" s="208"/>
      <c r="HU11" s="208"/>
      <c r="HV11" s="208"/>
      <c r="HW11" s="208"/>
      <c r="HX11" s="208"/>
      <c r="HY11" s="208"/>
      <c r="HZ11" s="208"/>
      <c r="IA11" s="208"/>
      <c r="IB11" s="208"/>
      <c r="IC11" s="208"/>
      <c r="ID11" s="208"/>
      <c r="IE11" s="208"/>
      <c r="IF11" s="208"/>
      <c r="IG11" s="208"/>
    </row>
    <row r="12" spans="1:241" s="234" customFormat="1" ht="13.5" thickBot="1" x14ac:dyDescent="0.25">
      <c r="A12" s="394"/>
      <c r="B12" s="369"/>
      <c r="C12" s="208"/>
      <c r="D12" s="208"/>
      <c r="E12" s="208"/>
      <c r="F12" s="208"/>
      <c r="G12" s="208"/>
      <c r="H12" s="397"/>
      <c r="I12" s="208"/>
      <c r="J12" s="208"/>
      <c r="K12" s="208"/>
      <c r="L12" s="208"/>
      <c r="M12" s="208"/>
      <c r="N12" s="208"/>
      <c r="O12" s="1650"/>
      <c r="P12" s="391" t="s">
        <v>176</v>
      </c>
      <c r="Q12" s="392">
        <v>15</v>
      </c>
      <c r="R12" s="392">
        <v>8</v>
      </c>
      <c r="S12" s="392">
        <v>4</v>
      </c>
      <c r="T12" s="392">
        <v>4</v>
      </c>
      <c r="U12" s="392"/>
      <c r="V12" s="394"/>
      <c r="W12" s="369"/>
      <c r="X12" s="208"/>
      <c r="Y12" s="208"/>
      <c r="Z12" s="208"/>
      <c r="AA12" s="208"/>
      <c r="AB12" s="208"/>
      <c r="AC12" s="208"/>
      <c r="AE12" s="399"/>
      <c r="AF12" s="369"/>
      <c r="AG12" s="369"/>
      <c r="AH12" s="369"/>
      <c r="AI12" s="399"/>
      <c r="AJ12" s="399"/>
      <c r="AK12" s="399"/>
      <c r="AL12" s="399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8"/>
      <c r="GW12" s="208"/>
      <c r="GX12" s="208"/>
      <c r="GY12" s="208"/>
      <c r="GZ12" s="208"/>
      <c r="HA12" s="208"/>
      <c r="HB12" s="208"/>
      <c r="HC12" s="208"/>
      <c r="HD12" s="208"/>
      <c r="HE12" s="208"/>
      <c r="HF12" s="208"/>
      <c r="HG12" s="208"/>
      <c r="HH12" s="208"/>
      <c r="HI12" s="208"/>
      <c r="HJ12" s="208"/>
      <c r="HK12" s="208"/>
      <c r="HL12" s="208"/>
      <c r="HM12" s="208"/>
      <c r="HN12" s="208"/>
      <c r="HO12" s="208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</row>
    <row r="13" spans="1:241" s="234" customFormat="1" ht="13.5" thickBot="1" x14ac:dyDescent="0.25">
      <c r="A13" s="208"/>
      <c r="B13" s="208"/>
      <c r="C13" s="208"/>
      <c r="D13" s="208"/>
      <c r="E13" s="208"/>
      <c r="F13" s="208"/>
      <c r="G13" s="208"/>
      <c r="H13" s="397"/>
      <c r="I13" s="208"/>
      <c r="J13" s="208"/>
      <c r="K13" s="208"/>
      <c r="L13" s="208"/>
      <c r="M13" s="208"/>
      <c r="N13" s="208"/>
      <c r="O13" s="400"/>
      <c r="P13" s="391"/>
      <c r="Q13" s="392"/>
      <c r="R13" s="392"/>
      <c r="S13" s="392"/>
      <c r="T13" s="392"/>
      <c r="U13" s="392"/>
      <c r="V13" s="397"/>
      <c r="W13" s="208"/>
      <c r="X13" s="208"/>
      <c r="Y13" s="208"/>
      <c r="Z13" s="208"/>
      <c r="AA13" s="208"/>
      <c r="AB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  <c r="CI13" s="208"/>
      <c r="CJ13" s="208"/>
      <c r="CK13" s="208"/>
      <c r="CL13" s="208"/>
      <c r="CM13" s="208"/>
      <c r="CN13" s="208"/>
      <c r="CO13" s="208"/>
      <c r="CP13" s="208"/>
      <c r="CQ13" s="208"/>
      <c r="CR13" s="208"/>
      <c r="CS13" s="208"/>
      <c r="CT13" s="208"/>
      <c r="CU13" s="208"/>
      <c r="CV13" s="208"/>
      <c r="CW13" s="208"/>
      <c r="CX13" s="208"/>
      <c r="CY13" s="208"/>
      <c r="CZ13" s="208"/>
      <c r="DA13" s="208"/>
      <c r="DB13" s="208"/>
      <c r="DC13" s="208"/>
      <c r="DD13" s="208"/>
      <c r="DE13" s="208"/>
      <c r="DF13" s="208"/>
      <c r="DG13" s="208"/>
      <c r="DH13" s="208"/>
      <c r="DI13" s="208"/>
      <c r="DJ13" s="208"/>
      <c r="DK13" s="208"/>
      <c r="DL13" s="208"/>
      <c r="DM13" s="208"/>
      <c r="DN13" s="208"/>
      <c r="DO13" s="208"/>
      <c r="DP13" s="208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  <c r="EJ13" s="208"/>
      <c r="EK13" s="208"/>
      <c r="EL13" s="208"/>
      <c r="EM13" s="208"/>
      <c r="EN13" s="208"/>
      <c r="EO13" s="208"/>
      <c r="EP13" s="208"/>
      <c r="EQ13" s="208"/>
      <c r="ER13" s="208"/>
      <c r="ES13" s="208"/>
      <c r="ET13" s="208"/>
      <c r="EU13" s="208"/>
      <c r="EV13" s="208"/>
      <c r="EW13" s="208"/>
      <c r="EX13" s="208"/>
      <c r="EY13" s="208"/>
      <c r="EZ13" s="208"/>
      <c r="FA13" s="208"/>
      <c r="FB13" s="208"/>
      <c r="FC13" s="208"/>
      <c r="FD13" s="208"/>
      <c r="FE13" s="208"/>
      <c r="FF13" s="208"/>
      <c r="FG13" s="208"/>
      <c r="FH13" s="208"/>
      <c r="FI13" s="208"/>
      <c r="FJ13" s="208"/>
      <c r="FK13" s="208"/>
      <c r="FL13" s="208"/>
      <c r="FM13" s="208"/>
      <c r="FN13" s="208"/>
      <c r="FO13" s="208"/>
      <c r="FP13" s="208"/>
      <c r="FQ13" s="208"/>
      <c r="FR13" s="208"/>
      <c r="FS13" s="208"/>
      <c r="FT13" s="208"/>
      <c r="FU13" s="208"/>
      <c r="FV13" s="208"/>
      <c r="FW13" s="208"/>
      <c r="FX13" s="208"/>
      <c r="FY13" s="208"/>
      <c r="FZ13" s="208"/>
      <c r="GA13" s="208"/>
      <c r="GB13" s="208"/>
      <c r="GC13" s="208"/>
      <c r="GD13" s="208"/>
      <c r="GE13" s="208"/>
      <c r="GF13" s="208"/>
      <c r="GG13" s="208"/>
      <c r="GH13" s="208"/>
      <c r="GI13" s="208"/>
      <c r="GJ13" s="208"/>
      <c r="GK13" s="208"/>
      <c r="GL13" s="208"/>
      <c r="GM13" s="208"/>
      <c r="GN13" s="208"/>
      <c r="GO13" s="208"/>
      <c r="GP13" s="208"/>
      <c r="GQ13" s="208"/>
      <c r="GR13" s="208"/>
      <c r="GS13" s="208"/>
      <c r="GT13" s="208"/>
      <c r="GU13" s="208"/>
      <c r="GV13" s="208"/>
      <c r="GW13" s="208"/>
      <c r="GX13" s="208"/>
      <c r="GY13" s="208"/>
      <c r="GZ13" s="208"/>
      <c r="HA13" s="208"/>
      <c r="HB13" s="208"/>
      <c r="HC13" s="208"/>
      <c r="HD13" s="208"/>
      <c r="HE13" s="208"/>
      <c r="HF13" s="208"/>
      <c r="HG13" s="208"/>
      <c r="HH13" s="208"/>
      <c r="HI13" s="208"/>
      <c r="HJ13" s="208"/>
      <c r="HK13" s="208"/>
      <c r="HL13" s="208"/>
      <c r="HM13" s="208"/>
      <c r="HN13" s="208"/>
      <c r="HO13" s="208"/>
      <c r="HP13" s="208"/>
      <c r="HQ13" s="208"/>
      <c r="HR13" s="208"/>
      <c r="HS13" s="208"/>
      <c r="HT13" s="208"/>
      <c r="HU13" s="208"/>
      <c r="HV13" s="208"/>
      <c r="HW13" s="208"/>
      <c r="HX13" s="208"/>
      <c r="HY13" s="208"/>
      <c r="HZ13" s="208"/>
      <c r="IA13" s="208"/>
      <c r="IB13" s="208"/>
      <c r="IC13" s="208"/>
      <c r="ID13" s="208"/>
      <c r="IE13" s="208"/>
      <c r="IF13" s="208"/>
      <c r="IG13" s="208"/>
    </row>
    <row r="14" spans="1:241" s="234" customFormat="1" x14ac:dyDescent="0.2">
      <c r="A14" s="208"/>
      <c r="B14" s="208"/>
      <c r="C14" s="208"/>
      <c r="D14" s="208"/>
      <c r="E14" s="208"/>
      <c r="F14" s="208"/>
      <c r="G14" s="208"/>
      <c r="H14" s="397"/>
      <c r="I14" s="208"/>
      <c r="J14" s="208"/>
      <c r="K14" s="208"/>
      <c r="L14" s="208"/>
      <c r="M14" s="208"/>
      <c r="N14" s="208"/>
      <c r="O14" s="397"/>
      <c r="P14" s="399"/>
      <c r="Q14" s="369"/>
      <c r="R14" s="369"/>
      <c r="S14" s="369"/>
      <c r="T14" s="369"/>
      <c r="U14" s="369"/>
      <c r="V14" s="397"/>
      <c r="W14" s="208"/>
      <c r="X14" s="208"/>
      <c r="Y14" s="208"/>
      <c r="Z14" s="208"/>
      <c r="AA14" s="208"/>
      <c r="AB14" s="208"/>
      <c r="AC14" s="208"/>
      <c r="AD14" s="399"/>
      <c r="AE14" s="399"/>
      <c r="AF14" s="369"/>
      <c r="AG14" s="369"/>
      <c r="AH14" s="369"/>
      <c r="AI14" s="399"/>
      <c r="AJ14" s="399"/>
      <c r="AK14" s="399"/>
      <c r="AL14" s="399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  <c r="EK14" s="208"/>
      <c r="EL14" s="208"/>
      <c r="EM14" s="208"/>
      <c r="EN14" s="208"/>
      <c r="EO14" s="208"/>
      <c r="EP14" s="208"/>
      <c r="EQ14" s="208"/>
      <c r="ER14" s="208"/>
      <c r="ES14" s="208"/>
      <c r="ET14" s="208"/>
      <c r="EU14" s="208"/>
      <c r="EV14" s="208"/>
      <c r="EW14" s="208"/>
      <c r="EX14" s="208"/>
      <c r="EY14" s="208"/>
      <c r="EZ14" s="208"/>
      <c r="FA14" s="208"/>
      <c r="FB14" s="208"/>
      <c r="FC14" s="208"/>
      <c r="FD14" s="208"/>
      <c r="FE14" s="208"/>
      <c r="FF14" s="208"/>
      <c r="FG14" s="208"/>
      <c r="FH14" s="208"/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8"/>
      <c r="GW14" s="208"/>
      <c r="GX14" s="208"/>
      <c r="GY14" s="208"/>
      <c r="GZ14" s="208"/>
      <c r="HA14" s="208"/>
      <c r="HB14" s="208"/>
      <c r="HC14" s="208"/>
      <c r="HD14" s="208"/>
      <c r="HE14" s="208"/>
      <c r="HF14" s="208"/>
      <c r="HG14" s="208"/>
      <c r="HH14" s="208"/>
      <c r="HI14" s="208"/>
      <c r="HJ14" s="208"/>
      <c r="HK14" s="208"/>
      <c r="HL14" s="208"/>
      <c r="HM14" s="208"/>
      <c r="HN14" s="208"/>
      <c r="HO14" s="208"/>
      <c r="HP14" s="208"/>
      <c r="HQ14" s="208"/>
      <c r="HR14" s="208"/>
      <c r="HS14" s="208"/>
      <c r="HT14" s="208"/>
      <c r="HU14" s="208"/>
      <c r="HV14" s="208"/>
      <c r="HW14" s="208"/>
      <c r="HX14" s="208"/>
      <c r="HY14" s="208"/>
      <c r="HZ14" s="208"/>
      <c r="IA14" s="208"/>
      <c r="IB14" s="208"/>
      <c r="IC14" s="208"/>
      <c r="ID14" s="208"/>
      <c r="IE14" s="208"/>
      <c r="IF14" s="208"/>
      <c r="IG14" s="208"/>
    </row>
    <row r="15" spans="1:241" s="234" customFormat="1" ht="13.5" thickBot="1" x14ac:dyDescent="0.25">
      <c r="A15" s="208"/>
      <c r="B15" s="208"/>
      <c r="C15" s="208"/>
      <c r="D15" s="208"/>
      <c r="E15" s="208"/>
      <c r="F15" s="208"/>
      <c r="G15" s="208"/>
      <c r="H15" s="397"/>
      <c r="I15" s="208"/>
      <c r="J15" s="208"/>
      <c r="K15" s="208"/>
      <c r="L15" s="208"/>
      <c r="M15" s="208"/>
      <c r="N15" s="208"/>
      <c r="V15" s="397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8"/>
      <c r="BW15" s="208"/>
      <c r="BX15" s="208"/>
      <c r="BY15" s="208"/>
      <c r="BZ15" s="208"/>
      <c r="CA15" s="208"/>
      <c r="CB15" s="208"/>
      <c r="CC15" s="208"/>
      <c r="CD15" s="208"/>
      <c r="CE15" s="208"/>
      <c r="CF15" s="208"/>
      <c r="CG15" s="208"/>
      <c r="CH15" s="208"/>
      <c r="CI15" s="208"/>
      <c r="CJ15" s="208"/>
      <c r="CK15" s="208"/>
      <c r="CL15" s="208"/>
      <c r="CM15" s="208"/>
      <c r="CN15" s="208"/>
      <c r="CO15" s="208"/>
      <c r="CP15" s="208"/>
      <c r="CQ15" s="208"/>
      <c r="CR15" s="208"/>
      <c r="CS15" s="208"/>
      <c r="CT15" s="208"/>
      <c r="CU15" s="208"/>
      <c r="CV15" s="208"/>
      <c r="CW15" s="208"/>
      <c r="CX15" s="208"/>
      <c r="CY15" s="208"/>
      <c r="CZ15" s="208"/>
      <c r="DA15" s="208"/>
      <c r="DB15" s="208"/>
      <c r="DC15" s="208"/>
      <c r="DD15" s="208"/>
      <c r="DE15" s="208"/>
      <c r="DF15" s="208"/>
      <c r="DG15" s="208"/>
      <c r="DH15" s="208"/>
      <c r="DI15" s="208"/>
      <c r="DJ15" s="208"/>
      <c r="DK15" s="208"/>
      <c r="DL15" s="208"/>
      <c r="DM15" s="208"/>
      <c r="DN15" s="208"/>
      <c r="DO15" s="208"/>
      <c r="DP15" s="208"/>
      <c r="DQ15" s="208"/>
      <c r="DR15" s="208"/>
      <c r="DS15" s="208"/>
      <c r="DT15" s="208"/>
      <c r="DU15" s="208"/>
      <c r="DV15" s="208"/>
      <c r="DW15" s="208"/>
      <c r="DX15" s="208"/>
      <c r="DY15" s="208"/>
      <c r="DZ15" s="208"/>
      <c r="EA15" s="208"/>
      <c r="EB15" s="208"/>
      <c r="EC15" s="208"/>
      <c r="ED15" s="208"/>
      <c r="EE15" s="208"/>
      <c r="EF15" s="208"/>
      <c r="EG15" s="208"/>
      <c r="EH15" s="208"/>
      <c r="EI15" s="208"/>
      <c r="EJ15" s="208"/>
      <c r="EK15" s="208"/>
      <c r="EL15" s="208"/>
      <c r="EM15" s="208"/>
      <c r="EN15" s="208"/>
      <c r="EO15" s="208"/>
      <c r="EP15" s="208"/>
      <c r="EQ15" s="208"/>
      <c r="ER15" s="208"/>
      <c r="ES15" s="208"/>
      <c r="ET15" s="208"/>
      <c r="EU15" s="208"/>
      <c r="EV15" s="208"/>
      <c r="EW15" s="208"/>
      <c r="EX15" s="208"/>
      <c r="EY15" s="208"/>
      <c r="EZ15" s="208"/>
      <c r="FA15" s="208"/>
      <c r="FB15" s="208"/>
      <c r="FC15" s="208"/>
      <c r="FD15" s="208"/>
      <c r="FE15" s="208"/>
      <c r="FF15" s="208"/>
      <c r="FG15" s="208"/>
      <c r="FH15" s="208"/>
      <c r="FI15" s="208"/>
      <c r="FJ15" s="208"/>
      <c r="FK15" s="208"/>
      <c r="FL15" s="208"/>
      <c r="FM15" s="208"/>
      <c r="FN15" s="208"/>
      <c r="FO15" s="208"/>
      <c r="FP15" s="208"/>
      <c r="FQ15" s="208"/>
      <c r="FR15" s="208"/>
      <c r="FS15" s="208"/>
      <c r="FT15" s="208"/>
      <c r="FU15" s="208"/>
      <c r="FV15" s="208"/>
      <c r="FW15" s="208"/>
      <c r="FX15" s="208"/>
      <c r="FY15" s="208"/>
      <c r="FZ15" s="208"/>
      <c r="GA15" s="208"/>
      <c r="GB15" s="208"/>
      <c r="GC15" s="208"/>
      <c r="GD15" s="208"/>
      <c r="GE15" s="208"/>
      <c r="GF15" s="208"/>
      <c r="GG15" s="208"/>
      <c r="GH15" s="208"/>
      <c r="GI15" s="208"/>
      <c r="GJ15" s="208"/>
      <c r="GK15" s="208"/>
      <c r="GL15" s="208"/>
      <c r="GM15" s="208"/>
      <c r="GN15" s="208"/>
      <c r="GO15" s="208"/>
      <c r="GP15" s="208"/>
      <c r="GQ15" s="208"/>
      <c r="GR15" s="208"/>
      <c r="GS15" s="208"/>
      <c r="GT15" s="208"/>
      <c r="GU15" s="208"/>
      <c r="GV15" s="208"/>
      <c r="GW15" s="208"/>
      <c r="GX15" s="208"/>
      <c r="GY15" s="208"/>
      <c r="GZ15" s="208"/>
      <c r="HA15" s="208"/>
      <c r="HB15" s="208"/>
      <c r="HC15" s="208"/>
      <c r="HD15" s="208"/>
      <c r="HE15" s="208"/>
      <c r="HF15" s="208"/>
      <c r="HG15" s="208"/>
      <c r="HH15" s="208"/>
      <c r="HI15" s="208"/>
      <c r="HJ15" s="208"/>
      <c r="HK15" s="208"/>
      <c r="HL15" s="208"/>
      <c r="HM15" s="208"/>
      <c r="HN15" s="208"/>
      <c r="HO15" s="208"/>
      <c r="HP15" s="208"/>
      <c r="HQ15" s="208"/>
      <c r="HR15" s="208"/>
      <c r="HS15" s="208"/>
      <c r="HT15" s="208"/>
      <c r="HU15" s="208"/>
      <c r="HV15" s="208"/>
      <c r="HW15" s="208"/>
      <c r="HX15" s="208"/>
      <c r="HY15" s="208"/>
      <c r="HZ15" s="208"/>
      <c r="IA15" s="208"/>
      <c r="IB15" s="208"/>
      <c r="IC15" s="208"/>
      <c r="ID15" s="208"/>
      <c r="IE15" s="208"/>
      <c r="IF15" s="208"/>
      <c r="IG15" s="208"/>
    </row>
    <row r="16" spans="1:241" s="234" customFormat="1" ht="14.25" thickBot="1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1651" t="s">
        <v>273</v>
      </c>
      <c r="P16" s="1652"/>
      <c r="Q16" s="1652"/>
      <c r="R16" s="1652"/>
      <c r="S16" s="1652"/>
      <c r="T16" s="1652"/>
      <c r="U16" s="1652"/>
      <c r="V16" s="397"/>
      <c r="W16" s="208"/>
      <c r="X16" s="208"/>
      <c r="Y16" s="208"/>
      <c r="Z16" s="208"/>
      <c r="AA16" s="208"/>
      <c r="AB16" s="208"/>
      <c r="AC16" s="412"/>
      <c r="AD16" s="412"/>
      <c r="AE16" s="412"/>
      <c r="AI16" s="412"/>
      <c r="AJ16" s="412"/>
      <c r="AK16" s="412"/>
      <c r="AL16" s="412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  <c r="BW16" s="208"/>
      <c r="BX16" s="208"/>
      <c r="BY16" s="208"/>
      <c r="BZ16" s="208"/>
      <c r="CA16" s="208"/>
      <c r="CB16" s="208"/>
      <c r="CC16" s="208"/>
      <c r="CD16" s="208"/>
      <c r="CE16" s="208"/>
      <c r="CF16" s="208"/>
      <c r="CG16" s="208"/>
      <c r="CH16" s="208"/>
      <c r="CI16" s="208"/>
      <c r="CJ16" s="208"/>
      <c r="CK16" s="208"/>
      <c r="CL16" s="208"/>
      <c r="CM16" s="208"/>
      <c r="CN16" s="208"/>
      <c r="CO16" s="208"/>
      <c r="CP16" s="208"/>
      <c r="CQ16" s="208"/>
      <c r="CR16" s="208"/>
      <c r="CS16" s="208"/>
      <c r="CT16" s="208"/>
      <c r="CU16" s="208"/>
      <c r="CV16" s="208"/>
      <c r="CW16" s="208"/>
      <c r="CX16" s="208"/>
      <c r="CY16" s="208"/>
      <c r="CZ16" s="208"/>
      <c r="DA16" s="208"/>
      <c r="DB16" s="208"/>
      <c r="DC16" s="208"/>
      <c r="DD16" s="208"/>
      <c r="DE16" s="208"/>
      <c r="DF16" s="208"/>
      <c r="DG16" s="208"/>
      <c r="DH16" s="208"/>
      <c r="DI16" s="208"/>
      <c r="DJ16" s="208"/>
      <c r="DK16" s="208"/>
      <c r="DL16" s="208"/>
      <c r="DM16" s="208"/>
      <c r="DN16" s="208"/>
      <c r="DO16" s="208"/>
      <c r="DP16" s="208"/>
      <c r="DQ16" s="208"/>
      <c r="DR16" s="208"/>
      <c r="DS16" s="208"/>
      <c r="DT16" s="208"/>
      <c r="DU16" s="208"/>
      <c r="DV16" s="208"/>
      <c r="DW16" s="208"/>
      <c r="DX16" s="208"/>
      <c r="DY16" s="208"/>
      <c r="DZ16" s="208"/>
      <c r="EA16" s="208"/>
      <c r="EB16" s="208"/>
      <c r="EC16" s="208"/>
      <c r="ED16" s="208"/>
      <c r="EE16" s="208"/>
      <c r="EF16" s="208"/>
      <c r="EG16" s="208"/>
      <c r="EH16" s="208"/>
      <c r="EI16" s="208"/>
      <c r="EJ16" s="208"/>
      <c r="EK16" s="208"/>
      <c r="EL16" s="208"/>
      <c r="EM16" s="208"/>
      <c r="EN16" s="208"/>
      <c r="EO16" s="208"/>
      <c r="EP16" s="208"/>
      <c r="EQ16" s="208"/>
      <c r="ER16" s="208"/>
      <c r="ES16" s="208"/>
      <c r="ET16" s="208"/>
      <c r="EU16" s="208"/>
      <c r="EV16" s="208"/>
      <c r="EW16" s="208"/>
      <c r="EX16" s="208"/>
      <c r="EY16" s="208"/>
      <c r="EZ16" s="208"/>
      <c r="FA16" s="208"/>
      <c r="FB16" s="208"/>
      <c r="FC16" s="208"/>
      <c r="FD16" s="208"/>
      <c r="FE16" s="208"/>
      <c r="FF16" s="208"/>
      <c r="FG16" s="208"/>
      <c r="FH16" s="208"/>
      <c r="FI16" s="208"/>
      <c r="FJ16" s="208"/>
      <c r="FK16" s="208"/>
      <c r="FL16" s="208"/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8"/>
      <c r="GW16" s="208"/>
      <c r="GX16" s="208"/>
      <c r="GY16" s="208"/>
      <c r="GZ16" s="208"/>
      <c r="HA16" s="208"/>
      <c r="HB16" s="208"/>
      <c r="HC16" s="208"/>
      <c r="HD16" s="208"/>
      <c r="HE16" s="208"/>
      <c r="HF16" s="208"/>
      <c r="HG16" s="208"/>
      <c r="HH16" s="208"/>
      <c r="HI16" s="208"/>
      <c r="HJ16" s="208"/>
      <c r="HK16" s="208"/>
      <c r="HL16" s="208"/>
      <c r="HM16" s="208"/>
      <c r="HN16" s="208"/>
      <c r="HO16" s="208"/>
      <c r="HP16" s="208"/>
      <c r="HQ16" s="208"/>
      <c r="HR16" s="208"/>
      <c r="HS16" s="208"/>
      <c r="HT16" s="208"/>
      <c r="HU16" s="208"/>
      <c r="HV16" s="208"/>
      <c r="HW16" s="208"/>
      <c r="HX16" s="208"/>
      <c r="HY16" s="208"/>
      <c r="HZ16" s="208"/>
      <c r="IA16" s="208"/>
      <c r="IB16" s="208"/>
      <c r="IC16" s="208"/>
      <c r="ID16" s="208"/>
      <c r="IE16" s="208"/>
      <c r="IF16" s="208"/>
      <c r="IG16" s="208"/>
    </row>
    <row r="17" spans="1:241" s="234" customFormat="1" ht="14.25" thickTop="1" thickBot="1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366" t="s">
        <v>179</v>
      </c>
      <c r="P17" s="365" t="s">
        <v>180</v>
      </c>
      <c r="Q17" s="365" t="s">
        <v>181</v>
      </c>
      <c r="R17" s="365" t="s">
        <v>182</v>
      </c>
      <c r="S17" s="365" t="s">
        <v>177</v>
      </c>
      <c r="T17" s="365" t="s">
        <v>183</v>
      </c>
      <c r="U17" s="365" t="s">
        <v>184</v>
      </c>
      <c r="V17" s="397"/>
      <c r="W17" s="208"/>
      <c r="X17" s="208"/>
      <c r="Y17" s="208"/>
      <c r="Z17" s="208"/>
      <c r="AA17" s="208"/>
      <c r="AB17" s="208"/>
      <c r="AC17" s="411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  <c r="CI17" s="208"/>
      <c r="CJ17" s="208"/>
      <c r="CK17" s="208"/>
      <c r="CL17" s="208"/>
      <c r="CM17" s="208"/>
      <c r="CN17" s="208"/>
      <c r="CO17" s="208"/>
      <c r="CP17" s="208"/>
      <c r="CQ17" s="208"/>
      <c r="CR17" s="208"/>
      <c r="CS17" s="208"/>
      <c r="CT17" s="208"/>
      <c r="CU17" s="208"/>
      <c r="CV17" s="208"/>
      <c r="CW17" s="208"/>
      <c r="CX17" s="208"/>
      <c r="CY17" s="208"/>
      <c r="CZ17" s="208"/>
      <c r="DA17" s="208"/>
      <c r="DB17" s="208"/>
      <c r="DC17" s="208"/>
      <c r="DD17" s="208"/>
      <c r="DE17" s="208"/>
      <c r="DF17" s="208"/>
      <c r="DG17" s="208"/>
      <c r="DH17" s="208"/>
      <c r="DI17" s="208"/>
      <c r="DJ17" s="208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208"/>
      <c r="ED17" s="208"/>
      <c r="EE17" s="208"/>
      <c r="EF17" s="208"/>
      <c r="EG17" s="208"/>
      <c r="EH17" s="208"/>
      <c r="EI17" s="208"/>
      <c r="EJ17" s="208"/>
      <c r="EK17" s="208"/>
      <c r="EL17" s="208"/>
      <c r="EM17" s="208"/>
      <c r="EN17" s="208"/>
      <c r="EO17" s="208"/>
      <c r="EP17" s="208"/>
      <c r="EQ17" s="208"/>
      <c r="ER17" s="208"/>
      <c r="ES17" s="208"/>
      <c r="ET17" s="208"/>
      <c r="EU17" s="208"/>
      <c r="EV17" s="208"/>
      <c r="EW17" s="208"/>
      <c r="EX17" s="208"/>
      <c r="EY17" s="208"/>
      <c r="EZ17" s="208"/>
      <c r="FA17" s="208"/>
      <c r="FB17" s="208"/>
      <c r="FC17" s="208"/>
      <c r="FD17" s="208"/>
      <c r="FE17" s="208"/>
      <c r="FF17" s="208"/>
      <c r="FG17" s="208"/>
      <c r="FH17" s="208"/>
      <c r="FI17" s="208"/>
      <c r="FJ17" s="208"/>
      <c r="FK17" s="208"/>
      <c r="FL17" s="208"/>
      <c r="FM17" s="208"/>
      <c r="FN17" s="208"/>
      <c r="FO17" s="208"/>
      <c r="FP17" s="208"/>
      <c r="FQ17" s="208"/>
      <c r="FR17" s="208"/>
      <c r="FS17" s="208"/>
      <c r="FT17" s="208"/>
      <c r="FU17" s="208"/>
      <c r="FV17" s="208"/>
      <c r="FW17" s="208"/>
      <c r="FX17" s="208"/>
      <c r="FY17" s="208"/>
      <c r="FZ17" s="208"/>
      <c r="GA17" s="208"/>
      <c r="GB17" s="208"/>
      <c r="GC17" s="208"/>
      <c r="GD17" s="208"/>
      <c r="GE17" s="208"/>
      <c r="GF17" s="208"/>
      <c r="GG17" s="208"/>
      <c r="GH17" s="208"/>
      <c r="GI17" s="208"/>
      <c r="GJ17" s="208"/>
      <c r="GK17" s="208"/>
      <c r="GL17" s="208"/>
      <c r="GM17" s="208"/>
      <c r="GN17" s="208"/>
      <c r="GO17" s="208"/>
      <c r="GP17" s="208"/>
      <c r="GQ17" s="208"/>
      <c r="GR17" s="208"/>
      <c r="GS17" s="208"/>
      <c r="GT17" s="208"/>
      <c r="GU17" s="208"/>
      <c r="GV17" s="208"/>
      <c r="GW17" s="208"/>
      <c r="GX17" s="208"/>
      <c r="GY17" s="208"/>
      <c r="GZ17" s="208"/>
      <c r="HA17" s="208"/>
      <c r="HB17" s="208"/>
      <c r="HC17" s="208"/>
      <c r="HD17" s="208"/>
      <c r="HE17" s="208"/>
      <c r="HF17" s="208"/>
      <c r="HG17" s="208"/>
      <c r="HH17" s="208"/>
      <c r="HI17" s="208"/>
      <c r="HJ17" s="208"/>
      <c r="HK17" s="208"/>
      <c r="HL17" s="208"/>
      <c r="HM17" s="208"/>
      <c r="HN17" s="208"/>
      <c r="HO17" s="208"/>
      <c r="HP17" s="208"/>
      <c r="HQ17" s="208"/>
      <c r="HR17" s="208"/>
      <c r="HS17" s="208"/>
      <c r="HT17" s="208"/>
      <c r="HU17" s="208"/>
      <c r="HV17" s="208"/>
      <c r="HW17" s="208"/>
      <c r="HX17" s="208"/>
      <c r="HY17" s="208"/>
      <c r="HZ17" s="208"/>
      <c r="IA17" s="208"/>
      <c r="IB17" s="208"/>
      <c r="IC17" s="208"/>
      <c r="ID17" s="208"/>
      <c r="IE17" s="208"/>
      <c r="IF17" s="208"/>
      <c r="IG17" s="208"/>
    </row>
    <row r="18" spans="1:241" s="234" customFormat="1" x14ac:dyDescent="0.2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1648">
        <v>5</v>
      </c>
      <c r="P18" s="208" t="s">
        <v>169</v>
      </c>
      <c r="Q18" s="401">
        <v>3</v>
      </c>
      <c r="R18" s="401">
        <f>SUM(S18:T18)</f>
        <v>2</v>
      </c>
      <c r="S18" s="401">
        <v>2</v>
      </c>
      <c r="T18" s="401">
        <v>0</v>
      </c>
      <c r="U18" s="386" t="s">
        <v>274</v>
      </c>
      <c r="V18" s="397"/>
      <c r="W18" s="208"/>
      <c r="X18" s="208"/>
      <c r="Y18" s="208"/>
      <c r="Z18" s="208"/>
      <c r="AA18" s="208"/>
      <c r="AB18" s="208"/>
      <c r="AC18" s="411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8"/>
      <c r="CO18" s="208"/>
      <c r="CP18" s="208"/>
      <c r="CQ18" s="208"/>
      <c r="CR18" s="208"/>
      <c r="CS18" s="208"/>
      <c r="CT18" s="208"/>
      <c r="CU18" s="208"/>
      <c r="CV18" s="208"/>
      <c r="CW18" s="208"/>
      <c r="CX18" s="208"/>
      <c r="CY18" s="208"/>
      <c r="CZ18" s="208"/>
      <c r="DA18" s="208"/>
      <c r="DB18" s="208"/>
      <c r="DC18" s="208"/>
      <c r="DD18" s="208"/>
      <c r="DE18" s="208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8"/>
      <c r="DT18" s="208"/>
      <c r="DU18" s="208"/>
      <c r="DV18" s="208"/>
      <c r="DW18" s="208"/>
      <c r="DX18" s="208"/>
      <c r="DY18" s="208"/>
      <c r="DZ18" s="208"/>
      <c r="EA18" s="208"/>
      <c r="EB18" s="208"/>
      <c r="EC18" s="208"/>
      <c r="ED18" s="208"/>
      <c r="EE18" s="208"/>
      <c r="EF18" s="208"/>
      <c r="EG18" s="208"/>
      <c r="EH18" s="208"/>
      <c r="EI18" s="208"/>
      <c r="EJ18" s="208"/>
      <c r="EK18" s="208"/>
      <c r="EL18" s="208"/>
      <c r="EM18" s="208"/>
      <c r="EN18" s="208"/>
      <c r="EO18" s="208"/>
      <c r="EP18" s="208"/>
      <c r="EQ18" s="208"/>
      <c r="ER18" s="208"/>
      <c r="ES18" s="208"/>
      <c r="ET18" s="208"/>
      <c r="EU18" s="208"/>
      <c r="EV18" s="208"/>
      <c r="EW18" s="208"/>
      <c r="EX18" s="208"/>
      <c r="EY18" s="208"/>
      <c r="EZ18" s="208"/>
      <c r="FA18" s="208"/>
      <c r="FB18" s="208"/>
      <c r="FC18" s="208"/>
      <c r="FD18" s="208"/>
      <c r="FE18" s="208"/>
      <c r="FF18" s="208"/>
      <c r="FG18" s="208"/>
      <c r="FH18" s="208"/>
      <c r="FI18" s="208"/>
      <c r="FJ18" s="208"/>
      <c r="FK18" s="208"/>
      <c r="FL18" s="208"/>
      <c r="FM18" s="208"/>
      <c r="FN18" s="208"/>
      <c r="FO18" s="208"/>
      <c r="FP18" s="208"/>
      <c r="FQ18" s="208"/>
      <c r="FR18" s="208"/>
      <c r="FS18" s="208"/>
      <c r="FT18" s="208"/>
      <c r="FU18" s="208"/>
      <c r="FV18" s="208"/>
      <c r="FW18" s="208"/>
      <c r="FX18" s="208"/>
      <c r="FY18" s="208"/>
      <c r="FZ18" s="208"/>
      <c r="GA18" s="208"/>
      <c r="GB18" s="208"/>
      <c r="GC18" s="208"/>
      <c r="GD18" s="208"/>
      <c r="GE18" s="208"/>
      <c r="GF18" s="208"/>
      <c r="GG18" s="208"/>
      <c r="GH18" s="208"/>
      <c r="GI18" s="208"/>
      <c r="GJ18" s="208"/>
      <c r="GK18" s="208"/>
      <c r="GL18" s="208"/>
      <c r="GM18" s="208"/>
      <c r="GN18" s="208"/>
      <c r="GO18" s="208"/>
      <c r="GP18" s="208"/>
      <c r="GQ18" s="208"/>
      <c r="GR18" s="208"/>
      <c r="GS18" s="208"/>
      <c r="GT18" s="208"/>
      <c r="GU18" s="208"/>
      <c r="GV18" s="208"/>
      <c r="GW18" s="208"/>
      <c r="GX18" s="208"/>
      <c r="GY18" s="208"/>
      <c r="GZ18" s="208"/>
      <c r="HA18" s="208"/>
      <c r="HB18" s="208"/>
      <c r="HC18" s="208"/>
      <c r="HD18" s="208"/>
      <c r="HE18" s="208"/>
      <c r="HF18" s="208"/>
      <c r="HG18" s="208"/>
      <c r="HH18" s="208"/>
      <c r="HI18" s="208"/>
      <c r="HJ18" s="208"/>
      <c r="HK18" s="208"/>
      <c r="HL18" s="208"/>
      <c r="HM18" s="208"/>
      <c r="HN18" s="208"/>
      <c r="HO18" s="208"/>
      <c r="HP18" s="208"/>
      <c r="HQ18" s="208"/>
      <c r="HR18" s="208"/>
      <c r="HS18" s="208"/>
      <c r="HT18" s="208"/>
      <c r="HU18" s="208"/>
      <c r="HV18" s="208"/>
      <c r="HW18" s="208"/>
      <c r="HX18" s="208"/>
      <c r="HY18" s="208"/>
      <c r="HZ18" s="208"/>
      <c r="IA18" s="208"/>
      <c r="IB18" s="208"/>
      <c r="IC18" s="208"/>
      <c r="ID18" s="208"/>
      <c r="IE18" s="208"/>
      <c r="IF18" s="208"/>
      <c r="IG18" s="208"/>
    </row>
    <row r="19" spans="1:241" s="234" customFormat="1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1649"/>
      <c r="P19" s="208" t="s">
        <v>123</v>
      </c>
      <c r="Q19" s="379">
        <v>2</v>
      </c>
      <c r="R19" s="379">
        <f t="shared" ref="R19:R24" si="1">SUM(S19:T19)</f>
        <v>2</v>
      </c>
      <c r="S19" s="379">
        <v>0</v>
      </c>
      <c r="T19" s="379">
        <v>2</v>
      </c>
      <c r="U19" s="208" t="s">
        <v>275</v>
      </c>
      <c r="V19" s="397"/>
      <c r="W19" s="208"/>
      <c r="X19" s="208"/>
      <c r="Y19" s="208"/>
      <c r="Z19" s="208"/>
      <c r="AA19" s="208"/>
      <c r="AB19" s="208"/>
      <c r="AC19" s="411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  <c r="CI19" s="208"/>
      <c r="CJ19" s="208"/>
      <c r="CK19" s="208"/>
      <c r="CL19" s="208"/>
      <c r="CM19" s="208"/>
      <c r="CN19" s="208"/>
      <c r="CO19" s="208"/>
      <c r="CP19" s="208"/>
      <c r="CQ19" s="208"/>
      <c r="CR19" s="208"/>
      <c r="CS19" s="208"/>
      <c r="CT19" s="208"/>
      <c r="CU19" s="208"/>
      <c r="CV19" s="208"/>
      <c r="CW19" s="208"/>
      <c r="CX19" s="208"/>
      <c r="CY19" s="208"/>
      <c r="CZ19" s="208"/>
      <c r="DA19" s="208"/>
      <c r="DB19" s="208"/>
      <c r="DC19" s="208"/>
      <c r="DD19" s="208"/>
      <c r="DE19" s="208"/>
      <c r="DF19" s="208"/>
      <c r="DG19" s="208"/>
      <c r="DH19" s="208"/>
      <c r="DI19" s="208"/>
      <c r="DJ19" s="208"/>
      <c r="DK19" s="208"/>
      <c r="DL19" s="208"/>
      <c r="DM19" s="208"/>
      <c r="DN19" s="208"/>
      <c r="DO19" s="208"/>
      <c r="DP19" s="208"/>
      <c r="DQ19" s="208"/>
      <c r="DR19" s="208"/>
      <c r="DS19" s="208"/>
      <c r="DT19" s="208"/>
      <c r="DU19" s="208"/>
      <c r="DV19" s="208"/>
      <c r="DW19" s="208"/>
      <c r="DX19" s="208"/>
      <c r="DY19" s="208"/>
      <c r="DZ19" s="208"/>
      <c r="EA19" s="208"/>
      <c r="EB19" s="208"/>
      <c r="EC19" s="208"/>
      <c r="ED19" s="208"/>
      <c r="EE19" s="208"/>
      <c r="EF19" s="208"/>
      <c r="EG19" s="208"/>
      <c r="EH19" s="208"/>
      <c r="EI19" s="208"/>
      <c r="EJ19" s="208"/>
      <c r="EK19" s="208"/>
      <c r="EL19" s="208"/>
      <c r="EM19" s="208"/>
      <c r="EN19" s="208"/>
      <c r="EO19" s="208"/>
      <c r="EP19" s="208"/>
      <c r="EQ19" s="208"/>
      <c r="ER19" s="208"/>
      <c r="ES19" s="208"/>
      <c r="ET19" s="208"/>
      <c r="EU19" s="208"/>
      <c r="EV19" s="208"/>
      <c r="EW19" s="208"/>
      <c r="EX19" s="208"/>
      <c r="EY19" s="208"/>
      <c r="EZ19" s="208"/>
      <c r="FA19" s="208"/>
      <c r="FB19" s="208"/>
      <c r="FC19" s="208"/>
      <c r="FD19" s="208"/>
      <c r="FE19" s="208"/>
      <c r="FF19" s="208"/>
      <c r="FG19" s="208"/>
      <c r="FH19" s="208"/>
      <c r="FI19" s="208"/>
      <c r="FJ19" s="208"/>
      <c r="FK19" s="208"/>
      <c r="FL19" s="208"/>
      <c r="FM19" s="208"/>
      <c r="FN19" s="208"/>
      <c r="FO19" s="208"/>
      <c r="FP19" s="208"/>
      <c r="FQ19" s="208"/>
      <c r="FR19" s="208"/>
      <c r="FS19" s="208"/>
      <c r="FT19" s="208"/>
      <c r="FU19" s="208"/>
      <c r="FV19" s="208"/>
      <c r="FW19" s="208"/>
      <c r="FX19" s="208"/>
      <c r="FY19" s="208"/>
      <c r="FZ19" s="208"/>
      <c r="GA19" s="208"/>
      <c r="GB19" s="208"/>
      <c r="GC19" s="208"/>
      <c r="GD19" s="208"/>
      <c r="GE19" s="208"/>
      <c r="GF19" s="208"/>
      <c r="GG19" s="208"/>
      <c r="GH19" s="208"/>
      <c r="GI19" s="208"/>
      <c r="GJ19" s="208"/>
      <c r="GK19" s="208"/>
      <c r="GL19" s="208"/>
      <c r="GM19" s="208"/>
      <c r="GN19" s="208"/>
      <c r="GO19" s="208"/>
      <c r="GP19" s="208"/>
      <c r="GQ19" s="208"/>
      <c r="GR19" s="208"/>
      <c r="GS19" s="208"/>
      <c r="GT19" s="208"/>
      <c r="GU19" s="208"/>
      <c r="GV19" s="208"/>
      <c r="GW19" s="208"/>
      <c r="GX19" s="208"/>
      <c r="GY19" s="208"/>
      <c r="GZ19" s="208"/>
      <c r="HA19" s="208"/>
      <c r="HB19" s="208"/>
      <c r="HC19" s="208"/>
      <c r="HD19" s="208"/>
      <c r="HE19" s="208"/>
      <c r="HF19" s="208"/>
      <c r="HG19" s="208"/>
      <c r="HH19" s="208"/>
      <c r="HI19" s="208"/>
      <c r="HJ19" s="208"/>
      <c r="HK19" s="208"/>
      <c r="HL19" s="208"/>
      <c r="HM19" s="208"/>
      <c r="HN19" s="208"/>
      <c r="HO19" s="208"/>
      <c r="HP19" s="208"/>
      <c r="HQ19" s="208"/>
      <c r="HR19" s="208"/>
      <c r="HS19" s="208"/>
      <c r="HT19" s="208"/>
      <c r="HU19" s="208"/>
      <c r="HV19" s="208"/>
      <c r="HW19" s="208"/>
      <c r="HX19" s="208"/>
      <c r="HY19" s="208"/>
      <c r="HZ19" s="208"/>
      <c r="IA19" s="208"/>
      <c r="IB19" s="208"/>
      <c r="IC19" s="208"/>
      <c r="ID19" s="208"/>
      <c r="IE19" s="208"/>
      <c r="IF19" s="208"/>
      <c r="IG19" s="208"/>
    </row>
    <row r="20" spans="1:241" s="234" customFormat="1" x14ac:dyDescent="0.2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1649"/>
      <c r="P20" s="208" t="s">
        <v>80</v>
      </c>
      <c r="Q20" s="379">
        <v>3</v>
      </c>
      <c r="R20" s="379">
        <f t="shared" si="1"/>
        <v>2</v>
      </c>
      <c r="S20" s="379">
        <v>0</v>
      </c>
      <c r="T20" s="379">
        <v>2</v>
      </c>
      <c r="U20" s="208" t="s">
        <v>275</v>
      </c>
      <c r="V20" s="397"/>
      <c r="W20" s="208"/>
      <c r="X20" s="208"/>
      <c r="Y20" s="208"/>
      <c r="Z20" s="208"/>
      <c r="AA20" s="208"/>
      <c r="AB20" s="208"/>
      <c r="AC20" s="411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  <c r="BP20" s="208"/>
      <c r="BQ20" s="208"/>
      <c r="BR20" s="208"/>
      <c r="BS20" s="208"/>
      <c r="BT20" s="208"/>
      <c r="BU20" s="208"/>
      <c r="BV20" s="208"/>
      <c r="BW20" s="208"/>
      <c r="BX20" s="208"/>
      <c r="BY20" s="208"/>
      <c r="BZ20" s="208"/>
      <c r="CA20" s="208"/>
      <c r="CB20" s="208"/>
      <c r="CC20" s="208"/>
      <c r="CD20" s="208"/>
      <c r="CE20" s="208"/>
      <c r="CF20" s="208"/>
      <c r="CG20" s="208"/>
      <c r="CH20" s="208"/>
      <c r="CI20" s="208"/>
      <c r="CJ20" s="208"/>
      <c r="CK20" s="208"/>
      <c r="CL20" s="208"/>
      <c r="CM20" s="208"/>
      <c r="CN20" s="208"/>
      <c r="CO20" s="208"/>
      <c r="CP20" s="208"/>
      <c r="CQ20" s="208"/>
      <c r="CR20" s="208"/>
      <c r="CS20" s="208"/>
      <c r="CT20" s="208"/>
      <c r="CU20" s="208"/>
      <c r="CV20" s="208"/>
      <c r="CW20" s="208"/>
      <c r="CX20" s="208"/>
      <c r="CY20" s="208"/>
      <c r="CZ20" s="208"/>
      <c r="DA20" s="208"/>
      <c r="DB20" s="208"/>
      <c r="DC20" s="208"/>
      <c r="DD20" s="208"/>
      <c r="DE20" s="208"/>
      <c r="DF20" s="208"/>
      <c r="DG20" s="208"/>
      <c r="DH20" s="208"/>
      <c r="DI20" s="208"/>
      <c r="DJ20" s="208"/>
      <c r="DK20" s="208"/>
      <c r="DL20" s="208"/>
      <c r="DM20" s="208"/>
      <c r="DN20" s="208"/>
      <c r="DO20" s="208"/>
      <c r="DP20" s="208"/>
      <c r="DQ20" s="208"/>
      <c r="DR20" s="208"/>
      <c r="DS20" s="208"/>
      <c r="DT20" s="208"/>
      <c r="DU20" s="208"/>
      <c r="DV20" s="208"/>
      <c r="DW20" s="208"/>
      <c r="DX20" s="208"/>
      <c r="DY20" s="208"/>
      <c r="DZ20" s="208"/>
      <c r="EA20" s="208"/>
      <c r="EB20" s="208"/>
      <c r="EC20" s="208"/>
      <c r="ED20" s="208"/>
      <c r="EE20" s="208"/>
      <c r="EF20" s="208"/>
      <c r="EG20" s="208"/>
      <c r="EH20" s="208"/>
      <c r="EI20" s="208"/>
      <c r="EJ20" s="208"/>
      <c r="EK20" s="208"/>
      <c r="EL20" s="208"/>
      <c r="EM20" s="208"/>
      <c r="EN20" s="208"/>
      <c r="EO20" s="208"/>
      <c r="EP20" s="208"/>
      <c r="EQ20" s="208"/>
      <c r="ER20" s="208"/>
      <c r="ES20" s="208"/>
      <c r="ET20" s="208"/>
      <c r="EU20" s="208"/>
      <c r="EV20" s="208"/>
      <c r="EW20" s="208"/>
      <c r="EX20" s="208"/>
      <c r="EY20" s="208"/>
      <c r="EZ20" s="208"/>
      <c r="FA20" s="208"/>
      <c r="FB20" s="208"/>
      <c r="FC20" s="208"/>
      <c r="FD20" s="208"/>
      <c r="FE20" s="208"/>
      <c r="FF20" s="208"/>
      <c r="FG20" s="208"/>
      <c r="FH20" s="208"/>
      <c r="FI20" s="208"/>
      <c r="FJ20" s="208"/>
      <c r="FK20" s="208"/>
      <c r="FL20" s="208"/>
      <c r="FM20" s="208"/>
      <c r="FN20" s="208"/>
      <c r="FO20" s="208"/>
      <c r="FP20" s="208"/>
      <c r="FQ20" s="208"/>
      <c r="FR20" s="208"/>
      <c r="FS20" s="208"/>
      <c r="FT20" s="208"/>
      <c r="FU20" s="208"/>
      <c r="FV20" s="208"/>
      <c r="FW20" s="208"/>
      <c r="FX20" s="208"/>
      <c r="FY20" s="208"/>
      <c r="FZ20" s="208"/>
      <c r="GA20" s="208"/>
      <c r="GB20" s="208"/>
      <c r="GC20" s="208"/>
      <c r="GD20" s="208"/>
      <c r="GE20" s="208"/>
      <c r="GF20" s="208"/>
      <c r="GG20" s="208"/>
      <c r="GH20" s="208"/>
      <c r="GI20" s="208"/>
      <c r="GJ20" s="208"/>
      <c r="GK20" s="208"/>
      <c r="GL20" s="208"/>
      <c r="GM20" s="208"/>
      <c r="GN20" s="208"/>
      <c r="GO20" s="208"/>
      <c r="GP20" s="208"/>
      <c r="GQ20" s="208"/>
      <c r="GR20" s="208"/>
      <c r="GS20" s="208"/>
      <c r="GT20" s="208"/>
      <c r="GU20" s="208"/>
      <c r="GV20" s="208"/>
      <c r="GW20" s="208"/>
      <c r="GX20" s="208"/>
      <c r="GY20" s="208"/>
      <c r="GZ20" s="208"/>
      <c r="HA20" s="208"/>
      <c r="HB20" s="208"/>
      <c r="HC20" s="208"/>
      <c r="HD20" s="208"/>
      <c r="HE20" s="208"/>
      <c r="HF20" s="208"/>
      <c r="HG20" s="208"/>
      <c r="HH20" s="208"/>
      <c r="HI20" s="208"/>
      <c r="HJ20" s="208"/>
      <c r="HK20" s="208"/>
      <c r="HL20" s="208"/>
      <c r="HM20" s="208"/>
      <c r="HN20" s="208"/>
      <c r="HO20" s="208"/>
      <c r="HP20" s="208"/>
      <c r="HQ20" s="208"/>
      <c r="HR20" s="208"/>
      <c r="HS20" s="208"/>
      <c r="HT20" s="208"/>
      <c r="HU20" s="208"/>
      <c r="HV20" s="208"/>
      <c r="HW20" s="208"/>
      <c r="HX20" s="208"/>
      <c r="HY20" s="208"/>
      <c r="HZ20" s="208"/>
      <c r="IA20" s="208"/>
      <c r="IB20" s="208"/>
      <c r="IC20" s="208"/>
      <c r="ID20" s="208"/>
      <c r="IE20" s="208"/>
      <c r="IF20" s="208"/>
      <c r="IG20" s="208"/>
    </row>
    <row r="21" spans="1:241" s="234" customFormat="1" x14ac:dyDescent="0.2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1649"/>
      <c r="P21" s="208" t="s">
        <v>3</v>
      </c>
      <c r="Q21" s="379">
        <v>2</v>
      </c>
      <c r="R21" s="379">
        <f t="shared" si="1"/>
        <v>2</v>
      </c>
      <c r="S21" s="379">
        <v>2</v>
      </c>
      <c r="T21" s="379">
        <v>0</v>
      </c>
      <c r="U21" s="208" t="s">
        <v>274</v>
      </c>
      <c r="V21" s="397"/>
      <c r="W21" s="208"/>
      <c r="X21" s="208"/>
      <c r="Y21" s="208"/>
      <c r="Z21" s="208"/>
      <c r="AA21" s="208"/>
      <c r="AB21" s="208"/>
      <c r="AC21" s="411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8"/>
      <c r="BW21" s="208"/>
      <c r="BX21" s="208"/>
      <c r="BY21" s="208"/>
      <c r="BZ21" s="208"/>
      <c r="CA21" s="208"/>
      <c r="CB21" s="208"/>
      <c r="CC21" s="208"/>
      <c r="CD21" s="208"/>
      <c r="CE21" s="208"/>
      <c r="CF21" s="208"/>
      <c r="CG21" s="208"/>
      <c r="CH21" s="208"/>
      <c r="CI21" s="208"/>
      <c r="CJ21" s="208"/>
      <c r="CK21" s="208"/>
      <c r="CL21" s="208"/>
      <c r="CM21" s="208"/>
      <c r="CN21" s="208"/>
      <c r="CO21" s="208"/>
      <c r="CP21" s="208"/>
      <c r="CQ21" s="208"/>
      <c r="CR21" s="208"/>
      <c r="CS21" s="208"/>
      <c r="CT21" s="208"/>
      <c r="CU21" s="208"/>
      <c r="CV21" s="208"/>
      <c r="CW21" s="208"/>
      <c r="CX21" s="208"/>
      <c r="CY21" s="208"/>
      <c r="CZ21" s="208"/>
      <c r="DA21" s="208"/>
      <c r="DB21" s="208"/>
      <c r="DC21" s="208"/>
      <c r="DD21" s="208"/>
      <c r="DE21" s="208"/>
      <c r="DF21" s="208"/>
      <c r="DG21" s="208"/>
      <c r="DH21" s="208"/>
      <c r="DI21" s="208"/>
      <c r="DJ21" s="208"/>
      <c r="DK21" s="208"/>
      <c r="DL21" s="208"/>
      <c r="DM21" s="208"/>
      <c r="DN21" s="208"/>
      <c r="DO21" s="208"/>
      <c r="DP21" s="208"/>
      <c r="DQ21" s="208"/>
      <c r="DR21" s="208"/>
      <c r="DS21" s="208"/>
      <c r="DT21" s="208"/>
      <c r="DU21" s="208"/>
      <c r="DV21" s="208"/>
      <c r="DW21" s="208"/>
      <c r="DX21" s="208"/>
      <c r="DY21" s="208"/>
      <c r="DZ21" s="208"/>
      <c r="EA21" s="208"/>
      <c r="EB21" s="208"/>
      <c r="EC21" s="208"/>
      <c r="ED21" s="208"/>
      <c r="EE21" s="208"/>
      <c r="EF21" s="208"/>
      <c r="EG21" s="208"/>
      <c r="EH21" s="208"/>
      <c r="EI21" s="208"/>
      <c r="EJ21" s="208"/>
      <c r="EK21" s="208"/>
      <c r="EL21" s="208"/>
      <c r="EM21" s="208"/>
      <c r="EN21" s="208"/>
      <c r="EO21" s="208"/>
      <c r="EP21" s="208"/>
      <c r="EQ21" s="208"/>
      <c r="ER21" s="208"/>
      <c r="ES21" s="208"/>
      <c r="ET21" s="208"/>
      <c r="EU21" s="208"/>
      <c r="EV21" s="208"/>
      <c r="EW21" s="208"/>
      <c r="EX21" s="208"/>
      <c r="EY21" s="208"/>
      <c r="EZ21" s="208"/>
      <c r="FA21" s="208"/>
      <c r="FB21" s="208"/>
      <c r="FC21" s="208"/>
      <c r="FD21" s="208"/>
      <c r="FE21" s="208"/>
      <c r="FF21" s="208"/>
      <c r="FG21" s="208"/>
      <c r="FH21" s="208"/>
      <c r="FI21" s="208"/>
      <c r="FJ21" s="208"/>
      <c r="FK21" s="208"/>
      <c r="FL21" s="208"/>
      <c r="FM21" s="208"/>
      <c r="FN21" s="208"/>
      <c r="FO21" s="208"/>
      <c r="FP21" s="208"/>
      <c r="FQ21" s="208"/>
      <c r="FR21" s="208"/>
      <c r="FS21" s="208"/>
      <c r="FT21" s="208"/>
      <c r="FU21" s="208"/>
      <c r="FV21" s="208"/>
      <c r="FW21" s="208"/>
      <c r="FX21" s="208"/>
      <c r="FY21" s="208"/>
      <c r="FZ21" s="208"/>
      <c r="GA21" s="208"/>
      <c r="GB21" s="208"/>
      <c r="GC21" s="208"/>
      <c r="GD21" s="208"/>
      <c r="GE21" s="208"/>
      <c r="GF21" s="208"/>
      <c r="GG21" s="208"/>
      <c r="GH21" s="208"/>
      <c r="GI21" s="208"/>
      <c r="GJ21" s="208"/>
      <c r="GK21" s="208"/>
      <c r="GL21" s="208"/>
      <c r="GM21" s="208"/>
      <c r="GN21" s="208"/>
      <c r="GO21" s="208"/>
      <c r="GP21" s="208"/>
      <c r="GQ21" s="208"/>
      <c r="GR21" s="208"/>
      <c r="GS21" s="208"/>
      <c r="GT21" s="208"/>
      <c r="GU21" s="208"/>
      <c r="GV21" s="208"/>
      <c r="GW21" s="208"/>
      <c r="GX21" s="208"/>
      <c r="GY21" s="208"/>
      <c r="GZ21" s="208"/>
      <c r="HA21" s="208"/>
      <c r="HB21" s="208"/>
      <c r="HC21" s="208"/>
      <c r="HD21" s="208"/>
      <c r="HE21" s="208"/>
      <c r="HF21" s="208"/>
      <c r="HG21" s="208"/>
      <c r="HH21" s="208"/>
      <c r="HI21" s="208"/>
      <c r="HJ21" s="208"/>
      <c r="HK21" s="208"/>
      <c r="HL21" s="208"/>
      <c r="HM21" s="208"/>
      <c r="HN21" s="208"/>
      <c r="HO21" s="208"/>
      <c r="HP21" s="208"/>
      <c r="HQ21" s="208"/>
      <c r="HR21" s="208"/>
      <c r="HS21" s="208"/>
      <c r="HT21" s="208"/>
      <c r="HU21" s="208"/>
      <c r="HV21" s="208"/>
      <c r="HW21" s="208"/>
      <c r="HX21" s="208"/>
      <c r="HY21" s="208"/>
      <c r="HZ21" s="208"/>
      <c r="IA21" s="208"/>
      <c r="IB21" s="208"/>
      <c r="IC21" s="208"/>
      <c r="ID21" s="208"/>
      <c r="IE21" s="208"/>
      <c r="IF21" s="208"/>
      <c r="IG21" s="208"/>
    </row>
    <row r="22" spans="1:241" s="234" customFormat="1" x14ac:dyDescent="0.2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1649"/>
      <c r="P22" s="208" t="s">
        <v>92</v>
      </c>
      <c r="Q22" s="379">
        <v>2</v>
      </c>
      <c r="R22" s="379">
        <f t="shared" si="1"/>
        <v>2</v>
      </c>
      <c r="S22" s="379">
        <v>2</v>
      </c>
      <c r="T22" s="379">
        <v>0</v>
      </c>
      <c r="U22" s="208" t="s">
        <v>274</v>
      </c>
      <c r="V22" s="397"/>
      <c r="W22" s="208"/>
      <c r="X22" s="208"/>
      <c r="Y22" s="208"/>
      <c r="Z22" s="208"/>
      <c r="AA22" s="208"/>
      <c r="AB22" s="208"/>
      <c r="AC22" s="411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  <c r="CI22" s="208"/>
      <c r="CJ22" s="208"/>
      <c r="CK22" s="208"/>
      <c r="CL22" s="208"/>
      <c r="CM22" s="208"/>
      <c r="CN22" s="208"/>
      <c r="CO22" s="208"/>
      <c r="CP22" s="208"/>
      <c r="CQ22" s="208"/>
      <c r="CR22" s="208"/>
      <c r="CS22" s="208"/>
      <c r="CT22" s="208"/>
      <c r="CU22" s="208"/>
      <c r="CV22" s="208"/>
      <c r="CW22" s="208"/>
      <c r="CX22" s="208"/>
      <c r="CY22" s="208"/>
      <c r="CZ22" s="208"/>
      <c r="DA22" s="208"/>
      <c r="DB22" s="208"/>
      <c r="DC22" s="208"/>
      <c r="DD22" s="208"/>
      <c r="DE22" s="208"/>
      <c r="DF22" s="208"/>
      <c r="DG22" s="208"/>
      <c r="DH22" s="208"/>
      <c r="DI22" s="208"/>
      <c r="DJ22" s="208"/>
      <c r="DK22" s="208"/>
      <c r="DL22" s="208"/>
      <c r="DM22" s="208"/>
      <c r="DN22" s="208"/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208"/>
      <c r="ED22" s="208"/>
      <c r="EE22" s="208"/>
      <c r="EF22" s="208"/>
      <c r="EG22" s="208"/>
      <c r="EH22" s="208"/>
      <c r="EI22" s="208"/>
      <c r="EJ22" s="208"/>
      <c r="EK22" s="208"/>
      <c r="EL22" s="208"/>
      <c r="EM22" s="208"/>
      <c r="EN22" s="208"/>
      <c r="EO22" s="208"/>
      <c r="EP22" s="208"/>
      <c r="EQ22" s="208"/>
      <c r="ER22" s="208"/>
      <c r="ES22" s="208"/>
      <c r="ET22" s="208"/>
      <c r="EU22" s="208"/>
      <c r="EV22" s="208"/>
      <c r="EW22" s="208"/>
      <c r="EX22" s="208"/>
      <c r="EY22" s="208"/>
      <c r="EZ22" s="208"/>
      <c r="FA22" s="208"/>
      <c r="FB22" s="208"/>
      <c r="FC22" s="208"/>
      <c r="FD22" s="208"/>
      <c r="FE22" s="208"/>
      <c r="FF22" s="208"/>
      <c r="FG22" s="208"/>
      <c r="FH22" s="208"/>
      <c r="FI22" s="208"/>
      <c r="FJ22" s="208"/>
      <c r="FK22" s="208"/>
      <c r="FL22" s="208"/>
      <c r="FM22" s="208"/>
      <c r="FN22" s="208"/>
      <c r="FO22" s="208"/>
      <c r="FP22" s="208"/>
      <c r="FQ22" s="208"/>
      <c r="FR22" s="208"/>
      <c r="FS22" s="208"/>
      <c r="FT22" s="208"/>
      <c r="FU22" s="208"/>
      <c r="FV22" s="208"/>
      <c r="FW22" s="208"/>
      <c r="FX22" s="208"/>
      <c r="FY22" s="208"/>
      <c r="FZ22" s="208"/>
      <c r="GA22" s="208"/>
      <c r="GB22" s="208"/>
      <c r="GC22" s="208"/>
      <c r="GD22" s="208"/>
      <c r="GE22" s="208"/>
      <c r="GF22" s="208"/>
      <c r="GG22" s="208"/>
      <c r="GH22" s="208"/>
      <c r="GI22" s="208"/>
      <c r="GJ22" s="208"/>
      <c r="GK22" s="208"/>
      <c r="GL22" s="208"/>
      <c r="GM22" s="208"/>
      <c r="GN22" s="208"/>
      <c r="GO22" s="208"/>
      <c r="GP22" s="208"/>
      <c r="GQ22" s="208"/>
      <c r="GR22" s="208"/>
      <c r="GS22" s="208"/>
      <c r="GT22" s="208"/>
      <c r="GU22" s="208"/>
      <c r="GV22" s="208"/>
      <c r="GW22" s="208"/>
      <c r="GX22" s="208"/>
      <c r="GY22" s="208"/>
      <c r="GZ22" s="208"/>
      <c r="HA22" s="208"/>
      <c r="HB22" s="208"/>
      <c r="HC22" s="208"/>
      <c r="HD22" s="208"/>
      <c r="HE22" s="208"/>
      <c r="HF22" s="208"/>
      <c r="HG22" s="208"/>
      <c r="HH22" s="208"/>
      <c r="HI22" s="208"/>
      <c r="HJ22" s="208"/>
      <c r="HK22" s="208"/>
      <c r="HL22" s="208"/>
      <c r="HM22" s="208"/>
      <c r="HN22" s="208"/>
      <c r="HO22" s="208"/>
      <c r="HP22" s="208"/>
      <c r="HQ22" s="208"/>
      <c r="HR22" s="208"/>
      <c r="HS22" s="208"/>
      <c r="HT22" s="208"/>
      <c r="HU22" s="208"/>
      <c r="HV22" s="208"/>
      <c r="HW22" s="208"/>
      <c r="HX22" s="208"/>
      <c r="HY22" s="208"/>
      <c r="HZ22" s="208"/>
      <c r="IA22" s="208"/>
      <c r="IB22" s="208"/>
      <c r="IC22" s="208"/>
      <c r="ID22" s="208"/>
      <c r="IE22" s="208"/>
      <c r="IF22" s="208"/>
      <c r="IG22" s="208"/>
    </row>
    <row r="23" spans="1:241" s="234" customFormat="1" x14ac:dyDescent="0.2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1649"/>
      <c r="P23" s="208" t="s">
        <v>93</v>
      </c>
      <c r="Q23" s="402">
        <v>3</v>
      </c>
      <c r="R23" s="379">
        <f t="shared" si="1"/>
        <v>2</v>
      </c>
      <c r="S23" s="402">
        <v>2</v>
      </c>
      <c r="T23" s="402">
        <v>0</v>
      </c>
      <c r="U23" s="208" t="s">
        <v>275</v>
      </c>
      <c r="V23" s="397"/>
      <c r="W23" s="208"/>
      <c r="X23" s="208"/>
      <c r="Y23" s="208"/>
      <c r="Z23" s="208"/>
      <c r="AA23" s="208"/>
      <c r="AB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208"/>
      <c r="CT23" s="208"/>
      <c r="CU23" s="208"/>
      <c r="CV23" s="208"/>
      <c r="CW23" s="208"/>
      <c r="CX23" s="208"/>
      <c r="CY23" s="208"/>
      <c r="CZ23" s="208"/>
      <c r="DA23" s="208"/>
      <c r="DB23" s="208"/>
      <c r="DC23" s="208"/>
      <c r="DD23" s="208"/>
      <c r="DE23" s="208"/>
      <c r="DF23" s="208"/>
      <c r="DG23" s="208"/>
      <c r="DH23" s="208"/>
      <c r="DI23" s="208"/>
      <c r="DJ23" s="208"/>
      <c r="DK23" s="208"/>
      <c r="DL23" s="208"/>
      <c r="DM23" s="208"/>
      <c r="DN23" s="208"/>
      <c r="DO23" s="208"/>
      <c r="DP23" s="208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208"/>
      <c r="EC23" s="208"/>
      <c r="ED23" s="208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208"/>
      <c r="EQ23" s="208"/>
      <c r="ER23" s="208"/>
      <c r="ES23" s="208"/>
      <c r="ET23" s="208"/>
      <c r="EU23" s="208"/>
      <c r="EV23" s="208"/>
      <c r="EW23" s="208"/>
      <c r="EX23" s="208"/>
      <c r="EY23" s="208"/>
      <c r="EZ23" s="208"/>
      <c r="FA23" s="208"/>
      <c r="FB23" s="208"/>
      <c r="FC23" s="208"/>
      <c r="FD23" s="208"/>
      <c r="FE23" s="208"/>
      <c r="FF23" s="208"/>
      <c r="FG23" s="208"/>
      <c r="FH23" s="208"/>
      <c r="FI23" s="208"/>
      <c r="FJ23" s="208"/>
      <c r="FK23" s="208"/>
      <c r="FL23" s="208"/>
      <c r="FM23" s="208"/>
      <c r="FN23" s="208"/>
      <c r="FO23" s="208"/>
      <c r="FP23" s="208"/>
      <c r="FQ23" s="208"/>
      <c r="FR23" s="208"/>
      <c r="FS23" s="208"/>
      <c r="FT23" s="208"/>
      <c r="FU23" s="208"/>
      <c r="FV23" s="208"/>
      <c r="FW23" s="208"/>
      <c r="FX23" s="208"/>
      <c r="FY23" s="208"/>
      <c r="FZ23" s="208"/>
      <c r="GA23" s="208"/>
      <c r="GB23" s="208"/>
      <c r="GC23" s="208"/>
      <c r="GD23" s="208"/>
      <c r="GE23" s="208"/>
      <c r="GF23" s="208"/>
      <c r="GG23" s="208"/>
      <c r="GH23" s="208"/>
      <c r="GI23" s="208"/>
      <c r="GJ23" s="208"/>
      <c r="GK23" s="208"/>
      <c r="GL23" s="208"/>
      <c r="GM23" s="208"/>
      <c r="GN23" s="208"/>
      <c r="GO23" s="208"/>
      <c r="GP23" s="208"/>
      <c r="GQ23" s="208"/>
      <c r="GR23" s="208"/>
      <c r="GS23" s="208"/>
      <c r="GT23" s="208"/>
      <c r="GU23" s="208"/>
      <c r="GV23" s="208"/>
      <c r="GW23" s="208"/>
      <c r="GX23" s="208"/>
      <c r="GY23" s="208"/>
      <c r="GZ23" s="208"/>
      <c r="HA23" s="208"/>
      <c r="HB23" s="208"/>
      <c r="HC23" s="208"/>
      <c r="HD23" s="208"/>
      <c r="HE23" s="208"/>
      <c r="HF23" s="208"/>
      <c r="HG23" s="208"/>
      <c r="HH23" s="208"/>
      <c r="HI23" s="208"/>
      <c r="HJ23" s="208"/>
      <c r="HK23" s="208"/>
      <c r="HL23" s="208"/>
      <c r="HM23" s="208"/>
      <c r="HN23" s="208"/>
      <c r="HO23" s="208"/>
      <c r="HP23" s="208"/>
      <c r="HQ23" s="208"/>
      <c r="HR23" s="208"/>
      <c r="HS23" s="208"/>
      <c r="HT23" s="208"/>
      <c r="HU23" s="208"/>
      <c r="HV23" s="208"/>
      <c r="HW23" s="208"/>
      <c r="HX23" s="208"/>
      <c r="HY23" s="208"/>
      <c r="HZ23" s="208"/>
      <c r="IA23" s="208"/>
      <c r="IB23" s="208"/>
      <c r="IC23" s="208"/>
      <c r="ID23" s="208"/>
      <c r="IE23" s="208"/>
      <c r="IF23" s="208"/>
      <c r="IG23" s="208"/>
    </row>
    <row r="24" spans="1:241" s="234" customFormat="1" x14ac:dyDescent="0.2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1649"/>
      <c r="P24" s="208" t="s">
        <v>286</v>
      </c>
      <c r="Q24" s="208">
        <v>15</v>
      </c>
      <c r="R24" s="379">
        <f t="shared" si="1"/>
        <v>10</v>
      </c>
      <c r="S24" s="208">
        <v>4</v>
      </c>
      <c r="T24" s="208">
        <v>6</v>
      </c>
      <c r="U24" s="355"/>
      <c r="V24" s="397"/>
      <c r="W24" s="208"/>
      <c r="X24" s="208"/>
      <c r="Y24" s="208"/>
      <c r="Z24" s="208"/>
      <c r="AA24" s="208"/>
      <c r="AB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08"/>
      <c r="CY24" s="208"/>
      <c r="CZ24" s="208"/>
      <c r="DA24" s="208"/>
      <c r="DB24" s="208"/>
      <c r="DC24" s="208"/>
      <c r="DD24" s="208"/>
      <c r="DE24" s="208"/>
      <c r="DF24" s="208"/>
      <c r="DG24" s="208"/>
      <c r="DH24" s="208"/>
      <c r="DI24" s="208"/>
      <c r="DJ24" s="208"/>
      <c r="DK24" s="208"/>
      <c r="DL24" s="208"/>
      <c r="DM24" s="208"/>
      <c r="DN24" s="208"/>
      <c r="DO24" s="208"/>
      <c r="DP24" s="208"/>
      <c r="DQ24" s="208"/>
      <c r="DR24" s="208"/>
      <c r="DS24" s="208"/>
      <c r="DT24" s="208"/>
      <c r="DU24" s="208"/>
      <c r="DV24" s="208"/>
      <c r="DW24" s="208"/>
      <c r="DX24" s="208"/>
      <c r="DY24" s="208"/>
      <c r="DZ24" s="208"/>
      <c r="EA24" s="208"/>
      <c r="EB24" s="208"/>
      <c r="EC24" s="208"/>
      <c r="ED24" s="208"/>
      <c r="EE24" s="208"/>
      <c r="EF24" s="208"/>
      <c r="EG24" s="208"/>
      <c r="EH24" s="208"/>
      <c r="EI24" s="208"/>
      <c r="EJ24" s="208"/>
      <c r="EK24" s="208"/>
      <c r="EL24" s="208"/>
      <c r="EM24" s="208"/>
      <c r="EN24" s="208"/>
      <c r="EO24" s="208"/>
      <c r="EP24" s="208"/>
      <c r="EQ24" s="208"/>
      <c r="ER24" s="208"/>
      <c r="ES24" s="208"/>
      <c r="ET24" s="208"/>
      <c r="EU24" s="208"/>
      <c r="EV24" s="208"/>
      <c r="EW24" s="208"/>
      <c r="EX24" s="208"/>
      <c r="EY24" s="208"/>
      <c r="EZ24" s="208"/>
      <c r="FA24" s="208"/>
      <c r="FB24" s="208"/>
      <c r="FC24" s="208"/>
      <c r="FD24" s="208"/>
      <c r="FE24" s="208"/>
      <c r="FF24" s="208"/>
      <c r="FG24" s="208"/>
      <c r="FH24" s="208"/>
      <c r="FI24" s="208"/>
      <c r="FJ24" s="208"/>
      <c r="FK24" s="208"/>
      <c r="FL24" s="208"/>
      <c r="FM24" s="208"/>
      <c r="FN24" s="208"/>
      <c r="FO24" s="208"/>
      <c r="FP24" s="208"/>
      <c r="FQ24" s="208"/>
      <c r="FR24" s="208"/>
      <c r="FS24" s="208"/>
      <c r="FT24" s="208"/>
      <c r="FU24" s="208"/>
      <c r="FV24" s="208"/>
      <c r="FW24" s="208"/>
      <c r="FX24" s="208"/>
      <c r="FY24" s="208"/>
      <c r="FZ24" s="208"/>
      <c r="GA24" s="208"/>
      <c r="GB24" s="208"/>
      <c r="GC24" s="208"/>
      <c r="GD24" s="208"/>
      <c r="GE24" s="208"/>
      <c r="GF24" s="208"/>
      <c r="GG24" s="208"/>
      <c r="GH24" s="208"/>
      <c r="GI24" s="208"/>
      <c r="GJ24" s="208"/>
      <c r="GK24" s="208"/>
      <c r="GL24" s="208"/>
      <c r="GM24" s="208"/>
      <c r="GN24" s="208"/>
      <c r="GO24" s="208"/>
      <c r="GP24" s="208"/>
      <c r="GQ24" s="208"/>
      <c r="GR24" s="208"/>
      <c r="GS24" s="208"/>
      <c r="GT24" s="208"/>
      <c r="GU24" s="208"/>
      <c r="GV24" s="208"/>
      <c r="GW24" s="208"/>
      <c r="GX24" s="208"/>
      <c r="GY24" s="208"/>
      <c r="GZ24" s="208"/>
      <c r="HA24" s="208"/>
      <c r="HB24" s="208"/>
      <c r="HC24" s="208"/>
      <c r="HD24" s="208"/>
      <c r="HE24" s="208"/>
      <c r="HF24" s="208"/>
      <c r="HG24" s="208"/>
      <c r="HH24" s="208"/>
      <c r="HI24" s="208"/>
      <c r="HJ24" s="208"/>
      <c r="HK24" s="208"/>
      <c r="HL24" s="208"/>
      <c r="HM24" s="208"/>
      <c r="HN24" s="208"/>
      <c r="HO24" s="208"/>
      <c r="HP24" s="208"/>
      <c r="HQ24" s="208"/>
      <c r="HR24" s="208"/>
      <c r="HS24" s="208"/>
      <c r="HT24" s="208"/>
      <c r="HU24" s="208"/>
      <c r="HV24" s="208"/>
      <c r="HW24" s="208"/>
      <c r="HX24" s="208"/>
      <c r="HY24" s="208"/>
      <c r="HZ24" s="208"/>
      <c r="IA24" s="208"/>
      <c r="IB24" s="208"/>
      <c r="IC24" s="208"/>
      <c r="ID24" s="208"/>
      <c r="IE24" s="208"/>
      <c r="IF24" s="208"/>
      <c r="IG24" s="208"/>
    </row>
    <row r="25" spans="1:241" s="234" customFormat="1" ht="13.5" thickBot="1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1650"/>
      <c r="P25" s="391" t="s">
        <v>176</v>
      </c>
      <c r="Q25" s="392">
        <f>SUM(Q18:Q24)</f>
        <v>30</v>
      </c>
      <c r="R25" s="392">
        <f>SUM(R18:R24)</f>
        <v>22</v>
      </c>
      <c r="S25" s="392">
        <f>SUM(S18:S24)</f>
        <v>12</v>
      </c>
      <c r="T25" s="392">
        <f>SUM(T18:T24)</f>
        <v>10</v>
      </c>
      <c r="U25" s="383"/>
      <c r="V25" s="397"/>
      <c r="W25" s="208"/>
      <c r="X25" s="208"/>
      <c r="Y25" s="208"/>
      <c r="Z25" s="208"/>
      <c r="AA25" s="208"/>
      <c r="AB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  <c r="DE25" s="208"/>
      <c r="DF25" s="208"/>
      <c r="DG25" s="208"/>
      <c r="DH25" s="208"/>
      <c r="DI25" s="208"/>
      <c r="DJ25" s="208"/>
      <c r="DK25" s="208"/>
      <c r="DL25" s="208"/>
      <c r="DM25" s="208"/>
      <c r="DN25" s="208"/>
      <c r="DO25" s="208"/>
      <c r="DP25" s="208"/>
      <c r="DQ25" s="208"/>
      <c r="DR25" s="208"/>
      <c r="DS25" s="208"/>
      <c r="DT25" s="208"/>
      <c r="DU25" s="208"/>
      <c r="DV25" s="208"/>
      <c r="DW25" s="208"/>
      <c r="DX25" s="208"/>
      <c r="DY25" s="208"/>
      <c r="DZ25" s="208"/>
      <c r="EA25" s="208"/>
      <c r="EB25" s="208"/>
      <c r="EC25" s="208"/>
      <c r="ED25" s="208"/>
      <c r="EE25" s="208"/>
      <c r="EF25" s="208"/>
      <c r="EG25" s="208"/>
      <c r="EH25" s="208"/>
      <c r="EI25" s="208"/>
      <c r="EJ25" s="208"/>
      <c r="EK25" s="208"/>
      <c r="EL25" s="208"/>
      <c r="EM25" s="208"/>
      <c r="EN25" s="208"/>
      <c r="EO25" s="208"/>
      <c r="EP25" s="208"/>
      <c r="EQ25" s="208"/>
      <c r="ER25" s="208"/>
      <c r="ES25" s="208"/>
      <c r="ET25" s="208"/>
      <c r="EU25" s="208"/>
      <c r="EV25" s="208"/>
      <c r="EW25" s="208"/>
      <c r="EX25" s="208"/>
      <c r="EY25" s="208"/>
      <c r="EZ25" s="208"/>
      <c r="FA25" s="208"/>
      <c r="FB25" s="208"/>
      <c r="FC25" s="208"/>
      <c r="FD25" s="208"/>
      <c r="FE25" s="208"/>
      <c r="FF25" s="208"/>
      <c r="FG25" s="208"/>
      <c r="FH25" s="208"/>
      <c r="FI25" s="208"/>
      <c r="FJ25" s="208"/>
      <c r="FK25" s="208"/>
      <c r="FL25" s="208"/>
      <c r="FM25" s="208"/>
      <c r="FN25" s="208"/>
      <c r="FO25" s="208"/>
      <c r="FP25" s="208"/>
      <c r="FQ25" s="208"/>
      <c r="FR25" s="208"/>
      <c r="FS25" s="208"/>
      <c r="FT25" s="208"/>
      <c r="FU25" s="208"/>
      <c r="FV25" s="208"/>
      <c r="FW25" s="208"/>
      <c r="FX25" s="208"/>
      <c r="FY25" s="208"/>
      <c r="FZ25" s="208"/>
      <c r="GA25" s="208"/>
      <c r="GB25" s="208"/>
      <c r="GC25" s="208"/>
      <c r="GD25" s="208"/>
      <c r="GE25" s="208"/>
      <c r="GF25" s="208"/>
      <c r="GG25" s="208"/>
      <c r="GH25" s="208"/>
      <c r="GI25" s="208"/>
      <c r="GJ25" s="208"/>
      <c r="GK25" s="208"/>
      <c r="GL25" s="208"/>
      <c r="GM25" s="208"/>
      <c r="GN25" s="208"/>
      <c r="GO25" s="208"/>
      <c r="GP25" s="208"/>
      <c r="GQ25" s="208"/>
      <c r="GR25" s="208"/>
      <c r="GS25" s="208"/>
      <c r="GT25" s="208"/>
      <c r="GU25" s="208"/>
      <c r="GV25" s="208"/>
      <c r="GW25" s="208"/>
      <c r="GX25" s="208"/>
      <c r="GY25" s="208"/>
      <c r="GZ25" s="208"/>
      <c r="HA25" s="208"/>
      <c r="HB25" s="208"/>
      <c r="HC25" s="208"/>
      <c r="HD25" s="208"/>
      <c r="HE25" s="208"/>
      <c r="HF25" s="208"/>
      <c r="HG25" s="208"/>
      <c r="HH25" s="208"/>
      <c r="HI25" s="208"/>
      <c r="HJ25" s="208"/>
      <c r="HK25" s="208"/>
      <c r="HL25" s="208"/>
      <c r="HM25" s="208"/>
      <c r="HN25" s="208"/>
      <c r="HO25" s="208"/>
      <c r="HP25" s="208"/>
      <c r="HQ25" s="208"/>
      <c r="HR25" s="208"/>
      <c r="HS25" s="208"/>
      <c r="HT25" s="208"/>
      <c r="HU25" s="208"/>
      <c r="HV25" s="208"/>
      <c r="HW25" s="208"/>
      <c r="HX25" s="208"/>
      <c r="HY25" s="208"/>
      <c r="HZ25" s="208"/>
      <c r="IA25" s="208"/>
      <c r="IB25" s="208"/>
      <c r="IC25" s="208"/>
      <c r="ID25" s="208"/>
      <c r="IE25" s="208"/>
      <c r="IF25" s="208"/>
      <c r="IG25" s="208"/>
    </row>
    <row r="26" spans="1:241" s="234" customFormat="1" x14ac:dyDescent="0.2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1648">
        <v>6</v>
      </c>
      <c r="P26" s="208" t="s">
        <v>285</v>
      </c>
      <c r="Q26" s="403">
        <v>3</v>
      </c>
      <c r="R26" s="403">
        <f>SUM(S26:T26)</f>
        <v>2</v>
      </c>
      <c r="S26" s="403">
        <v>0</v>
      </c>
      <c r="T26" s="403">
        <v>2</v>
      </c>
      <c r="U26" s="386" t="s">
        <v>275</v>
      </c>
      <c r="V26" s="397"/>
      <c r="W26" s="208"/>
      <c r="X26" s="208"/>
      <c r="Y26" s="208"/>
      <c r="Z26" s="208"/>
      <c r="AA26" s="208"/>
      <c r="AB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K26" s="208"/>
      <c r="DL26" s="208"/>
      <c r="DM26" s="208"/>
      <c r="DN26" s="208"/>
      <c r="DO26" s="208"/>
      <c r="DP26" s="208"/>
      <c r="DQ26" s="208"/>
      <c r="DR26" s="208"/>
      <c r="DS26" s="208"/>
      <c r="DT26" s="208"/>
      <c r="DU26" s="208"/>
      <c r="DV26" s="208"/>
      <c r="DW26" s="208"/>
      <c r="DX26" s="208"/>
      <c r="DY26" s="208"/>
      <c r="DZ26" s="20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  <c r="EP26" s="208"/>
      <c r="EQ26" s="208"/>
      <c r="ER26" s="208"/>
      <c r="ES26" s="208"/>
      <c r="ET26" s="208"/>
      <c r="EU26" s="208"/>
      <c r="EV26" s="208"/>
      <c r="EW26" s="208"/>
      <c r="EX26" s="208"/>
      <c r="EY26" s="208"/>
      <c r="EZ26" s="208"/>
      <c r="FA26" s="208"/>
      <c r="FB26" s="208"/>
      <c r="FC26" s="208"/>
      <c r="FD26" s="208"/>
      <c r="FE26" s="208"/>
      <c r="FF26" s="208"/>
      <c r="FG26" s="208"/>
      <c r="FH26" s="208"/>
      <c r="FI26" s="208"/>
      <c r="FJ26" s="208"/>
      <c r="FK26" s="208"/>
      <c r="FL26" s="208"/>
      <c r="FM26" s="208"/>
      <c r="FN26" s="208"/>
      <c r="FO26" s="208"/>
      <c r="FP26" s="208"/>
      <c r="FQ26" s="208"/>
      <c r="FR26" s="208"/>
      <c r="FS26" s="208"/>
      <c r="FT26" s="208"/>
      <c r="FU26" s="208"/>
      <c r="FV26" s="208"/>
      <c r="FW26" s="208"/>
      <c r="FX26" s="208"/>
      <c r="FY26" s="208"/>
      <c r="FZ26" s="208"/>
      <c r="GA26" s="208"/>
      <c r="GB26" s="208"/>
      <c r="GC26" s="208"/>
      <c r="GD26" s="208"/>
      <c r="GE26" s="208"/>
      <c r="GF26" s="208"/>
      <c r="GG26" s="208"/>
      <c r="GH26" s="208"/>
      <c r="GI26" s="208"/>
      <c r="GJ26" s="208"/>
      <c r="GK26" s="208"/>
      <c r="GL26" s="208"/>
      <c r="GM26" s="208"/>
      <c r="GN26" s="208"/>
      <c r="GO26" s="208"/>
      <c r="GP26" s="208"/>
      <c r="GQ26" s="208"/>
      <c r="GR26" s="208"/>
      <c r="GS26" s="208"/>
      <c r="GT26" s="208"/>
      <c r="GU26" s="208"/>
      <c r="GV26" s="208"/>
      <c r="GW26" s="208"/>
      <c r="GX26" s="208"/>
      <c r="GY26" s="208"/>
      <c r="GZ26" s="208"/>
      <c r="HA26" s="208"/>
      <c r="HB26" s="208"/>
      <c r="HC26" s="208"/>
      <c r="HD26" s="208"/>
      <c r="HE26" s="208"/>
      <c r="HF26" s="208"/>
      <c r="HG26" s="208"/>
      <c r="HH26" s="208"/>
      <c r="HI26" s="208"/>
      <c r="HJ26" s="208"/>
      <c r="HK26" s="208"/>
      <c r="HL26" s="208"/>
      <c r="HM26" s="208"/>
      <c r="HN26" s="208"/>
      <c r="HO26" s="208"/>
      <c r="HP26" s="208"/>
      <c r="HQ26" s="208"/>
      <c r="HR26" s="208"/>
      <c r="HS26" s="208"/>
      <c r="HT26" s="208"/>
      <c r="HU26" s="208"/>
      <c r="HV26" s="208"/>
      <c r="HW26" s="208"/>
      <c r="HX26" s="208"/>
      <c r="HY26" s="208"/>
      <c r="HZ26" s="208"/>
      <c r="IA26" s="208"/>
      <c r="IB26" s="208"/>
      <c r="IC26" s="208"/>
      <c r="ID26" s="208"/>
      <c r="IE26" s="208"/>
      <c r="IF26" s="208"/>
      <c r="IG26" s="208"/>
    </row>
    <row r="27" spans="1:241" s="234" customFormat="1" x14ac:dyDescent="0.2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1649"/>
      <c r="P27" s="208" t="s">
        <v>399</v>
      </c>
      <c r="Q27" s="404">
        <v>3</v>
      </c>
      <c r="R27" s="404">
        <f t="shared" ref="R27:R32" si="2">SUM(S27:T27)</f>
        <v>2</v>
      </c>
      <c r="S27" s="404">
        <v>2</v>
      </c>
      <c r="T27" s="404">
        <v>0</v>
      </c>
      <c r="U27" s="208" t="s">
        <v>274</v>
      </c>
      <c r="V27" s="397"/>
      <c r="W27" s="208"/>
      <c r="X27" s="208"/>
      <c r="Y27" s="208"/>
      <c r="Z27" s="208"/>
      <c r="AA27" s="208"/>
      <c r="AB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8"/>
      <c r="DF27" s="208"/>
      <c r="DG27" s="208"/>
      <c r="DH27" s="208"/>
      <c r="DI27" s="208"/>
      <c r="DJ27" s="208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8"/>
      <c r="ES27" s="208"/>
      <c r="ET27" s="208"/>
      <c r="EU27" s="208"/>
      <c r="EV27" s="208"/>
      <c r="EW27" s="208"/>
      <c r="EX27" s="208"/>
      <c r="EY27" s="208"/>
      <c r="EZ27" s="208"/>
      <c r="FA27" s="208"/>
      <c r="FB27" s="208"/>
      <c r="FC27" s="208"/>
      <c r="FD27" s="208"/>
      <c r="FE27" s="208"/>
      <c r="FF27" s="208"/>
      <c r="FG27" s="208"/>
      <c r="FH27" s="208"/>
      <c r="FI27" s="208"/>
      <c r="FJ27" s="208"/>
      <c r="FK27" s="208"/>
      <c r="FL27" s="208"/>
      <c r="FM27" s="208"/>
      <c r="FN27" s="208"/>
      <c r="FO27" s="208"/>
      <c r="FP27" s="208"/>
      <c r="FQ27" s="208"/>
      <c r="FR27" s="208"/>
      <c r="FS27" s="208"/>
      <c r="FT27" s="208"/>
      <c r="FU27" s="208"/>
      <c r="FV27" s="208"/>
      <c r="FW27" s="208"/>
      <c r="FX27" s="208"/>
      <c r="FY27" s="208"/>
      <c r="FZ27" s="208"/>
      <c r="GA27" s="208"/>
      <c r="GB27" s="208"/>
      <c r="GC27" s="208"/>
      <c r="GD27" s="208"/>
      <c r="GE27" s="208"/>
      <c r="GF27" s="208"/>
      <c r="GG27" s="208"/>
      <c r="GH27" s="208"/>
      <c r="GI27" s="208"/>
      <c r="GJ27" s="208"/>
      <c r="GK27" s="208"/>
      <c r="GL27" s="208"/>
      <c r="GM27" s="208"/>
      <c r="GN27" s="208"/>
      <c r="GO27" s="208"/>
      <c r="GP27" s="208"/>
      <c r="GQ27" s="208"/>
      <c r="GR27" s="208"/>
      <c r="GS27" s="208"/>
      <c r="GT27" s="208"/>
      <c r="GU27" s="208"/>
      <c r="GV27" s="208"/>
      <c r="GW27" s="208"/>
      <c r="GX27" s="208"/>
      <c r="GY27" s="208"/>
      <c r="GZ27" s="208"/>
      <c r="HA27" s="208"/>
      <c r="HB27" s="208"/>
      <c r="HC27" s="208"/>
      <c r="HD27" s="208"/>
      <c r="HE27" s="208"/>
      <c r="HF27" s="208"/>
      <c r="HG27" s="208"/>
      <c r="HH27" s="208"/>
      <c r="HI27" s="208"/>
      <c r="HJ27" s="208"/>
      <c r="HK27" s="208"/>
      <c r="HL27" s="208"/>
      <c r="HM27" s="208"/>
      <c r="HN27" s="208"/>
      <c r="HO27" s="208"/>
      <c r="HP27" s="208"/>
      <c r="HQ27" s="208"/>
      <c r="HR27" s="208"/>
      <c r="HS27" s="208"/>
      <c r="HT27" s="208"/>
      <c r="HU27" s="208"/>
      <c r="HV27" s="208"/>
      <c r="HW27" s="208"/>
      <c r="HX27" s="208"/>
      <c r="HY27" s="208"/>
      <c r="HZ27" s="208"/>
      <c r="IA27" s="208"/>
      <c r="IB27" s="208"/>
      <c r="IC27" s="208"/>
      <c r="ID27" s="208"/>
      <c r="IE27" s="208"/>
      <c r="IF27" s="208"/>
      <c r="IG27" s="208"/>
    </row>
    <row r="28" spans="1:241" s="234" customFormat="1" x14ac:dyDescent="0.2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1649"/>
      <c r="P28" s="208" t="s">
        <v>229</v>
      </c>
      <c r="Q28" s="404">
        <v>3</v>
      </c>
      <c r="R28" s="404">
        <f t="shared" si="2"/>
        <v>3</v>
      </c>
      <c r="S28" s="404">
        <v>2</v>
      </c>
      <c r="T28" s="404">
        <v>1</v>
      </c>
      <c r="U28" s="208" t="s">
        <v>274</v>
      </c>
      <c r="V28" s="413"/>
      <c r="W28" s="413"/>
      <c r="X28" s="413"/>
      <c r="Y28" s="413"/>
      <c r="Z28" s="413"/>
      <c r="AA28" s="413"/>
      <c r="AB28" s="413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8"/>
      <c r="ES28" s="208"/>
      <c r="ET28" s="208"/>
      <c r="EU28" s="208"/>
      <c r="EV28" s="208"/>
      <c r="EW28" s="208"/>
      <c r="EX28" s="208"/>
      <c r="EY28" s="208"/>
      <c r="EZ28" s="208"/>
      <c r="FA28" s="208"/>
      <c r="FB28" s="208"/>
      <c r="FC28" s="208"/>
      <c r="FD28" s="208"/>
      <c r="FE28" s="208"/>
      <c r="FF28" s="208"/>
      <c r="FG28" s="208"/>
      <c r="FH28" s="208"/>
      <c r="FI28" s="208"/>
      <c r="FJ28" s="208"/>
      <c r="FK28" s="208"/>
      <c r="FL28" s="208"/>
      <c r="FM28" s="208"/>
      <c r="FN28" s="208"/>
      <c r="FO28" s="208"/>
      <c r="FP28" s="208"/>
      <c r="FQ28" s="208"/>
      <c r="FR28" s="208"/>
      <c r="FS28" s="208"/>
      <c r="FT28" s="208"/>
      <c r="FU28" s="208"/>
      <c r="FV28" s="208"/>
      <c r="FW28" s="208"/>
      <c r="FX28" s="208"/>
      <c r="FY28" s="208"/>
      <c r="FZ28" s="208"/>
      <c r="GA28" s="208"/>
      <c r="GB28" s="208"/>
      <c r="GC28" s="208"/>
      <c r="GD28" s="208"/>
      <c r="GE28" s="208"/>
      <c r="GF28" s="208"/>
      <c r="GG28" s="208"/>
      <c r="GH28" s="208"/>
      <c r="GI28" s="208"/>
      <c r="GJ28" s="208"/>
      <c r="GK28" s="208"/>
      <c r="GL28" s="208"/>
      <c r="GM28" s="208"/>
      <c r="GN28" s="208"/>
      <c r="GO28" s="208"/>
      <c r="GP28" s="208"/>
      <c r="GQ28" s="208"/>
      <c r="GR28" s="208"/>
      <c r="GS28" s="208"/>
      <c r="GT28" s="208"/>
      <c r="GU28" s="208"/>
      <c r="GV28" s="208"/>
      <c r="GW28" s="208"/>
      <c r="GX28" s="208"/>
      <c r="GY28" s="208"/>
      <c r="GZ28" s="208"/>
      <c r="HA28" s="208"/>
      <c r="HB28" s="208"/>
      <c r="HC28" s="208"/>
      <c r="HD28" s="208"/>
      <c r="HE28" s="208"/>
      <c r="HF28" s="208"/>
      <c r="HG28" s="208"/>
      <c r="HH28" s="208"/>
      <c r="HI28" s="208"/>
      <c r="HJ28" s="208"/>
      <c r="HK28" s="208"/>
      <c r="HL28" s="208"/>
      <c r="HM28" s="208"/>
      <c r="HN28" s="208"/>
      <c r="HO28" s="208"/>
      <c r="HP28" s="208"/>
      <c r="HQ28" s="208"/>
      <c r="HR28" s="208"/>
      <c r="HS28" s="208"/>
      <c r="HT28" s="208"/>
      <c r="HU28" s="208"/>
      <c r="HV28" s="208"/>
      <c r="HW28" s="208"/>
      <c r="HX28" s="208"/>
      <c r="HY28" s="208"/>
      <c r="HZ28" s="208"/>
      <c r="IA28" s="208"/>
      <c r="IB28" s="208"/>
      <c r="IC28" s="208"/>
      <c r="ID28" s="208"/>
      <c r="IE28" s="208"/>
      <c r="IF28" s="208"/>
      <c r="IG28" s="208"/>
    </row>
    <row r="29" spans="1:241" s="234" customFormat="1" x14ac:dyDescent="0.2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1649"/>
      <c r="P29" s="208" t="s">
        <v>104</v>
      </c>
      <c r="Q29" s="404">
        <v>3</v>
      </c>
      <c r="R29" s="404">
        <v>2</v>
      </c>
      <c r="S29" s="404">
        <v>1</v>
      </c>
      <c r="T29" s="404">
        <v>1</v>
      </c>
      <c r="U29" s="208" t="s">
        <v>275</v>
      </c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8"/>
      <c r="CZ29" s="208"/>
      <c r="DA29" s="208"/>
      <c r="DB29" s="208"/>
      <c r="DC29" s="208"/>
      <c r="DD29" s="208"/>
      <c r="DE29" s="208"/>
      <c r="DF29" s="208"/>
      <c r="DG29" s="208"/>
      <c r="DH29" s="208"/>
      <c r="DI29" s="208"/>
      <c r="DJ29" s="208"/>
      <c r="DK29" s="208"/>
      <c r="DL29" s="208"/>
      <c r="DM29" s="208"/>
      <c r="DN29" s="208"/>
      <c r="DO29" s="208"/>
      <c r="DP29" s="208"/>
      <c r="DQ29" s="208"/>
      <c r="DR29" s="208"/>
      <c r="DS29" s="208"/>
      <c r="DT29" s="208"/>
      <c r="DU29" s="208"/>
      <c r="DV29" s="208"/>
      <c r="DW29" s="208"/>
      <c r="DX29" s="208"/>
      <c r="DY29" s="208"/>
      <c r="DZ29" s="208"/>
      <c r="EA29" s="208"/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8"/>
      <c r="EP29" s="208"/>
      <c r="EQ29" s="208"/>
      <c r="ER29" s="208"/>
      <c r="ES29" s="208"/>
      <c r="ET29" s="208"/>
      <c r="EU29" s="208"/>
      <c r="EV29" s="208"/>
      <c r="EW29" s="208"/>
      <c r="EX29" s="208"/>
      <c r="EY29" s="208"/>
      <c r="EZ29" s="208"/>
      <c r="FA29" s="208"/>
      <c r="FB29" s="208"/>
      <c r="FC29" s="208"/>
      <c r="FD29" s="208"/>
      <c r="FE29" s="208"/>
      <c r="FF29" s="208"/>
      <c r="FG29" s="208"/>
      <c r="FH29" s="208"/>
      <c r="FI29" s="208"/>
      <c r="FJ29" s="208"/>
      <c r="FK29" s="208"/>
      <c r="FL29" s="208"/>
      <c r="FM29" s="208"/>
      <c r="FN29" s="208"/>
      <c r="FO29" s="208"/>
      <c r="FP29" s="208"/>
      <c r="FQ29" s="208"/>
      <c r="FR29" s="208"/>
      <c r="FS29" s="208"/>
      <c r="FT29" s="208"/>
      <c r="FU29" s="208"/>
      <c r="FV29" s="208"/>
      <c r="FW29" s="208"/>
      <c r="FX29" s="208"/>
      <c r="FY29" s="208"/>
      <c r="FZ29" s="208"/>
      <c r="GA29" s="208"/>
      <c r="GB29" s="208"/>
      <c r="GC29" s="208"/>
      <c r="GD29" s="208"/>
      <c r="GE29" s="208"/>
      <c r="GF29" s="208"/>
      <c r="GG29" s="208"/>
      <c r="GH29" s="208"/>
      <c r="GI29" s="208"/>
      <c r="GJ29" s="208"/>
      <c r="GK29" s="208"/>
      <c r="GL29" s="208"/>
      <c r="GM29" s="208"/>
      <c r="GN29" s="208"/>
      <c r="GO29" s="208"/>
      <c r="GP29" s="208"/>
      <c r="GQ29" s="208"/>
      <c r="GR29" s="208"/>
      <c r="GS29" s="208"/>
      <c r="GT29" s="208"/>
      <c r="GU29" s="208"/>
      <c r="GV29" s="208"/>
      <c r="GW29" s="208"/>
      <c r="GX29" s="208"/>
      <c r="GY29" s="208"/>
      <c r="GZ29" s="208"/>
      <c r="HA29" s="208"/>
      <c r="HB29" s="208"/>
      <c r="HC29" s="208"/>
      <c r="HD29" s="208"/>
      <c r="HE29" s="208"/>
      <c r="HF29" s="208"/>
      <c r="HG29" s="208"/>
      <c r="HH29" s="208"/>
      <c r="HI29" s="208"/>
      <c r="HJ29" s="208"/>
      <c r="HK29" s="208"/>
      <c r="HL29" s="208"/>
      <c r="HM29" s="208"/>
      <c r="HN29" s="208"/>
      <c r="HO29" s="208"/>
      <c r="HP29" s="208"/>
      <c r="HQ29" s="208"/>
      <c r="HR29" s="208"/>
      <c r="HS29" s="208"/>
      <c r="HT29" s="208"/>
      <c r="HU29" s="208"/>
      <c r="HV29" s="208"/>
      <c r="HW29" s="208"/>
      <c r="HX29" s="208"/>
      <c r="HY29" s="208"/>
      <c r="HZ29" s="208"/>
      <c r="IA29" s="208"/>
      <c r="IB29" s="208"/>
      <c r="IC29" s="208"/>
      <c r="ID29" s="208"/>
      <c r="IE29" s="208"/>
      <c r="IF29" s="208"/>
      <c r="IG29" s="208"/>
    </row>
    <row r="30" spans="1:241" s="234" customFormat="1" x14ac:dyDescent="0.2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1649"/>
      <c r="P30" s="208" t="s">
        <v>178</v>
      </c>
      <c r="Q30" s="404">
        <v>3</v>
      </c>
      <c r="R30" s="404">
        <f t="shared" si="2"/>
        <v>2</v>
      </c>
      <c r="S30" s="404">
        <v>2</v>
      </c>
      <c r="T30" s="404">
        <v>0</v>
      </c>
      <c r="U30" s="208" t="s">
        <v>274</v>
      </c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8"/>
      <c r="DN30" s="208"/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8"/>
      <c r="DZ30" s="208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8"/>
      <c r="ES30" s="208"/>
      <c r="ET30" s="208"/>
      <c r="EU30" s="208"/>
      <c r="EV30" s="208"/>
      <c r="EW30" s="208"/>
      <c r="EX30" s="208"/>
      <c r="EY30" s="208"/>
      <c r="EZ30" s="208"/>
      <c r="FA30" s="208"/>
      <c r="FB30" s="208"/>
      <c r="FC30" s="208"/>
      <c r="FD30" s="208"/>
      <c r="FE30" s="208"/>
      <c r="FF30" s="208"/>
      <c r="FG30" s="208"/>
      <c r="FH30" s="208"/>
      <c r="FI30" s="208"/>
      <c r="FJ30" s="208"/>
      <c r="FK30" s="208"/>
      <c r="FL30" s="208"/>
      <c r="FM30" s="208"/>
      <c r="FN30" s="208"/>
      <c r="FO30" s="208"/>
      <c r="FP30" s="208"/>
      <c r="FQ30" s="208"/>
      <c r="FR30" s="208"/>
      <c r="FS30" s="208"/>
      <c r="FT30" s="208"/>
      <c r="FU30" s="208"/>
      <c r="FV30" s="208"/>
      <c r="FW30" s="208"/>
      <c r="FX30" s="208"/>
      <c r="FY30" s="208"/>
      <c r="FZ30" s="208"/>
      <c r="GA30" s="208"/>
      <c r="GB30" s="208"/>
      <c r="GC30" s="208"/>
      <c r="GD30" s="208"/>
      <c r="GE30" s="208"/>
      <c r="GF30" s="208"/>
      <c r="GG30" s="208"/>
      <c r="GH30" s="208"/>
      <c r="GI30" s="208"/>
      <c r="GJ30" s="208"/>
      <c r="GK30" s="208"/>
      <c r="GL30" s="208"/>
      <c r="GM30" s="208"/>
      <c r="GN30" s="208"/>
      <c r="GO30" s="208"/>
      <c r="GP30" s="208"/>
      <c r="GQ30" s="208"/>
      <c r="GR30" s="208"/>
      <c r="GS30" s="208"/>
      <c r="GT30" s="208"/>
      <c r="GU30" s="208"/>
      <c r="GV30" s="208"/>
      <c r="GW30" s="208"/>
      <c r="GX30" s="208"/>
      <c r="GY30" s="208"/>
      <c r="GZ30" s="208"/>
      <c r="HA30" s="208"/>
      <c r="HB30" s="208"/>
      <c r="HC30" s="208"/>
      <c r="HD30" s="208"/>
      <c r="HE30" s="208"/>
      <c r="HF30" s="208"/>
      <c r="HG30" s="208"/>
      <c r="HH30" s="208"/>
      <c r="HI30" s="208"/>
      <c r="HJ30" s="208"/>
      <c r="HK30" s="208"/>
      <c r="HL30" s="208"/>
      <c r="HM30" s="208"/>
      <c r="HN30" s="208"/>
      <c r="HO30" s="208"/>
      <c r="HP30" s="208"/>
      <c r="HQ30" s="208"/>
      <c r="HR30" s="208"/>
      <c r="HS30" s="208"/>
      <c r="HT30" s="208"/>
      <c r="HU30" s="208"/>
      <c r="HV30" s="208"/>
      <c r="HW30" s="208"/>
      <c r="HX30" s="208"/>
      <c r="HY30" s="208"/>
      <c r="HZ30" s="208"/>
      <c r="IA30" s="208"/>
      <c r="IB30" s="208"/>
      <c r="IC30" s="208"/>
      <c r="ID30" s="208"/>
      <c r="IE30" s="208"/>
      <c r="IF30" s="208"/>
      <c r="IG30" s="208"/>
    </row>
    <row r="31" spans="1:241" s="234" customFormat="1" x14ac:dyDescent="0.2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1649"/>
      <c r="P31" s="208" t="s">
        <v>87</v>
      </c>
      <c r="Q31" s="404">
        <v>0</v>
      </c>
      <c r="R31" s="404">
        <f t="shared" si="2"/>
        <v>0</v>
      </c>
      <c r="S31" s="404">
        <v>0</v>
      </c>
      <c r="T31" s="404">
        <v>0</v>
      </c>
      <c r="U31" s="405" t="s">
        <v>276</v>
      </c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8"/>
      <c r="DG31" s="208"/>
      <c r="DH31" s="208"/>
      <c r="DI31" s="208"/>
      <c r="DJ31" s="208"/>
      <c r="DK31" s="208"/>
      <c r="DL31" s="208"/>
      <c r="DM31" s="208"/>
      <c r="DN31" s="208"/>
      <c r="DO31" s="208"/>
      <c r="DP31" s="208"/>
      <c r="DQ31" s="208"/>
      <c r="DR31" s="208"/>
      <c r="DS31" s="208"/>
      <c r="DT31" s="208"/>
      <c r="DU31" s="208"/>
      <c r="DV31" s="208"/>
      <c r="DW31" s="208"/>
      <c r="DX31" s="208"/>
      <c r="DY31" s="208"/>
      <c r="DZ31" s="208"/>
      <c r="EA31" s="208"/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8"/>
      <c r="ES31" s="208"/>
      <c r="ET31" s="208"/>
      <c r="EU31" s="208"/>
      <c r="EV31" s="208"/>
      <c r="EW31" s="208"/>
      <c r="EX31" s="208"/>
      <c r="EY31" s="208"/>
      <c r="EZ31" s="208"/>
      <c r="FA31" s="208"/>
      <c r="FB31" s="208"/>
      <c r="FC31" s="208"/>
      <c r="FD31" s="208"/>
      <c r="FE31" s="208"/>
      <c r="FF31" s="208"/>
      <c r="FG31" s="208"/>
      <c r="FH31" s="208"/>
      <c r="FI31" s="208"/>
      <c r="FJ31" s="208"/>
      <c r="FK31" s="208"/>
      <c r="FL31" s="208"/>
      <c r="FM31" s="208"/>
      <c r="FN31" s="208"/>
      <c r="FO31" s="208"/>
      <c r="FP31" s="208"/>
      <c r="FQ31" s="208"/>
      <c r="FR31" s="208"/>
      <c r="FS31" s="208"/>
      <c r="FT31" s="208"/>
      <c r="FU31" s="208"/>
      <c r="FV31" s="208"/>
      <c r="FW31" s="208"/>
      <c r="FX31" s="208"/>
      <c r="FY31" s="208"/>
      <c r="FZ31" s="208"/>
      <c r="GA31" s="208"/>
      <c r="GB31" s="208"/>
      <c r="GC31" s="208"/>
      <c r="GD31" s="208"/>
      <c r="GE31" s="208"/>
      <c r="GF31" s="208"/>
      <c r="GG31" s="208"/>
      <c r="GH31" s="208"/>
      <c r="GI31" s="208"/>
      <c r="GJ31" s="208"/>
      <c r="GK31" s="208"/>
      <c r="GL31" s="208"/>
      <c r="GM31" s="208"/>
      <c r="GN31" s="208"/>
      <c r="GO31" s="208"/>
      <c r="GP31" s="208"/>
      <c r="GQ31" s="208"/>
      <c r="GR31" s="208"/>
      <c r="GS31" s="208"/>
      <c r="GT31" s="208"/>
      <c r="GU31" s="208"/>
      <c r="GV31" s="208"/>
      <c r="GW31" s="208"/>
      <c r="GX31" s="208"/>
      <c r="GY31" s="208"/>
      <c r="GZ31" s="208"/>
      <c r="HA31" s="208"/>
      <c r="HB31" s="208"/>
      <c r="HC31" s="208"/>
      <c r="HD31" s="208"/>
      <c r="HE31" s="208"/>
      <c r="HF31" s="208"/>
      <c r="HG31" s="208"/>
      <c r="HH31" s="208"/>
      <c r="HI31" s="208"/>
      <c r="HJ31" s="208"/>
      <c r="HK31" s="208"/>
      <c r="HL31" s="208"/>
      <c r="HM31" s="208"/>
      <c r="HN31" s="208"/>
      <c r="HO31" s="208"/>
      <c r="HP31" s="208"/>
      <c r="HQ31" s="208"/>
      <c r="HR31" s="208"/>
      <c r="HS31" s="208"/>
      <c r="HT31" s="208"/>
      <c r="HU31" s="208"/>
      <c r="HV31" s="208"/>
      <c r="HW31" s="208"/>
      <c r="HX31" s="208"/>
      <c r="HY31" s="208"/>
      <c r="HZ31" s="208"/>
      <c r="IA31" s="208"/>
      <c r="IB31" s="208"/>
      <c r="IC31" s="208"/>
      <c r="ID31" s="208"/>
      <c r="IE31" s="208"/>
      <c r="IF31" s="208"/>
      <c r="IG31" s="208"/>
    </row>
    <row r="32" spans="1:241" s="234" customFormat="1" x14ac:dyDescent="0.2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1649"/>
      <c r="P32" s="208" t="s">
        <v>286</v>
      </c>
      <c r="Q32" s="372">
        <v>15</v>
      </c>
      <c r="R32" s="404">
        <f t="shared" si="2"/>
        <v>8</v>
      </c>
      <c r="S32" s="372">
        <v>6</v>
      </c>
      <c r="T32" s="372">
        <v>2</v>
      </c>
      <c r="U32" s="355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8"/>
      <c r="CP32" s="208"/>
      <c r="CQ32" s="208"/>
      <c r="CR32" s="208"/>
      <c r="CS32" s="208"/>
      <c r="CT32" s="208"/>
      <c r="CU32" s="208"/>
      <c r="CV32" s="208"/>
      <c r="CW32" s="208"/>
      <c r="CX32" s="208"/>
      <c r="CY32" s="208"/>
      <c r="CZ32" s="208"/>
      <c r="DA32" s="208"/>
      <c r="DB32" s="208"/>
      <c r="DC32" s="208"/>
      <c r="DD32" s="208"/>
      <c r="DE32" s="208"/>
      <c r="DF32" s="208"/>
      <c r="DG32" s="208"/>
      <c r="DH32" s="208"/>
      <c r="DI32" s="208"/>
      <c r="DJ32" s="208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8"/>
      <c r="ES32" s="208"/>
      <c r="ET32" s="208"/>
      <c r="EU32" s="208"/>
      <c r="EV32" s="208"/>
      <c r="EW32" s="208"/>
      <c r="EX32" s="208"/>
      <c r="EY32" s="208"/>
      <c r="EZ32" s="208"/>
      <c r="FA32" s="208"/>
      <c r="FB32" s="208"/>
      <c r="FC32" s="208"/>
      <c r="FD32" s="208"/>
      <c r="FE32" s="208"/>
      <c r="FF32" s="208"/>
      <c r="FG32" s="208"/>
      <c r="FH32" s="208"/>
      <c r="FI32" s="208"/>
      <c r="FJ32" s="208"/>
      <c r="FK32" s="208"/>
      <c r="FL32" s="208"/>
      <c r="FM32" s="208"/>
      <c r="FN32" s="208"/>
      <c r="FO32" s="208"/>
      <c r="FP32" s="208"/>
      <c r="FQ32" s="208"/>
      <c r="FR32" s="208"/>
      <c r="FS32" s="208"/>
      <c r="FT32" s="208"/>
      <c r="FU32" s="208"/>
      <c r="FV32" s="208"/>
      <c r="FW32" s="208"/>
      <c r="FX32" s="208"/>
      <c r="FY32" s="208"/>
      <c r="FZ32" s="208"/>
      <c r="GA32" s="208"/>
      <c r="GB32" s="208"/>
      <c r="GC32" s="208"/>
      <c r="GD32" s="208"/>
      <c r="GE32" s="208"/>
      <c r="GF32" s="208"/>
      <c r="GG32" s="208"/>
      <c r="GH32" s="208"/>
      <c r="GI32" s="208"/>
      <c r="GJ32" s="208"/>
      <c r="GK32" s="208"/>
      <c r="GL32" s="208"/>
      <c r="GM32" s="208"/>
      <c r="GN32" s="208"/>
      <c r="GO32" s="208"/>
      <c r="GP32" s="208"/>
      <c r="GQ32" s="208"/>
      <c r="GR32" s="208"/>
      <c r="GS32" s="208"/>
      <c r="GT32" s="208"/>
      <c r="GU32" s="208"/>
      <c r="GV32" s="208"/>
      <c r="GW32" s="208"/>
      <c r="GX32" s="208"/>
      <c r="GY32" s="208"/>
      <c r="GZ32" s="208"/>
      <c r="HA32" s="208"/>
      <c r="HB32" s="208"/>
      <c r="HC32" s="208"/>
      <c r="HD32" s="208"/>
      <c r="HE32" s="208"/>
      <c r="HF32" s="208"/>
      <c r="HG32" s="208"/>
      <c r="HH32" s="208"/>
      <c r="HI32" s="208"/>
      <c r="HJ32" s="208"/>
      <c r="HK32" s="208"/>
      <c r="HL32" s="208"/>
      <c r="HM32" s="208"/>
      <c r="HN32" s="208"/>
      <c r="HO32" s="208"/>
      <c r="HP32" s="208"/>
      <c r="HQ32" s="208"/>
      <c r="HR32" s="208"/>
      <c r="HS32" s="208"/>
      <c r="HT32" s="208"/>
      <c r="HU32" s="208"/>
      <c r="HV32" s="208"/>
      <c r="HW32" s="208"/>
      <c r="HX32" s="208"/>
      <c r="HY32" s="208"/>
      <c r="HZ32" s="208"/>
      <c r="IA32" s="208"/>
      <c r="IB32" s="208"/>
      <c r="IC32" s="208"/>
      <c r="ID32" s="208"/>
      <c r="IE32" s="208"/>
      <c r="IF32" s="208"/>
      <c r="IG32" s="208"/>
    </row>
    <row r="33" spans="1:241" s="234" customFormat="1" ht="13.5" thickBot="1" x14ac:dyDescent="0.25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1650"/>
      <c r="P33" s="391" t="s">
        <v>176</v>
      </c>
      <c r="Q33" s="392">
        <f>SUM(Q26:Q32)</f>
        <v>30</v>
      </c>
      <c r="R33" s="392">
        <f>SUM(R26:R32)</f>
        <v>19</v>
      </c>
      <c r="S33" s="392">
        <f>SUM(S26:S32)</f>
        <v>13</v>
      </c>
      <c r="T33" s="392">
        <f>SUM(T26:T32)</f>
        <v>6</v>
      </c>
      <c r="U33" s="406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  <c r="FD33" s="208"/>
      <c r="FE33" s="208"/>
      <c r="FF33" s="208"/>
      <c r="FG33" s="208"/>
      <c r="FH33" s="208"/>
      <c r="FI33" s="208"/>
      <c r="FJ33" s="208"/>
      <c r="FK33" s="208"/>
      <c r="FL33" s="208"/>
      <c r="FM33" s="208"/>
      <c r="FN33" s="208"/>
      <c r="FO33" s="208"/>
      <c r="FP33" s="208"/>
      <c r="FQ33" s="208"/>
      <c r="FR33" s="208"/>
      <c r="FS33" s="208"/>
      <c r="FT33" s="208"/>
      <c r="FU33" s="208"/>
      <c r="FV33" s="208"/>
      <c r="FW33" s="208"/>
      <c r="FX33" s="208"/>
      <c r="FY33" s="208"/>
      <c r="FZ33" s="208"/>
      <c r="GA33" s="208"/>
      <c r="GB33" s="208"/>
      <c r="GC33" s="208"/>
      <c r="GD33" s="208"/>
      <c r="GE33" s="208"/>
      <c r="GF33" s="208"/>
      <c r="GG33" s="208"/>
      <c r="GH33" s="208"/>
      <c r="GI33" s="208"/>
      <c r="GJ33" s="208"/>
      <c r="GK33" s="208"/>
      <c r="GL33" s="208"/>
      <c r="GM33" s="208"/>
      <c r="GN33" s="208"/>
      <c r="GO33" s="208"/>
      <c r="GP33" s="208"/>
      <c r="GQ33" s="208"/>
      <c r="GR33" s="208"/>
      <c r="GS33" s="208"/>
      <c r="GT33" s="208"/>
      <c r="GU33" s="208"/>
      <c r="GV33" s="208"/>
      <c r="GW33" s="208"/>
      <c r="GX33" s="208"/>
      <c r="GY33" s="208"/>
      <c r="GZ33" s="208"/>
      <c r="HA33" s="208"/>
      <c r="HB33" s="208"/>
      <c r="HC33" s="208"/>
      <c r="HD33" s="208"/>
      <c r="HE33" s="208"/>
      <c r="HF33" s="208"/>
      <c r="HG33" s="208"/>
      <c r="HH33" s="208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208"/>
      <c r="HU33" s="208"/>
      <c r="HV33" s="208"/>
      <c r="HW33" s="208"/>
      <c r="HX33" s="208"/>
      <c r="HY33" s="208"/>
      <c r="HZ33" s="208"/>
      <c r="IA33" s="208"/>
      <c r="IB33" s="208"/>
      <c r="IC33" s="208"/>
      <c r="ID33" s="208"/>
      <c r="IE33" s="208"/>
      <c r="IF33" s="208"/>
      <c r="IG33" s="208"/>
    </row>
    <row r="34" spans="1:241" s="234" customFormat="1" ht="12.75" customHeight="1" x14ac:dyDescent="0.2">
      <c r="A34" s="208"/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397"/>
      <c r="P34" s="208"/>
      <c r="Q34" s="208"/>
      <c r="R34" s="208"/>
      <c r="S34" s="208"/>
      <c r="T34" s="208"/>
      <c r="U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8"/>
      <c r="ES34" s="208"/>
      <c r="ET34" s="208"/>
      <c r="EU34" s="208"/>
      <c r="EV34" s="208"/>
      <c r="EW34" s="208"/>
      <c r="EX34" s="208"/>
      <c r="EY34" s="208"/>
      <c r="EZ34" s="208"/>
      <c r="FA34" s="208"/>
      <c r="FB34" s="208"/>
      <c r="FC34" s="208"/>
      <c r="FD34" s="208"/>
      <c r="FE34" s="208"/>
      <c r="FF34" s="208"/>
      <c r="FG34" s="208"/>
      <c r="FH34" s="208"/>
      <c r="FI34" s="208"/>
      <c r="FJ34" s="208"/>
      <c r="FK34" s="208"/>
      <c r="FL34" s="208"/>
      <c r="FM34" s="208"/>
      <c r="FN34" s="208"/>
      <c r="FO34" s="208"/>
      <c r="FP34" s="208"/>
      <c r="FQ34" s="208"/>
      <c r="FR34" s="208"/>
      <c r="FS34" s="208"/>
      <c r="FT34" s="208"/>
      <c r="FU34" s="208"/>
      <c r="FV34" s="208"/>
      <c r="FW34" s="208"/>
      <c r="FX34" s="208"/>
      <c r="FY34" s="208"/>
      <c r="FZ34" s="208"/>
      <c r="GA34" s="208"/>
      <c r="GB34" s="208"/>
      <c r="GC34" s="208"/>
      <c r="GD34" s="208"/>
      <c r="GE34" s="208"/>
      <c r="GF34" s="208"/>
      <c r="GG34" s="208"/>
      <c r="GH34" s="208"/>
      <c r="GI34" s="208"/>
      <c r="GJ34" s="208"/>
      <c r="GK34" s="208"/>
      <c r="GL34" s="208"/>
      <c r="GM34" s="208"/>
      <c r="GN34" s="208"/>
      <c r="GO34" s="208"/>
      <c r="GP34" s="208"/>
      <c r="GQ34" s="208"/>
      <c r="GR34" s="208"/>
      <c r="GS34" s="208"/>
      <c r="GT34" s="208"/>
      <c r="GU34" s="208"/>
      <c r="GV34" s="208"/>
      <c r="GW34" s="208"/>
      <c r="GX34" s="208"/>
      <c r="GY34" s="208"/>
      <c r="GZ34" s="208"/>
      <c r="HA34" s="208"/>
      <c r="HB34" s="208"/>
      <c r="HC34" s="208"/>
      <c r="HD34" s="208"/>
      <c r="HE34" s="208"/>
      <c r="HF34" s="208"/>
      <c r="HG34" s="208"/>
      <c r="HH34" s="208"/>
      <c r="HI34" s="208"/>
      <c r="HJ34" s="208"/>
      <c r="HK34" s="208"/>
      <c r="HL34" s="208"/>
      <c r="HM34" s="208"/>
      <c r="HN34" s="208"/>
      <c r="HO34" s="208"/>
      <c r="HP34" s="208"/>
      <c r="HQ34" s="208"/>
      <c r="HR34" s="208"/>
      <c r="HS34" s="208"/>
      <c r="HT34" s="208"/>
      <c r="HU34" s="208"/>
      <c r="HV34" s="208"/>
      <c r="HW34" s="208"/>
      <c r="HX34" s="208"/>
      <c r="HY34" s="208"/>
      <c r="HZ34" s="208"/>
      <c r="IA34" s="208"/>
      <c r="IB34" s="208"/>
      <c r="IC34" s="208"/>
      <c r="ID34" s="208"/>
      <c r="IE34" s="208"/>
      <c r="IF34" s="208"/>
      <c r="IG34" s="208"/>
    </row>
    <row r="35" spans="1:241" s="234" customFormat="1" ht="12.75" customHeight="1" x14ac:dyDescent="0.2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397"/>
      <c r="P35" s="208"/>
      <c r="Q35" s="208"/>
      <c r="R35" s="208"/>
      <c r="S35" s="208"/>
      <c r="T35" s="208"/>
      <c r="U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8"/>
      <c r="DG35" s="208"/>
      <c r="DH35" s="208"/>
      <c r="DI35" s="208"/>
      <c r="DJ35" s="208"/>
      <c r="DK35" s="208"/>
      <c r="DL35" s="208"/>
      <c r="DM35" s="208"/>
      <c r="DN35" s="208"/>
      <c r="DO35" s="208"/>
      <c r="DP35" s="208"/>
      <c r="DQ35" s="208"/>
      <c r="DR35" s="208"/>
      <c r="DS35" s="208"/>
      <c r="DT35" s="208"/>
      <c r="DU35" s="208"/>
      <c r="DV35" s="208"/>
      <c r="DW35" s="208"/>
      <c r="DX35" s="208"/>
      <c r="DY35" s="208"/>
      <c r="DZ35" s="208"/>
      <c r="EA35" s="208"/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8"/>
      <c r="ES35" s="208"/>
      <c r="ET35" s="208"/>
      <c r="EU35" s="208"/>
      <c r="EV35" s="208"/>
      <c r="EW35" s="208"/>
      <c r="EX35" s="208"/>
      <c r="EY35" s="208"/>
      <c r="EZ35" s="208"/>
      <c r="FA35" s="208"/>
      <c r="FB35" s="208"/>
      <c r="FC35" s="208"/>
      <c r="FD35" s="208"/>
      <c r="FE35" s="208"/>
      <c r="FF35" s="208"/>
      <c r="FG35" s="208"/>
      <c r="FH35" s="208"/>
      <c r="FI35" s="208"/>
      <c r="FJ35" s="208"/>
      <c r="FK35" s="208"/>
      <c r="FL35" s="208"/>
      <c r="FM35" s="208"/>
      <c r="FN35" s="208"/>
      <c r="FO35" s="208"/>
      <c r="FP35" s="208"/>
      <c r="FQ35" s="208"/>
      <c r="FR35" s="208"/>
      <c r="FS35" s="208"/>
      <c r="FT35" s="208"/>
      <c r="FU35" s="208"/>
      <c r="FV35" s="208"/>
      <c r="FW35" s="208"/>
      <c r="FX35" s="208"/>
      <c r="FY35" s="208"/>
      <c r="FZ35" s="208"/>
      <c r="GA35" s="208"/>
      <c r="GB35" s="208"/>
      <c r="GC35" s="208"/>
      <c r="GD35" s="208"/>
      <c r="GE35" s="208"/>
      <c r="GF35" s="208"/>
      <c r="GG35" s="208"/>
      <c r="GH35" s="208"/>
      <c r="GI35" s="208"/>
      <c r="GJ35" s="208"/>
      <c r="GK35" s="208"/>
      <c r="GL35" s="208"/>
      <c r="GM35" s="208"/>
      <c r="GN35" s="208"/>
      <c r="GO35" s="208"/>
      <c r="GP35" s="208"/>
      <c r="GQ35" s="208"/>
      <c r="GR35" s="208"/>
      <c r="GS35" s="208"/>
      <c r="GT35" s="208"/>
      <c r="GU35" s="208"/>
      <c r="GV35" s="208"/>
      <c r="GW35" s="208"/>
      <c r="GX35" s="208"/>
      <c r="GY35" s="208"/>
      <c r="GZ35" s="208"/>
      <c r="HA35" s="208"/>
      <c r="HB35" s="208"/>
      <c r="HC35" s="208"/>
      <c r="HD35" s="208"/>
      <c r="HE35" s="208"/>
      <c r="HF35" s="208"/>
      <c r="HG35" s="208"/>
      <c r="HH35" s="208"/>
      <c r="HI35" s="208"/>
      <c r="HJ35" s="208"/>
      <c r="HK35" s="208"/>
      <c r="HL35" s="208"/>
      <c r="HM35" s="208"/>
      <c r="HN35" s="208"/>
      <c r="HO35" s="208"/>
      <c r="HP35" s="208"/>
      <c r="HQ35" s="208"/>
      <c r="HR35" s="208"/>
      <c r="HS35" s="208"/>
      <c r="HT35" s="208"/>
      <c r="HU35" s="208"/>
      <c r="HV35" s="208"/>
      <c r="HW35" s="208"/>
      <c r="HX35" s="208"/>
      <c r="HY35" s="208"/>
      <c r="HZ35" s="208"/>
      <c r="IA35" s="208"/>
      <c r="IB35" s="208"/>
      <c r="IC35" s="208"/>
      <c r="ID35" s="208"/>
      <c r="IE35" s="208"/>
      <c r="IF35" s="208"/>
      <c r="IG35" s="208"/>
    </row>
    <row r="36" spans="1:241" s="234" customFormat="1" ht="12.75" customHeight="1" x14ac:dyDescent="0.2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8"/>
      <c r="CZ36" s="208"/>
      <c r="DA36" s="208"/>
      <c r="DB36" s="208"/>
      <c r="DC36" s="208"/>
      <c r="DD36" s="208"/>
      <c r="DE36" s="208"/>
      <c r="DF36" s="208"/>
      <c r="DG36" s="208"/>
      <c r="DH36" s="208"/>
      <c r="DI36" s="208"/>
      <c r="DJ36" s="208"/>
      <c r="DK36" s="208"/>
      <c r="DL36" s="208"/>
      <c r="DM36" s="208"/>
      <c r="DN36" s="208"/>
      <c r="DO36" s="208"/>
      <c r="DP36" s="208"/>
      <c r="DQ36" s="208"/>
      <c r="DR36" s="208"/>
      <c r="DS36" s="208"/>
      <c r="DT36" s="208"/>
      <c r="DU36" s="208"/>
      <c r="DV36" s="208"/>
      <c r="DW36" s="208"/>
      <c r="DX36" s="208"/>
      <c r="DY36" s="208"/>
      <c r="DZ36" s="208"/>
      <c r="EA36" s="208"/>
      <c r="EB36" s="208"/>
      <c r="EC36" s="208"/>
      <c r="ED36" s="208"/>
      <c r="EE36" s="208"/>
      <c r="EF36" s="208"/>
      <c r="EG36" s="208"/>
      <c r="EH36" s="208"/>
      <c r="EI36" s="208"/>
      <c r="EJ36" s="208"/>
      <c r="EK36" s="208"/>
      <c r="EL36" s="208"/>
      <c r="EM36" s="208"/>
      <c r="EN36" s="208"/>
      <c r="EO36" s="208"/>
      <c r="EP36" s="208"/>
      <c r="EQ36" s="208"/>
      <c r="ER36" s="208"/>
      <c r="ES36" s="208"/>
      <c r="ET36" s="208"/>
      <c r="EU36" s="208"/>
      <c r="EV36" s="208"/>
      <c r="EW36" s="208"/>
      <c r="EX36" s="208"/>
      <c r="EY36" s="208"/>
      <c r="EZ36" s="208"/>
      <c r="FA36" s="208"/>
      <c r="FB36" s="208"/>
      <c r="FC36" s="208"/>
      <c r="FD36" s="208"/>
      <c r="FE36" s="208"/>
      <c r="FF36" s="208"/>
      <c r="FG36" s="208"/>
      <c r="FH36" s="208"/>
      <c r="FI36" s="208"/>
      <c r="FJ36" s="208"/>
      <c r="FK36" s="208"/>
      <c r="FL36" s="208"/>
      <c r="FM36" s="208"/>
      <c r="FN36" s="208"/>
      <c r="FO36" s="208"/>
      <c r="FP36" s="208"/>
      <c r="FQ36" s="208"/>
      <c r="FR36" s="208"/>
      <c r="FS36" s="208"/>
      <c r="FT36" s="208"/>
      <c r="FU36" s="208"/>
      <c r="FV36" s="208"/>
      <c r="FW36" s="208"/>
      <c r="FX36" s="208"/>
      <c r="FY36" s="208"/>
      <c r="FZ36" s="208"/>
      <c r="GA36" s="208"/>
      <c r="GB36" s="208"/>
      <c r="GC36" s="208"/>
      <c r="GD36" s="208"/>
      <c r="GE36" s="208"/>
      <c r="GF36" s="208"/>
      <c r="GG36" s="208"/>
      <c r="GH36" s="208"/>
      <c r="GI36" s="208"/>
      <c r="GJ36" s="208"/>
      <c r="GK36" s="208"/>
      <c r="GL36" s="208"/>
      <c r="GM36" s="208"/>
      <c r="GN36" s="208"/>
      <c r="GO36" s="208"/>
      <c r="GP36" s="208"/>
      <c r="GQ36" s="208"/>
      <c r="GR36" s="208"/>
      <c r="GS36" s="208"/>
      <c r="GT36" s="208"/>
      <c r="GU36" s="208"/>
      <c r="GV36" s="208"/>
      <c r="GW36" s="208"/>
      <c r="GX36" s="208"/>
      <c r="GY36" s="208"/>
      <c r="GZ36" s="208"/>
      <c r="HA36" s="208"/>
      <c r="HB36" s="208"/>
      <c r="HC36" s="208"/>
      <c r="HD36" s="208"/>
      <c r="HE36" s="208"/>
      <c r="HF36" s="208"/>
      <c r="HG36" s="208"/>
      <c r="HH36" s="208"/>
      <c r="HI36" s="208"/>
      <c r="HJ36" s="208"/>
      <c r="HK36" s="208"/>
      <c r="HL36" s="208"/>
      <c r="HM36" s="208"/>
      <c r="HN36" s="208"/>
      <c r="HO36" s="208"/>
      <c r="HP36" s="208"/>
      <c r="HQ36" s="208"/>
      <c r="HR36" s="208"/>
      <c r="HS36" s="208"/>
      <c r="HT36" s="208"/>
      <c r="HU36" s="208"/>
      <c r="HV36" s="208"/>
      <c r="HW36" s="208"/>
      <c r="HX36" s="208"/>
      <c r="HY36" s="208"/>
      <c r="HZ36" s="208"/>
      <c r="IA36" s="208"/>
      <c r="IB36" s="208"/>
      <c r="IC36" s="208"/>
      <c r="ID36" s="208"/>
      <c r="IE36" s="208"/>
      <c r="IF36" s="208"/>
      <c r="IG36" s="208"/>
    </row>
    <row r="37" spans="1:241" s="234" customFormat="1" ht="12.75" customHeight="1" x14ac:dyDescent="0.2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8"/>
      <c r="BW37" s="208"/>
      <c r="BX37" s="208"/>
      <c r="BY37" s="208"/>
      <c r="BZ37" s="208"/>
      <c r="CA37" s="208"/>
      <c r="CB37" s="208"/>
      <c r="CC37" s="208"/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8"/>
      <c r="CZ37" s="208"/>
      <c r="DA37" s="208"/>
      <c r="DB37" s="208"/>
      <c r="DC37" s="208"/>
      <c r="DD37" s="208"/>
      <c r="DE37" s="208"/>
      <c r="DF37" s="208"/>
      <c r="DG37" s="208"/>
      <c r="DH37" s="208"/>
      <c r="DI37" s="208"/>
      <c r="DJ37" s="208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208"/>
      <c r="ED37" s="208"/>
      <c r="EE37" s="208"/>
      <c r="EF37" s="208"/>
      <c r="EG37" s="208"/>
      <c r="EH37" s="208"/>
      <c r="EI37" s="208"/>
      <c r="EJ37" s="208"/>
      <c r="EK37" s="208"/>
      <c r="EL37" s="208"/>
      <c r="EM37" s="208"/>
      <c r="EN37" s="208"/>
      <c r="EO37" s="208"/>
      <c r="EP37" s="208"/>
      <c r="EQ37" s="208"/>
      <c r="ER37" s="208"/>
      <c r="ES37" s="208"/>
      <c r="ET37" s="208"/>
      <c r="EU37" s="208"/>
      <c r="EV37" s="208"/>
      <c r="EW37" s="208"/>
      <c r="EX37" s="208"/>
      <c r="EY37" s="208"/>
      <c r="EZ37" s="208"/>
      <c r="FA37" s="208"/>
      <c r="FB37" s="208"/>
      <c r="FC37" s="208"/>
      <c r="FD37" s="208"/>
      <c r="FE37" s="208"/>
      <c r="FF37" s="208"/>
      <c r="FG37" s="208"/>
      <c r="FH37" s="208"/>
      <c r="FI37" s="208"/>
      <c r="FJ37" s="208"/>
      <c r="FK37" s="208"/>
      <c r="FL37" s="208"/>
      <c r="FM37" s="208"/>
      <c r="FN37" s="208"/>
      <c r="FO37" s="208"/>
      <c r="FP37" s="208"/>
      <c r="FQ37" s="208"/>
      <c r="FR37" s="208"/>
      <c r="FS37" s="208"/>
      <c r="FT37" s="208"/>
      <c r="FU37" s="208"/>
      <c r="FV37" s="208"/>
      <c r="FW37" s="208"/>
      <c r="FX37" s="208"/>
      <c r="FY37" s="208"/>
      <c r="FZ37" s="208"/>
      <c r="GA37" s="208"/>
      <c r="GB37" s="208"/>
      <c r="GC37" s="208"/>
      <c r="GD37" s="208"/>
      <c r="GE37" s="208"/>
      <c r="GF37" s="208"/>
      <c r="GG37" s="208"/>
      <c r="GH37" s="208"/>
      <c r="GI37" s="208"/>
      <c r="GJ37" s="208"/>
      <c r="GK37" s="208"/>
      <c r="GL37" s="208"/>
      <c r="GM37" s="208"/>
      <c r="GN37" s="208"/>
      <c r="GO37" s="208"/>
      <c r="GP37" s="208"/>
      <c r="GQ37" s="208"/>
      <c r="GR37" s="208"/>
      <c r="GS37" s="208"/>
      <c r="GT37" s="208"/>
      <c r="GU37" s="208"/>
      <c r="GV37" s="208"/>
      <c r="GW37" s="208"/>
      <c r="GX37" s="208"/>
      <c r="GY37" s="208"/>
      <c r="GZ37" s="208"/>
      <c r="HA37" s="208"/>
      <c r="HB37" s="208"/>
      <c r="HC37" s="208"/>
      <c r="HD37" s="208"/>
      <c r="HE37" s="208"/>
      <c r="HF37" s="208"/>
      <c r="HG37" s="208"/>
      <c r="HH37" s="208"/>
      <c r="HI37" s="208"/>
      <c r="HJ37" s="208"/>
      <c r="HK37" s="208"/>
      <c r="HL37" s="208"/>
      <c r="HM37" s="208"/>
      <c r="HN37" s="208"/>
      <c r="HO37" s="208"/>
      <c r="HP37" s="208"/>
      <c r="HQ37" s="208"/>
      <c r="HR37" s="208"/>
      <c r="HS37" s="208"/>
      <c r="HT37" s="208"/>
      <c r="HU37" s="208"/>
      <c r="HV37" s="208"/>
      <c r="HW37" s="208"/>
      <c r="HX37" s="208"/>
      <c r="HY37" s="208"/>
      <c r="HZ37" s="208"/>
      <c r="IA37" s="208"/>
      <c r="IB37" s="208"/>
      <c r="IC37" s="208"/>
      <c r="ID37" s="208"/>
      <c r="IE37" s="208"/>
      <c r="IF37" s="208"/>
      <c r="IG37" s="208"/>
    </row>
    <row r="38" spans="1:241" s="234" customFormat="1" x14ac:dyDescent="0.2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8"/>
      <c r="CL38" s="208"/>
      <c r="CM38" s="208"/>
      <c r="CN38" s="208"/>
      <c r="CO38" s="208"/>
      <c r="CP38" s="208"/>
      <c r="CQ38" s="208"/>
      <c r="CR38" s="208"/>
      <c r="CS38" s="208"/>
      <c r="CT38" s="208"/>
      <c r="CU38" s="208"/>
      <c r="CV38" s="208"/>
      <c r="CW38" s="208"/>
      <c r="CX38" s="208"/>
      <c r="CY38" s="208"/>
      <c r="CZ38" s="208"/>
      <c r="DA38" s="208"/>
      <c r="DB38" s="208"/>
      <c r="DC38" s="208"/>
      <c r="DD38" s="208"/>
      <c r="DE38" s="208"/>
      <c r="DF38" s="208"/>
      <c r="DG38" s="208"/>
      <c r="DH38" s="208"/>
      <c r="DI38" s="208"/>
      <c r="DJ38" s="208"/>
      <c r="DK38" s="208"/>
      <c r="DL38" s="208"/>
      <c r="DM38" s="208"/>
      <c r="DN38" s="208"/>
      <c r="DO38" s="208"/>
      <c r="DP38" s="208"/>
      <c r="DQ38" s="208"/>
      <c r="DR38" s="208"/>
      <c r="DS38" s="208"/>
      <c r="DT38" s="208"/>
      <c r="DU38" s="208"/>
      <c r="DV38" s="208"/>
      <c r="DW38" s="208"/>
      <c r="DX38" s="208"/>
      <c r="DY38" s="208"/>
      <c r="DZ38" s="208"/>
      <c r="EA38" s="208"/>
      <c r="EB38" s="208"/>
      <c r="EC38" s="208"/>
      <c r="ED38" s="208"/>
      <c r="EE38" s="208"/>
      <c r="EF38" s="208"/>
      <c r="EG38" s="208"/>
      <c r="EH38" s="208"/>
      <c r="EI38" s="208"/>
      <c r="EJ38" s="208"/>
      <c r="EK38" s="208"/>
      <c r="EL38" s="208"/>
      <c r="EM38" s="208"/>
      <c r="EN38" s="208"/>
      <c r="EO38" s="208"/>
      <c r="EP38" s="208"/>
      <c r="EQ38" s="208"/>
      <c r="ER38" s="208"/>
      <c r="ES38" s="208"/>
      <c r="ET38" s="208"/>
      <c r="EU38" s="208"/>
      <c r="EV38" s="208"/>
      <c r="EW38" s="208"/>
      <c r="EX38" s="208"/>
      <c r="EY38" s="208"/>
      <c r="EZ38" s="208"/>
      <c r="FA38" s="208"/>
      <c r="FB38" s="208"/>
      <c r="FC38" s="208"/>
      <c r="FD38" s="208"/>
      <c r="FE38" s="208"/>
      <c r="FF38" s="208"/>
      <c r="FG38" s="208"/>
      <c r="FH38" s="208"/>
      <c r="FI38" s="208"/>
      <c r="FJ38" s="208"/>
      <c r="FK38" s="208"/>
      <c r="FL38" s="208"/>
      <c r="FM38" s="208"/>
      <c r="FN38" s="208"/>
      <c r="FO38" s="208"/>
      <c r="FP38" s="208"/>
      <c r="FQ38" s="208"/>
      <c r="FR38" s="208"/>
      <c r="FS38" s="208"/>
      <c r="FT38" s="208"/>
      <c r="FU38" s="208"/>
      <c r="FV38" s="208"/>
      <c r="FW38" s="208"/>
      <c r="FX38" s="208"/>
      <c r="FY38" s="208"/>
      <c r="FZ38" s="208"/>
      <c r="GA38" s="208"/>
      <c r="GB38" s="208"/>
      <c r="GC38" s="208"/>
      <c r="GD38" s="208"/>
      <c r="GE38" s="208"/>
      <c r="GF38" s="208"/>
      <c r="GG38" s="208"/>
      <c r="GH38" s="208"/>
      <c r="GI38" s="208"/>
      <c r="GJ38" s="208"/>
      <c r="GK38" s="208"/>
      <c r="GL38" s="208"/>
      <c r="GM38" s="208"/>
      <c r="GN38" s="208"/>
      <c r="GO38" s="208"/>
      <c r="GP38" s="208"/>
      <c r="GQ38" s="208"/>
      <c r="GR38" s="208"/>
      <c r="GS38" s="208"/>
      <c r="GT38" s="208"/>
      <c r="GU38" s="208"/>
      <c r="GV38" s="208"/>
      <c r="GW38" s="208"/>
      <c r="GX38" s="208"/>
      <c r="GY38" s="208"/>
      <c r="GZ38" s="208"/>
      <c r="HA38" s="208"/>
      <c r="HB38" s="208"/>
      <c r="HC38" s="208"/>
      <c r="HD38" s="208"/>
      <c r="HE38" s="208"/>
      <c r="HF38" s="208"/>
      <c r="HG38" s="208"/>
      <c r="HH38" s="208"/>
      <c r="HI38" s="208"/>
      <c r="HJ38" s="208"/>
      <c r="HK38" s="208"/>
      <c r="HL38" s="208"/>
      <c r="HM38" s="208"/>
      <c r="HN38" s="208"/>
      <c r="HO38" s="208"/>
      <c r="HP38" s="208"/>
      <c r="HQ38" s="208"/>
      <c r="HR38" s="208"/>
      <c r="HS38" s="208"/>
      <c r="HT38" s="208"/>
      <c r="HU38" s="208"/>
      <c r="HV38" s="208"/>
      <c r="HW38" s="208"/>
      <c r="HX38" s="208"/>
      <c r="HY38" s="208"/>
      <c r="HZ38" s="208"/>
      <c r="IA38" s="208"/>
      <c r="IB38" s="208"/>
      <c r="IC38" s="208"/>
      <c r="ID38" s="208"/>
      <c r="IE38" s="208"/>
      <c r="IF38" s="208"/>
      <c r="IG38" s="208"/>
    </row>
    <row r="39" spans="1:241" s="234" customFormat="1" x14ac:dyDescent="0.2">
      <c r="A39" s="208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V39" s="413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08"/>
      <c r="CV39" s="208"/>
      <c r="CW39" s="208"/>
      <c r="CX39" s="208"/>
      <c r="CY39" s="208"/>
      <c r="CZ39" s="208"/>
      <c r="DA39" s="208"/>
      <c r="DB39" s="208"/>
      <c r="DC39" s="208"/>
      <c r="DD39" s="208"/>
      <c r="DE39" s="208"/>
      <c r="DF39" s="208"/>
      <c r="DG39" s="208"/>
      <c r="DH39" s="208"/>
      <c r="DI39" s="208"/>
      <c r="DJ39" s="208"/>
      <c r="DK39" s="208"/>
      <c r="DL39" s="208"/>
      <c r="DM39" s="208"/>
      <c r="DN39" s="208"/>
      <c r="DO39" s="208"/>
      <c r="DP39" s="208"/>
      <c r="DQ39" s="208"/>
      <c r="DR39" s="208"/>
      <c r="DS39" s="208"/>
      <c r="DT39" s="208"/>
      <c r="DU39" s="208"/>
      <c r="DV39" s="208"/>
      <c r="DW39" s="208"/>
      <c r="DX39" s="208"/>
      <c r="DY39" s="208"/>
      <c r="DZ39" s="208"/>
      <c r="EA39" s="208"/>
      <c r="EB39" s="208"/>
      <c r="EC39" s="208"/>
      <c r="ED39" s="208"/>
      <c r="EE39" s="208"/>
      <c r="EF39" s="208"/>
      <c r="EG39" s="208"/>
      <c r="EH39" s="208"/>
      <c r="EI39" s="208"/>
      <c r="EJ39" s="208"/>
      <c r="EK39" s="208"/>
      <c r="EL39" s="208"/>
      <c r="EM39" s="208"/>
      <c r="EN39" s="208"/>
      <c r="EO39" s="208"/>
      <c r="EP39" s="208"/>
      <c r="EQ39" s="208"/>
      <c r="ER39" s="208"/>
      <c r="ES39" s="208"/>
      <c r="ET39" s="208"/>
      <c r="EU39" s="208"/>
      <c r="EV39" s="208"/>
      <c r="EW39" s="208"/>
      <c r="EX39" s="208"/>
      <c r="EY39" s="208"/>
      <c r="EZ39" s="208"/>
      <c r="FA39" s="208"/>
      <c r="FB39" s="208"/>
      <c r="FC39" s="208"/>
      <c r="FD39" s="208"/>
      <c r="FE39" s="208"/>
      <c r="FF39" s="208"/>
      <c r="FG39" s="208"/>
      <c r="FH39" s="208"/>
      <c r="FI39" s="208"/>
      <c r="FJ39" s="208"/>
      <c r="FK39" s="208"/>
      <c r="FL39" s="208"/>
      <c r="FM39" s="208"/>
      <c r="FN39" s="208"/>
      <c r="FO39" s="208"/>
      <c r="FP39" s="208"/>
      <c r="FQ39" s="208"/>
      <c r="FR39" s="208"/>
      <c r="FS39" s="208"/>
      <c r="FT39" s="208"/>
      <c r="FU39" s="208"/>
      <c r="FV39" s="208"/>
      <c r="FW39" s="208"/>
      <c r="FX39" s="208"/>
      <c r="FY39" s="208"/>
      <c r="FZ39" s="208"/>
      <c r="GA39" s="208"/>
      <c r="GB39" s="208"/>
      <c r="GC39" s="208"/>
      <c r="GD39" s="208"/>
      <c r="GE39" s="208"/>
      <c r="GF39" s="208"/>
      <c r="GG39" s="208"/>
      <c r="GH39" s="208"/>
      <c r="GI39" s="208"/>
      <c r="GJ39" s="208"/>
      <c r="GK39" s="208"/>
      <c r="GL39" s="208"/>
      <c r="GM39" s="208"/>
      <c r="GN39" s="208"/>
      <c r="GO39" s="208"/>
      <c r="GP39" s="208"/>
      <c r="GQ39" s="208"/>
      <c r="GR39" s="208"/>
      <c r="GS39" s="208"/>
      <c r="GT39" s="208"/>
      <c r="GU39" s="208"/>
      <c r="GV39" s="208"/>
      <c r="GW39" s="208"/>
      <c r="GX39" s="208"/>
      <c r="GY39" s="208"/>
      <c r="GZ39" s="208"/>
      <c r="HA39" s="208"/>
      <c r="HB39" s="208"/>
      <c r="HC39" s="208"/>
      <c r="HD39" s="208"/>
      <c r="HE39" s="208"/>
      <c r="HF39" s="208"/>
      <c r="HG39" s="208"/>
      <c r="HH39" s="208"/>
      <c r="HI39" s="208"/>
      <c r="HJ39" s="208"/>
      <c r="HK39" s="208"/>
      <c r="HL39" s="208"/>
      <c r="HM39" s="208"/>
      <c r="HN39" s="208"/>
      <c r="HO39" s="208"/>
      <c r="HP39" s="208"/>
      <c r="HQ39" s="208"/>
      <c r="HR39" s="208"/>
      <c r="HS39" s="208"/>
      <c r="HT39" s="208"/>
      <c r="HU39" s="208"/>
      <c r="HV39" s="208"/>
      <c r="HW39" s="208"/>
      <c r="HX39" s="208"/>
      <c r="HY39" s="208"/>
      <c r="HZ39" s="208"/>
      <c r="IA39" s="208"/>
      <c r="IB39" s="208"/>
      <c r="IC39" s="208"/>
      <c r="ID39" s="208"/>
      <c r="IE39" s="208"/>
      <c r="IF39" s="208"/>
      <c r="IG39" s="208"/>
    </row>
    <row r="40" spans="1:241" s="234" customFormat="1" x14ac:dyDescent="0.2">
      <c r="A40" s="208"/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V40" s="413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8"/>
      <c r="CZ40" s="208"/>
      <c r="DA40" s="208"/>
      <c r="DB40" s="208"/>
      <c r="DC40" s="208"/>
      <c r="DD40" s="208"/>
      <c r="DE40" s="208"/>
      <c r="DF40" s="208"/>
      <c r="DG40" s="208"/>
      <c r="DH40" s="208"/>
      <c r="DI40" s="208"/>
      <c r="DJ40" s="208"/>
      <c r="DK40" s="208"/>
      <c r="DL40" s="208"/>
      <c r="DM40" s="208"/>
      <c r="DN40" s="208"/>
      <c r="DO40" s="208"/>
      <c r="DP40" s="208"/>
      <c r="DQ40" s="208"/>
      <c r="DR40" s="208"/>
      <c r="DS40" s="208"/>
      <c r="DT40" s="208"/>
      <c r="DU40" s="208"/>
      <c r="DV40" s="208"/>
      <c r="DW40" s="208"/>
      <c r="DX40" s="208"/>
      <c r="DY40" s="208"/>
      <c r="DZ40" s="208"/>
      <c r="EA40" s="208"/>
      <c r="EB40" s="208"/>
      <c r="EC40" s="208"/>
      <c r="ED40" s="208"/>
      <c r="EE40" s="208"/>
      <c r="EF40" s="208"/>
      <c r="EG40" s="208"/>
      <c r="EH40" s="208"/>
      <c r="EI40" s="208"/>
      <c r="EJ40" s="208"/>
      <c r="EK40" s="208"/>
      <c r="EL40" s="208"/>
      <c r="EM40" s="208"/>
      <c r="EN40" s="208"/>
      <c r="EO40" s="208"/>
      <c r="EP40" s="208"/>
      <c r="EQ40" s="208"/>
      <c r="ER40" s="208"/>
      <c r="ES40" s="208"/>
      <c r="ET40" s="208"/>
      <c r="EU40" s="208"/>
      <c r="EV40" s="208"/>
      <c r="EW40" s="208"/>
      <c r="EX40" s="208"/>
      <c r="EY40" s="208"/>
      <c r="EZ40" s="208"/>
      <c r="FA40" s="208"/>
      <c r="FB40" s="208"/>
      <c r="FC40" s="208"/>
      <c r="FD40" s="208"/>
      <c r="FE40" s="208"/>
      <c r="FF40" s="208"/>
      <c r="FG40" s="208"/>
      <c r="FH40" s="208"/>
      <c r="FI40" s="208"/>
      <c r="FJ40" s="208"/>
      <c r="FK40" s="208"/>
      <c r="FL40" s="208"/>
      <c r="FM40" s="208"/>
      <c r="FN40" s="208"/>
      <c r="FO40" s="208"/>
      <c r="FP40" s="208"/>
      <c r="FQ40" s="208"/>
      <c r="FR40" s="208"/>
      <c r="FS40" s="208"/>
      <c r="FT40" s="208"/>
      <c r="FU40" s="208"/>
      <c r="FV40" s="208"/>
      <c r="FW40" s="208"/>
      <c r="FX40" s="208"/>
      <c r="FY40" s="208"/>
      <c r="FZ40" s="208"/>
      <c r="GA40" s="208"/>
      <c r="GB40" s="208"/>
      <c r="GC40" s="208"/>
      <c r="GD40" s="208"/>
      <c r="GE40" s="208"/>
      <c r="GF40" s="208"/>
      <c r="GG40" s="208"/>
      <c r="GH40" s="208"/>
      <c r="GI40" s="208"/>
      <c r="GJ40" s="208"/>
      <c r="GK40" s="208"/>
      <c r="GL40" s="208"/>
      <c r="GM40" s="208"/>
      <c r="GN40" s="208"/>
      <c r="GO40" s="208"/>
      <c r="GP40" s="208"/>
      <c r="GQ40" s="208"/>
      <c r="GR40" s="208"/>
      <c r="GS40" s="208"/>
      <c r="GT40" s="208"/>
      <c r="GU40" s="208"/>
      <c r="GV40" s="208"/>
      <c r="GW40" s="208"/>
      <c r="GX40" s="208"/>
      <c r="GY40" s="208"/>
      <c r="GZ40" s="208"/>
      <c r="HA40" s="208"/>
      <c r="HB40" s="208"/>
      <c r="HC40" s="208"/>
      <c r="HD40" s="208"/>
      <c r="HE40" s="208"/>
      <c r="HF40" s="208"/>
      <c r="HG40" s="208"/>
      <c r="HH40" s="208"/>
      <c r="HI40" s="208"/>
      <c r="HJ40" s="208"/>
      <c r="HK40" s="208"/>
      <c r="HL40" s="208"/>
      <c r="HM40" s="208"/>
      <c r="HN40" s="208"/>
      <c r="HO40" s="208"/>
      <c r="HP40" s="208"/>
      <c r="HQ40" s="208"/>
      <c r="HR40" s="208"/>
      <c r="HS40" s="208"/>
      <c r="HT40" s="208"/>
      <c r="HU40" s="208"/>
      <c r="HV40" s="208"/>
      <c r="HW40" s="208"/>
      <c r="HX40" s="208"/>
      <c r="HY40" s="208"/>
      <c r="HZ40" s="208"/>
      <c r="IA40" s="208"/>
      <c r="IB40" s="208"/>
      <c r="IC40" s="208"/>
      <c r="ID40" s="208"/>
      <c r="IE40" s="208"/>
      <c r="IF40" s="208"/>
      <c r="IG40" s="208"/>
    </row>
    <row r="41" spans="1:241" s="234" customFormat="1" x14ac:dyDescent="0.2">
      <c r="A41" s="208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V41" s="413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08"/>
      <c r="CE41" s="208"/>
      <c r="CF41" s="208"/>
      <c r="CG41" s="208"/>
      <c r="CH41" s="208"/>
      <c r="CI41" s="208"/>
      <c r="CJ41" s="208"/>
      <c r="CK41" s="208"/>
      <c r="CL41" s="208"/>
      <c r="CM41" s="208"/>
      <c r="CN41" s="208"/>
      <c r="CO41" s="208"/>
      <c r="CP41" s="208"/>
      <c r="CQ41" s="208"/>
      <c r="CR41" s="208"/>
      <c r="CS41" s="208"/>
      <c r="CT41" s="208"/>
      <c r="CU41" s="208"/>
      <c r="CV41" s="208"/>
      <c r="CW41" s="208"/>
      <c r="CX41" s="208"/>
      <c r="CY41" s="208"/>
      <c r="CZ41" s="208"/>
      <c r="DA41" s="208"/>
      <c r="DB41" s="208"/>
      <c r="DC41" s="208"/>
      <c r="DD41" s="208"/>
      <c r="DE41" s="208"/>
      <c r="DF41" s="208"/>
      <c r="DG41" s="208"/>
      <c r="DH41" s="208"/>
      <c r="DI41" s="208"/>
      <c r="DJ41" s="208"/>
      <c r="DK41" s="208"/>
      <c r="DL41" s="208"/>
      <c r="DM41" s="208"/>
      <c r="DN41" s="208"/>
      <c r="DO41" s="208"/>
      <c r="DP41" s="208"/>
      <c r="DQ41" s="208"/>
      <c r="DR41" s="208"/>
      <c r="DS41" s="208"/>
      <c r="DT41" s="208"/>
      <c r="DU41" s="208"/>
      <c r="DV41" s="208"/>
      <c r="DW41" s="208"/>
      <c r="DX41" s="208"/>
      <c r="DY41" s="208"/>
      <c r="DZ41" s="208"/>
      <c r="EA41" s="208"/>
      <c r="EB41" s="208"/>
      <c r="EC41" s="208"/>
      <c r="ED41" s="208"/>
      <c r="EE41" s="208"/>
      <c r="EF41" s="208"/>
      <c r="EG41" s="208"/>
      <c r="EH41" s="208"/>
      <c r="EI41" s="208"/>
      <c r="EJ41" s="208"/>
      <c r="EK41" s="208"/>
      <c r="EL41" s="208"/>
      <c r="EM41" s="208"/>
      <c r="EN41" s="208"/>
      <c r="EO41" s="208"/>
      <c r="EP41" s="208"/>
      <c r="EQ41" s="208"/>
      <c r="ER41" s="208"/>
      <c r="ES41" s="208"/>
      <c r="ET41" s="208"/>
      <c r="EU41" s="208"/>
      <c r="EV41" s="208"/>
      <c r="EW41" s="208"/>
      <c r="EX41" s="208"/>
      <c r="EY41" s="208"/>
      <c r="EZ41" s="208"/>
      <c r="FA41" s="208"/>
      <c r="FB41" s="208"/>
      <c r="FC41" s="208"/>
      <c r="FD41" s="208"/>
      <c r="FE41" s="208"/>
      <c r="FF41" s="208"/>
      <c r="FG41" s="208"/>
      <c r="FH41" s="208"/>
      <c r="FI41" s="208"/>
      <c r="FJ41" s="208"/>
      <c r="FK41" s="208"/>
      <c r="FL41" s="208"/>
      <c r="FM41" s="208"/>
      <c r="FN41" s="208"/>
      <c r="FO41" s="208"/>
      <c r="FP41" s="208"/>
      <c r="FQ41" s="208"/>
      <c r="FR41" s="208"/>
      <c r="FS41" s="208"/>
      <c r="FT41" s="208"/>
      <c r="FU41" s="208"/>
      <c r="FV41" s="208"/>
      <c r="FW41" s="208"/>
      <c r="FX41" s="208"/>
      <c r="FY41" s="208"/>
      <c r="FZ41" s="208"/>
      <c r="GA41" s="208"/>
      <c r="GB41" s="208"/>
      <c r="GC41" s="208"/>
      <c r="GD41" s="208"/>
      <c r="GE41" s="208"/>
      <c r="GF41" s="208"/>
      <c r="GG41" s="208"/>
      <c r="GH41" s="208"/>
      <c r="GI41" s="208"/>
      <c r="GJ41" s="208"/>
      <c r="GK41" s="208"/>
      <c r="GL41" s="208"/>
      <c r="GM41" s="208"/>
      <c r="GN41" s="208"/>
      <c r="GO41" s="208"/>
      <c r="GP41" s="208"/>
      <c r="GQ41" s="208"/>
      <c r="GR41" s="208"/>
      <c r="GS41" s="208"/>
      <c r="GT41" s="208"/>
      <c r="GU41" s="208"/>
      <c r="GV41" s="208"/>
      <c r="GW41" s="208"/>
      <c r="GX41" s="208"/>
      <c r="GY41" s="208"/>
      <c r="GZ41" s="208"/>
      <c r="HA41" s="208"/>
      <c r="HB41" s="208"/>
      <c r="HC41" s="208"/>
      <c r="HD41" s="208"/>
      <c r="HE41" s="208"/>
      <c r="HF41" s="208"/>
      <c r="HG41" s="208"/>
      <c r="HH41" s="208"/>
      <c r="HI41" s="208"/>
      <c r="HJ41" s="208"/>
      <c r="HK41" s="208"/>
      <c r="HL41" s="208"/>
      <c r="HM41" s="208"/>
      <c r="HN41" s="208"/>
      <c r="HO41" s="208"/>
      <c r="HP41" s="208"/>
      <c r="HQ41" s="208"/>
      <c r="HR41" s="208"/>
      <c r="HS41" s="208"/>
      <c r="HT41" s="208"/>
      <c r="HU41" s="208"/>
      <c r="HV41" s="208"/>
      <c r="HW41" s="208"/>
      <c r="HX41" s="208"/>
      <c r="HY41" s="208"/>
      <c r="HZ41" s="208"/>
      <c r="IA41" s="208"/>
      <c r="IB41" s="208"/>
      <c r="IC41" s="208"/>
      <c r="ID41" s="208"/>
      <c r="IE41" s="208"/>
      <c r="IF41" s="208"/>
      <c r="IG41" s="208"/>
    </row>
    <row r="42" spans="1:241" s="234" customFormat="1" x14ac:dyDescent="0.2">
      <c r="A42" s="208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V42" s="413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8"/>
      <c r="BN42" s="208"/>
      <c r="BO42" s="208"/>
      <c r="BP42" s="208"/>
      <c r="BQ42" s="208"/>
      <c r="BR42" s="208"/>
      <c r="BS42" s="208"/>
      <c r="BT42" s="208"/>
      <c r="BU42" s="208"/>
      <c r="BV42" s="208"/>
      <c r="BW42" s="208"/>
      <c r="BX42" s="208"/>
      <c r="BY42" s="208"/>
      <c r="BZ42" s="208"/>
      <c r="CA42" s="208"/>
      <c r="CB42" s="208"/>
      <c r="CC42" s="208"/>
      <c r="CD42" s="208"/>
      <c r="CE42" s="208"/>
      <c r="CF42" s="208"/>
      <c r="CG42" s="208"/>
      <c r="CH42" s="208"/>
      <c r="CI42" s="208"/>
      <c r="CJ42" s="208"/>
      <c r="CK42" s="208"/>
      <c r="CL42" s="208"/>
      <c r="CM42" s="208"/>
      <c r="CN42" s="208"/>
      <c r="CO42" s="208"/>
      <c r="CP42" s="208"/>
      <c r="CQ42" s="208"/>
      <c r="CR42" s="208"/>
      <c r="CS42" s="208"/>
      <c r="CT42" s="208"/>
      <c r="CU42" s="208"/>
      <c r="CV42" s="208"/>
      <c r="CW42" s="208"/>
      <c r="CX42" s="208"/>
      <c r="CY42" s="208"/>
      <c r="CZ42" s="208"/>
      <c r="DA42" s="208"/>
      <c r="DB42" s="208"/>
      <c r="DC42" s="208"/>
      <c r="DD42" s="208"/>
      <c r="DE42" s="208"/>
      <c r="DF42" s="208"/>
      <c r="DG42" s="208"/>
      <c r="DH42" s="208"/>
      <c r="DI42" s="208"/>
      <c r="DJ42" s="208"/>
      <c r="DK42" s="208"/>
      <c r="DL42" s="208"/>
      <c r="DM42" s="208"/>
      <c r="DN42" s="208"/>
      <c r="DO42" s="208"/>
      <c r="DP42" s="208"/>
      <c r="DQ42" s="208"/>
      <c r="DR42" s="208"/>
      <c r="DS42" s="208"/>
      <c r="DT42" s="208"/>
      <c r="DU42" s="208"/>
      <c r="DV42" s="208"/>
      <c r="DW42" s="208"/>
      <c r="DX42" s="208"/>
      <c r="DY42" s="208"/>
      <c r="DZ42" s="208"/>
      <c r="EA42" s="208"/>
      <c r="EB42" s="208"/>
      <c r="EC42" s="208"/>
      <c r="ED42" s="208"/>
      <c r="EE42" s="208"/>
      <c r="EF42" s="208"/>
      <c r="EG42" s="208"/>
      <c r="EH42" s="208"/>
      <c r="EI42" s="208"/>
      <c r="EJ42" s="208"/>
      <c r="EK42" s="208"/>
      <c r="EL42" s="208"/>
      <c r="EM42" s="208"/>
      <c r="EN42" s="208"/>
      <c r="EO42" s="208"/>
      <c r="EP42" s="208"/>
      <c r="EQ42" s="208"/>
      <c r="ER42" s="208"/>
      <c r="ES42" s="208"/>
      <c r="ET42" s="208"/>
      <c r="EU42" s="208"/>
      <c r="EV42" s="208"/>
      <c r="EW42" s="208"/>
      <c r="EX42" s="208"/>
      <c r="EY42" s="208"/>
      <c r="EZ42" s="208"/>
      <c r="FA42" s="208"/>
      <c r="FB42" s="208"/>
      <c r="FC42" s="208"/>
      <c r="FD42" s="208"/>
      <c r="FE42" s="208"/>
      <c r="FF42" s="208"/>
      <c r="FG42" s="208"/>
      <c r="FH42" s="208"/>
      <c r="FI42" s="208"/>
      <c r="FJ42" s="208"/>
      <c r="FK42" s="208"/>
      <c r="FL42" s="208"/>
      <c r="FM42" s="208"/>
      <c r="FN42" s="208"/>
      <c r="FO42" s="208"/>
      <c r="FP42" s="208"/>
      <c r="FQ42" s="208"/>
      <c r="FR42" s="208"/>
      <c r="FS42" s="208"/>
      <c r="FT42" s="208"/>
      <c r="FU42" s="208"/>
      <c r="FV42" s="208"/>
      <c r="FW42" s="208"/>
      <c r="FX42" s="208"/>
      <c r="FY42" s="208"/>
      <c r="FZ42" s="208"/>
      <c r="GA42" s="208"/>
      <c r="GB42" s="208"/>
      <c r="GC42" s="208"/>
      <c r="GD42" s="208"/>
      <c r="GE42" s="208"/>
      <c r="GF42" s="208"/>
      <c r="GG42" s="208"/>
      <c r="GH42" s="208"/>
      <c r="GI42" s="208"/>
      <c r="GJ42" s="208"/>
      <c r="GK42" s="208"/>
      <c r="GL42" s="208"/>
      <c r="GM42" s="208"/>
      <c r="GN42" s="208"/>
      <c r="GO42" s="208"/>
      <c r="GP42" s="208"/>
      <c r="GQ42" s="208"/>
      <c r="GR42" s="208"/>
      <c r="GS42" s="208"/>
      <c r="GT42" s="208"/>
      <c r="GU42" s="208"/>
      <c r="GV42" s="208"/>
      <c r="GW42" s="208"/>
      <c r="GX42" s="208"/>
      <c r="GY42" s="208"/>
      <c r="GZ42" s="208"/>
      <c r="HA42" s="208"/>
      <c r="HB42" s="208"/>
      <c r="HC42" s="208"/>
      <c r="HD42" s="208"/>
      <c r="HE42" s="208"/>
      <c r="HF42" s="208"/>
      <c r="HG42" s="208"/>
      <c r="HH42" s="208"/>
      <c r="HI42" s="208"/>
      <c r="HJ42" s="208"/>
      <c r="HK42" s="208"/>
      <c r="HL42" s="208"/>
      <c r="HM42" s="208"/>
      <c r="HN42" s="208"/>
      <c r="HO42" s="208"/>
      <c r="HP42" s="208"/>
      <c r="HQ42" s="208"/>
      <c r="HR42" s="208"/>
      <c r="HS42" s="208"/>
      <c r="HT42" s="208"/>
      <c r="HU42" s="208"/>
      <c r="HV42" s="208"/>
      <c r="HW42" s="208"/>
      <c r="HX42" s="208"/>
      <c r="HY42" s="208"/>
      <c r="HZ42" s="208"/>
      <c r="IA42" s="208"/>
      <c r="IB42" s="208"/>
      <c r="IC42" s="208"/>
      <c r="ID42" s="208"/>
      <c r="IE42" s="208"/>
      <c r="IF42" s="208"/>
      <c r="IG42" s="208"/>
    </row>
    <row r="43" spans="1:241" s="234" customFormat="1" x14ac:dyDescent="0.2">
      <c r="A43" s="208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V43" s="413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8"/>
      <c r="DJ43" s="208"/>
      <c r="DK43" s="208"/>
      <c r="DL43" s="208"/>
      <c r="DM43" s="208"/>
      <c r="DN43" s="208"/>
      <c r="DO43" s="208"/>
      <c r="DP43" s="208"/>
      <c r="DQ43" s="208"/>
      <c r="DR43" s="208"/>
      <c r="DS43" s="208"/>
      <c r="DT43" s="208"/>
      <c r="DU43" s="208"/>
      <c r="DV43" s="208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8"/>
      <c r="ES43" s="208"/>
      <c r="ET43" s="208"/>
      <c r="EU43" s="208"/>
      <c r="EV43" s="208"/>
      <c r="EW43" s="208"/>
      <c r="EX43" s="208"/>
      <c r="EY43" s="208"/>
      <c r="EZ43" s="208"/>
      <c r="FA43" s="208"/>
      <c r="FB43" s="208"/>
      <c r="FC43" s="208"/>
      <c r="FD43" s="208"/>
      <c r="FE43" s="208"/>
      <c r="FF43" s="208"/>
      <c r="FG43" s="208"/>
      <c r="FH43" s="208"/>
      <c r="FI43" s="208"/>
      <c r="FJ43" s="208"/>
      <c r="FK43" s="208"/>
      <c r="FL43" s="208"/>
      <c r="FM43" s="208"/>
      <c r="FN43" s="208"/>
      <c r="FO43" s="208"/>
      <c r="FP43" s="208"/>
      <c r="FQ43" s="208"/>
      <c r="FR43" s="208"/>
      <c r="FS43" s="208"/>
      <c r="FT43" s="208"/>
      <c r="FU43" s="208"/>
      <c r="FV43" s="208"/>
      <c r="FW43" s="208"/>
      <c r="FX43" s="208"/>
      <c r="FY43" s="208"/>
      <c r="FZ43" s="208"/>
      <c r="GA43" s="208"/>
      <c r="GB43" s="208"/>
      <c r="GC43" s="208"/>
      <c r="GD43" s="208"/>
      <c r="GE43" s="208"/>
      <c r="GF43" s="208"/>
      <c r="GG43" s="208"/>
      <c r="GH43" s="208"/>
      <c r="GI43" s="208"/>
      <c r="GJ43" s="208"/>
      <c r="GK43" s="208"/>
      <c r="GL43" s="208"/>
      <c r="GM43" s="208"/>
      <c r="GN43" s="208"/>
      <c r="GO43" s="208"/>
      <c r="GP43" s="208"/>
      <c r="GQ43" s="208"/>
      <c r="GR43" s="208"/>
      <c r="GS43" s="208"/>
      <c r="GT43" s="208"/>
      <c r="GU43" s="208"/>
      <c r="GV43" s="208"/>
      <c r="GW43" s="208"/>
      <c r="GX43" s="208"/>
      <c r="GY43" s="208"/>
      <c r="GZ43" s="208"/>
      <c r="HA43" s="208"/>
      <c r="HB43" s="208"/>
      <c r="HC43" s="208"/>
      <c r="HD43" s="208"/>
      <c r="HE43" s="208"/>
      <c r="HF43" s="208"/>
      <c r="HG43" s="208"/>
      <c r="HH43" s="208"/>
      <c r="HI43" s="208"/>
      <c r="HJ43" s="208"/>
      <c r="HK43" s="208"/>
      <c r="HL43" s="208"/>
      <c r="HM43" s="208"/>
      <c r="HN43" s="208"/>
      <c r="HO43" s="208"/>
      <c r="HP43" s="208"/>
      <c r="HQ43" s="208"/>
      <c r="HR43" s="208"/>
      <c r="HS43" s="208"/>
      <c r="HT43" s="208"/>
      <c r="HU43" s="208"/>
      <c r="HV43" s="208"/>
      <c r="HW43" s="208"/>
      <c r="HX43" s="208"/>
      <c r="HY43" s="208"/>
      <c r="HZ43" s="208"/>
      <c r="IA43" s="208"/>
      <c r="IB43" s="208"/>
      <c r="IC43" s="208"/>
      <c r="ID43" s="208"/>
      <c r="IE43" s="208"/>
      <c r="IF43" s="208"/>
      <c r="IG43" s="208"/>
    </row>
    <row r="44" spans="1:241" s="234" customFormat="1" x14ac:dyDescent="0.2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V44" s="413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208"/>
      <c r="CW44" s="208"/>
      <c r="CX44" s="208"/>
      <c r="CY44" s="208"/>
      <c r="CZ44" s="208"/>
      <c r="DA44" s="208"/>
      <c r="DB44" s="208"/>
      <c r="DC44" s="208"/>
      <c r="DD44" s="208"/>
      <c r="DE44" s="208"/>
      <c r="DF44" s="208"/>
      <c r="DG44" s="208"/>
      <c r="DH44" s="208"/>
      <c r="DI44" s="208"/>
      <c r="DJ44" s="208"/>
      <c r="DK44" s="208"/>
      <c r="DL44" s="208"/>
      <c r="DM44" s="208"/>
      <c r="DN44" s="208"/>
      <c r="DO44" s="208"/>
      <c r="DP44" s="208"/>
      <c r="DQ44" s="208"/>
      <c r="DR44" s="208"/>
      <c r="DS44" s="208"/>
      <c r="DT44" s="208"/>
      <c r="DU44" s="208"/>
      <c r="DV44" s="208"/>
      <c r="DW44" s="208"/>
      <c r="DX44" s="208"/>
      <c r="DY44" s="208"/>
      <c r="DZ44" s="208"/>
      <c r="EA44" s="208"/>
      <c r="EB44" s="208"/>
      <c r="EC44" s="208"/>
      <c r="ED44" s="208"/>
      <c r="EE44" s="208"/>
      <c r="EF44" s="208"/>
      <c r="EG44" s="208"/>
      <c r="EH44" s="208"/>
      <c r="EI44" s="208"/>
      <c r="EJ44" s="208"/>
      <c r="EK44" s="208"/>
      <c r="EL44" s="208"/>
      <c r="EM44" s="208"/>
      <c r="EN44" s="208"/>
      <c r="EO44" s="208"/>
      <c r="EP44" s="208"/>
      <c r="EQ44" s="208"/>
      <c r="ER44" s="208"/>
      <c r="ES44" s="208"/>
      <c r="ET44" s="208"/>
      <c r="EU44" s="208"/>
      <c r="EV44" s="208"/>
      <c r="EW44" s="208"/>
      <c r="EX44" s="208"/>
      <c r="EY44" s="208"/>
      <c r="EZ44" s="208"/>
      <c r="FA44" s="208"/>
      <c r="FB44" s="208"/>
      <c r="FC44" s="208"/>
      <c r="FD44" s="208"/>
      <c r="FE44" s="208"/>
      <c r="FF44" s="208"/>
      <c r="FG44" s="208"/>
      <c r="FH44" s="208"/>
      <c r="FI44" s="208"/>
      <c r="FJ44" s="208"/>
      <c r="FK44" s="208"/>
      <c r="FL44" s="208"/>
      <c r="FM44" s="208"/>
      <c r="FN44" s="208"/>
      <c r="FO44" s="208"/>
      <c r="FP44" s="208"/>
      <c r="FQ44" s="208"/>
      <c r="FR44" s="208"/>
      <c r="FS44" s="208"/>
      <c r="FT44" s="208"/>
      <c r="FU44" s="208"/>
      <c r="FV44" s="208"/>
      <c r="FW44" s="208"/>
      <c r="FX44" s="208"/>
      <c r="FY44" s="208"/>
      <c r="FZ44" s="208"/>
      <c r="GA44" s="208"/>
      <c r="GB44" s="208"/>
      <c r="GC44" s="208"/>
      <c r="GD44" s="208"/>
      <c r="GE44" s="208"/>
      <c r="GF44" s="208"/>
      <c r="GG44" s="208"/>
      <c r="GH44" s="208"/>
      <c r="GI44" s="208"/>
      <c r="GJ44" s="208"/>
      <c r="GK44" s="208"/>
      <c r="GL44" s="208"/>
      <c r="GM44" s="208"/>
      <c r="GN44" s="208"/>
      <c r="GO44" s="208"/>
      <c r="GP44" s="208"/>
      <c r="GQ44" s="208"/>
      <c r="GR44" s="208"/>
      <c r="GS44" s="208"/>
      <c r="GT44" s="208"/>
      <c r="GU44" s="208"/>
      <c r="GV44" s="208"/>
      <c r="GW44" s="208"/>
      <c r="GX44" s="208"/>
      <c r="GY44" s="208"/>
      <c r="GZ44" s="208"/>
      <c r="HA44" s="208"/>
      <c r="HB44" s="208"/>
      <c r="HC44" s="208"/>
      <c r="HD44" s="208"/>
      <c r="HE44" s="208"/>
      <c r="HF44" s="208"/>
      <c r="HG44" s="208"/>
      <c r="HH44" s="208"/>
      <c r="HI44" s="208"/>
      <c r="HJ44" s="208"/>
      <c r="HK44" s="208"/>
      <c r="HL44" s="208"/>
      <c r="HM44" s="208"/>
      <c r="HN44" s="208"/>
      <c r="HO44" s="208"/>
      <c r="HP44" s="208"/>
      <c r="HQ44" s="208"/>
      <c r="HR44" s="208"/>
      <c r="HS44" s="208"/>
      <c r="HT44" s="208"/>
      <c r="HU44" s="208"/>
      <c r="HV44" s="208"/>
      <c r="HW44" s="208"/>
      <c r="HX44" s="208"/>
      <c r="HY44" s="208"/>
      <c r="HZ44" s="208"/>
      <c r="IA44" s="208"/>
      <c r="IB44" s="208"/>
      <c r="IC44" s="208"/>
      <c r="ID44" s="208"/>
      <c r="IE44" s="208"/>
      <c r="IF44" s="208"/>
      <c r="IG44" s="208"/>
    </row>
    <row r="45" spans="1:241" s="234" customFormat="1" x14ac:dyDescent="0.2">
      <c r="A45" s="208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V45" s="413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8"/>
      <c r="ES45" s="208"/>
      <c r="ET45" s="208"/>
      <c r="EU45" s="208"/>
      <c r="EV45" s="208"/>
      <c r="EW45" s="208"/>
      <c r="EX45" s="208"/>
      <c r="EY45" s="208"/>
      <c r="EZ45" s="208"/>
      <c r="FA45" s="208"/>
      <c r="FB45" s="208"/>
      <c r="FC45" s="208"/>
      <c r="FD45" s="208"/>
      <c r="FE45" s="208"/>
      <c r="FF45" s="208"/>
      <c r="FG45" s="208"/>
      <c r="FH45" s="208"/>
      <c r="FI45" s="208"/>
      <c r="FJ45" s="208"/>
      <c r="FK45" s="208"/>
      <c r="FL45" s="208"/>
      <c r="FM45" s="208"/>
      <c r="FN45" s="208"/>
      <c r="FO45" s="208"/>
      <c r="FP45" s="208"/>
      <c r="FQ45" s="208"/>
      <c r="FR45" s="208"/>
      <c r="FS45" s="208"/>
      <c r="FT45" s="208"/>
      <c r="FU45" s="208"/>
      <c r="FV45" s="208"/>
      <c r="FW45" s="208"/>
      <c r="FX45" s="208"/>
      <c r="FY45" s="208"/>
      <c r="FZ45" s="208"/>
      <c r="GA45" s="208"/>
      <c r="GB45" s="208"/>
      <c r="GC45" s="208"/>
      <c r="GD45" s="208"/>
      <c r="GE45" s="208"/>
      <c r="GF45" s="208"/>
      <c r="GG45" s="208"/>
      <c r="GH45" s="208"/>
      <c r="GI45" s="208"/>
      <c r="GJ45" s="208"/>
      <c r="GK45" s="208"/>
      <c r="GL45" s="208"/>
      <c r="GM45" s="208"/>
      <c r="GN45" s="208"/>
      <c r="GO45" s="208"/>
      <c r="GP45" s="208"/>
      <c r="GQ45" s="208"/>
      <c r="GR45" s="208"/>
      <c r="GS45" s="208"/>
      <c r="GT45" s="208"/>
      <c r="GU45" s="208"/>
      <c r="GV45" s="208"/>
      <c r="GW45" s="208"/>
      <c r="GX45" s="208"/>
      <c r="GY45" s="208"/>
      <c r="GZ45" s="208"/>
      <c r="HA45" s="208"/>
      <c r="HB45" s="208"/>
      <c r="HC45" s="208"/>
      <c r="HD45" s="208"/>
      <c r="HE45" s="208"/>
      <c r="HF45" s="208"/>
      <c r="HG45" s="208"/>
      <c r="HH45" s="208"/>
      <c r="HI45" s="208"/>
      <c r="HJ45" s="208"/>
      <c r="HK45" s="208"/>
      <c r="HL45" s="208"/>
      <c r="HM45" s="208"/>
      <c r="HN45" s="208"/>
      <c r="HO45" s="208"/>
      <c r="HP45" s="208"/>
      <c r="HQ45" s="208"/>
      <c r="HR45" s="208"/>
      <c r="HS45" s="208"/>
      <c r="HT45" s="208"/>
      <c r="HU45" s="208"/>
      <c r="HV45" s="208"/>
      <c r="HW45" s="208"/>
      <c r="HX45" s="208"/>
      <c r="HY45" s="208"/>
      <c r="HZ45" s="208"/>
      <c r="IA45" s="208"/>
      <c r="IB45" s="208"/>
      <c r="IC45" s="208"/>
      <c r="ID45" s="208"/>
      <c r="IE45" s="208"/>
      <c r="IF45" s="208"/>
      <c r="IG45" s="208"/>
    </row>
    <row r="46" spans="1:241" s="234" customFormat="1" x14ac:dyDescent="0.2">
      <c r="A46" s="208"/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V46" s="407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8"/>
      <c r="CY46" s="208"/>
      <c r="CZ46" s="208"/>
      <c r="DA46" s="208"/>
      <c r="DB46" s="208"/>
      <c r="DC46" s="208"/>
      <c r="DD46" s="208"/>
      <c r="DE46" s="208"/>
      <c r="DF46" s="208"/>
      <c r="DG46" s="208"/>
      <c r="DH46" s="208"/>
      <c r="DI46" s="208"/>
      <c r="DJ46" s="208"/>
      <c r="DK46" s="208"/>
      <c r="DL46" s="208"/>
      <c r="DM46" s="208"/>
      <c r="DN46" s="208"/>
      <c r="DO46" s="208"/>
      <c r="DP46" s="208"/>
      <c r="DQ46" s="208"/>
      <c r="DR46" s="208"/>
      <c r="DS46" s="208"/>
      <c r="DT46" s="208"/>
      <c r="DU46" s="208"/>
      <c r="DV46" s="208"/>
      <c r="DW46" s="208"/>
      <c r="DX46" s="208"/>
      <c r="DY46" s="208"/>
      <c r="DZ46" s="208"/>
      <c r="EA46" s="208"/>
      <c r="EB46" s="208"/>
      <c r="EC46" s="208"/>
      <c r="ED46" s="208"/>
      <c r="EE46" s="208"/>
      <c r="EF46" s="208"/>
      <c r="EG46" s="208"/>
      <c r="EH46" s="208"/>
      <c r="EI46" s="208"/>
      <c r="EJ46" s="208"/>
      <c r="EK46" s="208"/>
      <c r="EL46" s="208"/>
      <c r="EM46" s="208"/>
      <c r="EN46" s="208"/>
      <c r="EO46" s="208"/>
      <c r="EP46" s="208"/>
      <c r="EQ46" s="208"/>
      <c r="ER46" s="208"/>
      <c r="ES46" s="208"/>
      <c r="ET46" s="208"/>
      <c r="EU46" s="208"/>
      <c r="EV46" s="208"/>
      <c r="EW46" s="208"/>
      <c r="EX46" s="208"/>
      <c r="EY46" s="208"/>
      <c r="EZ46" s="208"/>
      <c r="FA46" s="208"/>
      <c r="FB46" s="208"/>
      <c r="FC46" s="208"/>
      <c r="FD46" s="208"/>
      <c r="FE46" s="208"/>
      <c r="FF46" s="208"/>
      <c r="FG46" s="208"/>
      <c r="FH46" s="208"/>
      <c r="FI46" s="208"/>
      <c r="FJ46" s="208"/>
      <c r="FK46" s="208"/>
      <c r="FL46" s="208"/>
      <c r="FM46" s="208"/>
      <c r="FN46" s="208"/>
      <c r="FO46" s="208"/>
      <c r="FP46" s="208"/>
      <c r="FQ46" s="208"/>
      <c r="FR46" s="208"/>
      <c r="FS46" s="208"/>
      <c r="FT46" s="208"/>
      <c r="FU46" s="208"/>
      <c r="FV46" s="208"/>
      <c r="FW46" s="208"/>
      <c r="FX46" s="208"/>
      <c r="FY46" s="208"/>
      <c r="FZ46" s="208"/>
      <c r="GA46" s="208"/>
      <c r="GB46" s="208"/>
      <c r="GC46" s="208"/>
      <c r="GD46" s="208"/>
      <c r="GE46" s="208"/>
      <c r="GF46" s="208"/>
      <c r="GG46" s="208"/>
      <c r="GH46" s="208"/>
      <c r="GI46" s="208"/>
      <c r="GJ46" s="208"/>
      <c r="GK46" s="208"/>
      <c r="GL46" s="208"/>
      <c r="GM46" s="208"/>
      <c r="GN46" s="208"/>
      <c r="GO46" s="208"/>
      <c r="GP46" s="208"/>
      <c r="GQ46" s="208"/>
      <c r="GR46" s="208"/>
      <c r="GS46" s="208"/>
      <c r="GT46" s="208"/>
      <c r="GU46" s="208"/>
      <c r="GV46" s="208"/>
      <c r="GW46" s="208"/>
      <c r="GX46" s="208"/>
      <c r="GY46" s="208"/>
      <c r="GZ46" s="208"/>
      <c r="HA46" s="208"/>
      <c r="HB46" s="208"/>
      <c r="HC46" s="208"/>
      <c r="HD46" s="208"/>
      <c r="HE46" s="208"/>
      <c r="HF46" s="208"/>
      <c r="HG46" s="208"/>
      <c r="HH46" s="208"/>
      <c r="HI46" s="208"/>
      <c r="HJ46" s="208"/>
      <c r="HK46" s="208"/>
      <c r="HL46" s="208"/>
      <c r="HM46" s="208"/>
      <c r="HN46" s="208"/>
      <c r="HO46" s="208"/>
      <c r="HP46" s="208"/>
      <c r="HQ46" s="208"/>
      <c r="HR46" s="208"/>
      <c r="HS46" s="208"/>
      <c r="HT46" s="208"/>
      <c r="HU46" s="208"/>
      <c r="HV46" s="208"/>
      <c r="HW46" s="208"/>
      <c r="HX46" s="208"/>
      <c r="HY46" s="208"/>
      <c r="HZ46" s="208"/>
      <c r="IA46" s="208"/>
      <c r="IB46" s="208"/>
      <c r="IC46" s="208"/>
      <c r="ID46" s="208"/>
      <c r="IE46" s="208"/>
      <c r="IF46" s="208"/>
      <c r="IG46" s="208"/>
    </row>
    <row r="47" spans="1:241" s="234" customFormat="1" x14ac:dyDescent="0.2">
      <c r="A47" s="208"/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8"/>
      <c r="CS47" s="208"/>
      <c r="CT47" s="208"/>
      <c r="CU47" s="208"/>
      <c r="CV47" s="208"/>
      <c r="CW47" s="208"/>
      <c r="CX47" s="208"/>
      <c r="CY47" s="208"/>
      <c r="CZ47" s="208"/>
      <c r="DA47" s="208"/>
      <c r="DB47" s="208"/>
      <c r="DC47" s="208"/>
      <c r="DD47" s="208"/>
      <c r="DE47" s="208"/>
      <c r="DF47" s="208"/>
      <c r="DG47" s="208"/>
      <c r="DH47" s="208"/>
      <c r="DI47" s="208"/>
      <c r="DJ47" s="208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208"/>
      <c r="ED47" s="208"/>
      <c r="EE47" s="208"/>
      <c r="EF47" s="208"/>
      <c r="EG47" s="208"/>
      <c r="EH47" s="208"/>
      <c r="EI47" s="208"/>
      <c r="EJ47" s="208"/>
      <c r="EK47" s="208"/>
      <c r="EL47" s="208"/>
      <c r="EM47" s="208"/>
      <c r="EN47" s="208"/>
      <c r="EO47" s="208"/>
      <c r="EP47" s="208"/>
      <c r="EQ47" s="208"/>
      <c r="ER47" s="208"/>
      <c r="ES47" s="208"/>
      <c r="ET47" s="208"/>
      <c r="EU47" s="208"/>
      <c r="EV47" s="208"/>
      <c r="EW47" s="208"/>
      <c r="EX47" s="208"/>
      <c r="EY47" s="208"/>
      <c r="EZ47" s="208"/>
      <c r="FA47" s="208"/>
      <c r="FB47" s="208"/>
      <c r="FC47" s="208"/>
      <c r="FD47" s="208"/>
      <c r="FE47" s="208"/>
      <c r="FF47" s="208"/>
      <c r="FG47" s="208"/>
      <c r="FH47" s="208"/>
      <c r="FI47" s="208"/>
      <c r="FJ47" s="208"/>
      <c r="FK47" s="208"/>
      <c r="FL47" s="208"/>
      <c r="FM47" s="208"/>
      <c r="FN47" s="208"/>
      <c r="FO47" s="208"/>
      <c r="FP47" s="208"/>
      <c r="FQ47" s="208"/>
      <c r="FR47" s="208"/>
      <c r="FS47" s="208"/>
      <c r="FT47" s="208"/>
      <c r="FU47" s="208"/>
      <c r="FV47" s="208"/>
      <c r="FW47" s="208"/>
      <c r="FX47" s="208"/>
      <c r="FY47" s="208"/>
      <c r="FZ47" s="208"/>
      <c r="GA47" s="208"/>
      <c r="GB47" s="208"/>
      <c r="GC47" s="208"/>
      <c r="GD47" s="208"/>
      <c r="GE47" s="208"/>
      <c r="GF47" s="208"/>
      <c r="GG47" s="208"/>
      <c r="GH47" s="208"/>
      <c r="GI47" s="208"/>
      <c r="GJ47" s="208"/>
      <c r="GK47" s="208"/>
      <c r="GL47" s="208"/>
      <c r="GM47" s="208"/>
      <c r="GN47" s="208"/>
      <c r="GO47" s="208"/>
      <c r="GP47" s="208"/>
      <c r="GQ47" s="208"/>
      <c r="GR47" s="208"/>
      <c r="GS47" s="208"/>
      <c r="GT47" s="208"/>
      <c r="GU47" s="208"/>
      <c r="GV47" s="208"/>
      <c r="GW47" s="208"/>
      <c r="GX47" s="208"/>
      <c r="GY47" s="208"/>
      <c r="GZ47" s="208"/>
      <c r="HA47" s="208"/>
      <c r="HB47" s="208"/>
      <c r="HC47" s="208"/>
      <c r="HD47" s="208"/>
      <c r="HE47" s="208"/>
      <c r="HF47" s="208"/>
      <c r="HG47" s="208"/>
      <c r="HH47" s="208"/>
      <c r="HI47" s="208"/>
      <c r="HJ47" s="208"/>
      <c r="HK47" s="208"/>
      <c r="HL47" s="208"/>
      <c r="HM47" s="208"/>
      <c r="HN47" s="208"/>
      <c r="HO47" s="208"/>
      <c r="HP47" s="208"/>
      <c r="HQ47" s="208"/>
      <c r="HR47" s="208"/>
      <c r="HS47" s="208"/>
      <c r="HT47" s="208"/>
      <c r="HU47" s="208"/>
      <c r="HV47" s="208"/>
      <c r="HW47" s="208"/>
      <c r="HX47" s="208"/>
      <c r="HY47" s="208"/>
      <c r="HZ47" s="208"/>
      <c r="IA47" s="208"/>
      <c r="IB47" s="208"/>
      <c r="IC47" s="208"/>
      <c r="ID47" s="208"/>
      <c r="IE47" s="208"/>
      <c r="IF47" s="208"/>
      <c r="IG47" s="208"/>
    </row>
    <row r="48" spans="1:241" s="234" customFormat="1" x14ac:dyDescent="0.2">
      <c r="A48" s="208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8"/>
      <c r="CV48" s="208"/>
      <c r="CW48" s="208"/>
      <c r="CX48" s="208"/>
      <c r="CY48" s="208"/>
      <c r="CZ48" s="208"/>
      <c r="DA48" s="208"/>
      <c r="DB48" s="208"/>
      <c r="DC48" s="208"/>
      <c r="DD48" s="208"/>
      <c r="DE48" s="208"/>
      <c r="DF48" s="208"/>
      <c r="DG48" s="208"/>
      <c r="DH48" s="208"/>
      <c r="DI48" s="208"/>
      <c r="DJ48" s="208"/>
      <c r="DK48" s="208"/>
      <c r="DL48" s="208"/>
      <c r="DM48" s="208"/>
      <c r="DN48" s="208"/>
      <c r="DO48" s="208"/>
      <c r="DP48" s="208"/>
      <c r="DQ48" s="208"/>
      <c r="DR48" s="208"/>
      <c r="DS48" s="208"/>
      <c r="DT48" s="208"/>
      <c r="DU48" s="208"/>
      <c r="DV48" s="208"/>
      <c r="DW48" s="208"/>
      <c r="DX48" s="208"/>
      <c r="DY48" s="208"/>
      <c r="DZ48" s="208"/>
      <c r="EA48" s="208"/>
      <c r="EB48" s="208"/>
      <c r="EC48" s="208"/>
      <c r="ED48" s="208"/>
      <c r="EE48" s="208"/>
      <c r="EF48" s="208"/>
      <c r="EG48" s="208"/>
      <c r="EH48" s="208"/>
      <c r="EI48" s="208"/>
      <c r="EJ48" s="208"/>
      <c r="EK48" s="208"/>
      <c r="EL48" s="208"/>
      <c r="EM48" s="208"/>
      <c r="EN48" s="208"/>
      <c r="EO48" s="208"/>
      <c r="EP48" s="208"/>
      <c r="EQ48" s="208"/>
      <c r="ER48" s="208"/>
      <c r="ES48" s="208"/>
      <c r="ET48" s="208"/>
      <c r="EU48" s="208"/>
      <c r="EV48" s="208"/>
      <c r="EW48" s="208"/>
      <c r="EX48" s="208"/>
      <c r="EY48" s="208"/>
      <c r="EZ48" s="208"/>
      <c r="FA48" s="208"/>
      <c r="FB48" s="208"/>
      <c r="FC48" s="208"/>
      <c r="FD48" s="208"/>
      <c r="FE48" s="208"/>
      <c r="FF48" s="208"/>
      <c r="FG48" s="208"/>
      <c r="FH48" s="208"/>
      <c r="FI48" s="208"/>
      <c r="FJ48" s="208"/>
      <c r="FK48" s="208"/>
      <c r="FL48" s="208"/>
      <c r="FM48" s="208"/>
      <c r="FN48" s="208"/>
      <c r="FO48" s="208"/>
      <c r="FP48" s="208"/>
      <c r="FQ48" s="208"/>
      <c r="FR48" s="208"/>
      <c r="FS48" s="208"/>
      <c r="FT48" s="208"/>
      <c r="FU48" s="208"/>
      <c r="FV48" s="208"/>
      <c r="FW48" s="208"/>
      <c r="FX48" s="208"/>
      <c r="FY48" s="208"/>
      <c r="FZ48" s="208"/>
      <c r="GA48" s="208"/>
      <c r="GB48" s="208"/>
      <c r="GC48" s="208"/>
      <c r="GD48" s="208"/>
      <c r="GE48" s="208"/>
      <c r="GF48" s="208"/>
      <c r="GG48" s="208"/>
      <c r="GH48" s="208"/>
      <c r="GI48" s="208"/>
      <c r="GJ48" s="208"/>
      <c r="GK48" s="208"/>
      <c r="GL48" s="208"/>
      <c r="GM48" s="208"/>
      <c r="GN48" s="208"/>
      <c r="GO48" s="208"/>
      <c r="GP48" s="208"/>
      <c r="GQ48" s="208"/>
      <c r="GR48" s="208"/>
      <c r="GS48" s="208"/>
      <c r="GT48" s="208"/>
      <c r="GU48" s="208"/>
      <c r="GV48" s="208"/>
      <c r="GW48" s="208"/>
      <c r="GX48" s="208"/>
      <c r="GY48" s="208"/>
      <c r="GZ48" s="208"/>
      <c r="HA48" s="208"/>
      <c r="HB48" s="208"/>
      <c r="HC48" s="208"/>
      <c r="HD48" s="208"/>
      <c r="HE48" s="208"/>
      <c r="HF48" s="208"/>
      <c r="HG48" s="208"/>
      <c r="HH48" s="208"/>
      <c r="HI48" s="208"/>
      <c r="HJ48" s="208"/>
      <c r="HK48" s="208"/>
      <c r="HL48" s="208"/>
      <c r="HM48" s="208"/>
      <c r="HN48" s="208"/>
      <c r="HO48" s="208"/>
      <c r="HP48" s="208"/>
      <c r="HQ48" s="208"/>
      <c r="HR48" s="208"/>
      <c r="HS48" s="208"/>
      <c r="HT48" s="208"/>
      <c r="HU48" s="208"/>
      <c r="HV48" s="208"/>
      <c r="HW48" s="208"/>
      <c r="HX48" s="208"/>
      <c r="HY48" s="208"/>
      <c r="HZ48" s="208"/>
      <c r="IA48" s="208"/>
      <c r="IB48" s="208"/>
      <c r="IC48" s="208"/>
      <c r="ID48" s="208"/>
      <c r="IE48" s="208"/>
      <c r="IF48" s="208"/>
      <c r="IG48" s="208"/>
    </row>
    <row r="49" spans="1:241" s="234" customFormat="1" x14ac:dyDescent="0.2">
      <c r="A49" s="208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8"/>
      <c r="DI49" s="208"/>
      <c r="DJ49" s="208"/>
      <c r="DK49" s="208"/>
      <c r="DL49" s="208"/>
      <c r="DM49" s="208"/>
      <c r="DN49" s="208"/>
      <c r="DO49" s="208"/>
      <c r="DP49" s="208"/>
      <c r="DQ49" s="208"/>
      <c r="DR49" s="208"/>
      <c r="DS49" s="208"/>
      <c r="DT49" s="208"/>
      <c r="DU49" s="208"/>
      <c r="DV49" s="208"/>
      <c r="DW49" s="208"/>
      <c r="DX49" s="208"/>
      <c r="DY49" s="208"/>
      <c r="DZ49" s="208"/>
      <c r="EA49" s="208"/>
      <c r="EB49" s="208"/>
      <c r="EC49" s="208"/>
      <c r="ED49" s="208"/>
      <c r="EE49" s="208"/>
      <c r="EF49" s="208"/>
      <c r="EG49" s="208"/>
      <c r="EH49" s="208"/>
      <c r="EI49" s="208"/>
      <c r="EJ49" s="208"/>
      <c r="EK49" s="208"/>
      <c r="EL49" s="208"/>
      <c r="EM49" s="208"/>
      <c r="EN49" s="208"/>
      <c r="EO49" s="208"/>
      <c r="EP49" s="208"/>
      <c r="EQ49" s="208"/>
      <c r="ER49" s="208"/>
      <c r="ES49" s="208"/>
      <c r="ET49" s="208"/>
      <c r="EU49" s="208"/>
      <c r="EV49" s="208"/>
      <c r="EW49" s="208"/>
      <c r="EX49" s="208"/>
      <c r="EY49" s="208"/>
      <c r="EZ49" s="208"/>
      <c r="FA49" s="208"/>
      <c r="FB49" s="208"/>
      <c r="FC49" s="208"/>
      <c r="FD49" s="208"/>
      <c r="FE49" s="208"/>
      <c r="FF49" s="208"/>
      <c r="FG49" s="208"/>
      <c r="FH49" s="208"/>
      <c r="FI49" s="208"/>
      <c r="FJ49" s="208"/>
      <c r="FK49" s="208"/>
      <c r="FL49" s="208"/>
      <c r="FM49" s="208"/>
      <c r="FN49" s="208"/>
      <c r="FO49" s="208"/>
      <c r="FP49" s="208"/>
      <c r="FQ49" s="208"/>
      <c r="FR49" s="208"/>
      <c r="FS49" s="208"/>
      <c r="FT49" s="208"/>
      <c r="FU49" s="208"/>
      <c r="FV49" s="208"/>
      <c r="FW49" s="208"/>
      <c r="FX49" s="208"/>
      <c r="FY49" s="208"/>
      <c r="FZ49" s="208"/>
      <c r="GA49" s="208"/>
      <c r="GB49" s="208"/>
      <c r="GC49" s="208"/>
      <c r="GD49" s="208"/>
      <c r="GE49" s="208"/>
      <c r="GF49" s="208"/>
      <c r="GG49" s="208"/>
      <c r="GH49" s="208"/>
      <c r="GI49" s="208"/>
      <c r="GJ49" s="208"/>
      <c r="GK49" s="208"/>
      <c r="GL49" s="208"/>
      <c r="GM49" s="208"/>
      <c r="GN49" s="208"/>
      <c r="GO49" s="208"/>
      <c r="GP49" s="208"/>
      <c r="GQ49" s="208"/>
      <c r="GR49" s="208"/>
      <c r="GS49" s="208"/>
      <c r="GT49" s="208"/>
      <c r="GU49" s="208"/>
      <c r="GV49" s="208"/>
      <c r="GW49" s="208"/>
      <c r="GX49" s="208"/>
      <c r="GY49" s="208"/>
      <c r="GZ49" s="208"/>
      <c r="HA49" s="208"/>
      <c r="HB49" s="208"/>
      <c r="HC49" s="208"/>
      <c r="HD49" s="208"/>
      <c r="HE49" s="208"/>
      <c r="HF49" s="208"/>
      <c r="HG49" s="208"/>
      <c r="HH49" s="208"/>
      <c r="HI49" s="208"/>
      <c r="HJ49" s="208"/>
      <c r="HK49" s="208"/>
      <c r="HL49" s="208"/>
      <c r="HM49" s="208"/>
      <c r="HN49" s="208"/>
      <c r="HO49" s="208"/>
      <c r="HP49" s="208"/>
      <c r="HQ49" s="208"/>
      <c r="HR49" s="208"/>
      <c r="HS49" s="208"/>
      <c r="HT49" s="208"/>
      <c r="HU49" s="208"/>
      <c r="HV49" s="208"/>
      <c r="HW49" s="208"/>
      <c r="HX49" s="208"/>
      <c r="HY49" s="208"/>
      <c r="HZ49" s="208"/>
      <c r="IA49" s="208"/>
      <c r="IB49" s="208"/>
      <c r="IC49" s="208"/>
      <c r="ID49" s="208"/>
      <c r="IE49" s="208"/>
      <c r="IF49" s="208"/>
      <c r="IG49" s="208"/>
    </row>
    <row r="50" spans="1:241" s="234" customFormat="1" x14ac:dyDescent="0.2">
      <c r="A50" s="208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08"/>
      <c r="CC50" s="208"/>
      <c r="CD50" s="208"/>
      <c r="CE50" s="208"/>
      <c r="CF50" s="208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08"/>
      <c r="CR50" s="208"/>
      <c r="CS50" s="208"/>
      <c r="CT50" s="208"/>
      <c r="CU50" s="208"/>
      <c r="CV50" s="208"/>
      <c r="CW50" s="208"/>
      <c r="CX50" s="208"/>
      <c r="CY50" s="208"/>
      <c r="CZ50" s="208"/>
      <c r="DA50" s="208"/>
      <c r="DB50" s="208"/>
      <c r="DC50" s="208"/>
      <c r="DD50" s="208"/>
      <c r="DE50" s="208"/>
      <c r="DF50" s="208"/>
      <c r="DG50" s="208"/>
      <c r="DH50" s="208"/>
      <c r="DI50" s="208"/>
      <c r="DJ50" s="208"/>
      <c r="DK50" s="208"/>
      <c r="DL50" s="208"/>
      <c r="DM50" s="208"/>
      <c r="DN50" s="208"/>
      <c r="DO50" s="208"/>
      <c r="DP50" s="208"/>
      <c r="DQ50" s="208"/>
      <c r="DR50" s="208"/>
      <c r="DS50" s="208"/>
      <c r="DT50" s="208"/>
      <c r="DU50" s="208"/>
      <c r="DV50" s="208"/>
      <c r="DW50" s="208"/>
      <c r="DX50" s="208"/>
      <c r="DY50" s="208"/>
      <c r="DZ50" s="208"/>
      <c r="EA50" s="208"/>
      <c r="EB50" s="208"/>
      <c r="EC50" s="208"/>
      <c r="ED50" s="208"/>
      <c r="EE50" s="208"/>
      <c r="EF50" s="208"/>
      <c r="EG50" s="208"/>
      <c r="EH50" s="208"/>
      <c r="EI50" s="208"/>
      <c r="EJ50" s="208"/>
      <c r="EK50" s="208"/>
      <c r="EL50" s="208"/>
      <c r="EM50" s="208"/>
      <c r="EN50" s="208"/>
      <c r="EO50" s="208"/>
      <c r="EP50" s="208"/>
      <c r="EQ50" s="208"/>
      <c r="ER50" s="208"/>
      <c r="ES50" s="208"/>
      <c r="ET50" s="208"/>
      <c r="EU50" s="208"/>
      <c r="EV50" s="208"/>
      <c r="EW50" s="208"/>
      <c r="EX50" s="208"/>
      <c r="EY50" s="208"/>
      <c r="EZ50" s="208"/>
      <c r="FA50" s="208"/>
      <c r="FB50" s="208"/>
      <c r="FC50" s="208"/>
      <c r="FD50" s="208"/>
      <c r="FE50" s="208"/>
      <c r="FF50" s="208"/>
      <c r="FG50" s="208"/>
      <c r="FH50" s="208"/>
      <c r="FI50" s="208"/>
      <c r="FJ50" s="208"/>
      <c r="FK50" s="208"/>
      <c r="FL50" s="208"/>
      <c r="FM50" s="208"/>
      <c r="FN50" s="208"/>
      <c r="FO50" s="208"/>
      <c r="FP50" s="208"/>
      <c r="FQ50" s="208"/>
      <c r="FR50" s="208"/>
      <c r="FS50" s="208"/>
      <c r="FT50" s="208"/>
      <c r="FU50" s="208"/>
      <c r="FV50" s="208"/>
      <c r="FW50" s="208"/>
      <c r="FX50" s="208"/>
      <c r="FY50" s="208"/>
      <c r="FZ50" s="208"/>
      <c r="GA50" s="208"/>
      <c r="GB50" s="208"/>
      <c r="GC50" s="208"/>
      <c r="GD50" s="208"/>
      <c r="GE50" s="208"/>
      <c r="GF50" s="208"/>
      <c r="GG50" s="208"/>
      <c r="GH50" s="208"/>
      <c r="GI50" s="208"/>
      <c r="GJ50" s="208"/>
      <c r="GK50" s="208"/>
      <c r="GL50" s="208"/>
      <c r="GM50" s="208"/>
      <c r="GN50" s="208"/>
      <c r="GO50" s="208"/>
      <c r="GP50" s="208"/>
      <c r="GQ50" s="208"/>
      <c r="GR50" s="208"/>
      <c r="GS50" s="208"/>
      <c r="GT50" s="208"/>
      <c r="GU50" s="208"/>
      <c r="GV50" s="208"/>
      <c r="GW50" s="208"/>
      <c r="GX50" s="208"/>
      <c r="GY50" s="208"/>
      <c r="GZ50" s="208"/>
      <c r="HA50" s="208"/>
      <c r="HB50" s="208"/>
      <c r="HC50" s="208"/>
      <c r="HD50" s="208"/>
      <c r="HE50" s="208"/>
      <c r="HF50" s="208"/>
      <c r="HG50" s="208"/>
      <c r="HH50" s="208"/>
      <c r="HI50" s="208"/>
      <c r="HJ50" s="208"/>
      <c r="HK50" s="208"/>
      <c r="HL50" s="208"/>
      <c r="HM50" s="208"/>
      <c r="HN50" s="208"/>
      <c r="HO50" s="208"/>
      <c r="HP50" s="208"/>
      <c r="HQ50" s="208"/>
      <c r="HR50" s="208"/>
      <c r="HS50" s="208"/>
      <c r="HT50" s="208"/>
      <c r="HU50" s="208"/>
      <c r="HV50" s="208"/>
      <c r="HW50" s="208"/>
      <c r="HX50" s="208"/>
      <c r="HY50" s="208"/>
      <c r="HZ50" s="208"/>
      <c r="IA50" s="208"/>
      <c r="IB50" s="208"/>
      <c r="IC50" s="208"/>
      <c r="ID50" s="208"/>
      <c r="IE50" s="208"/>
      <c r="IF50" s="208"/>
      <c r="IG50" s="208"/>
    </row>
    <row r="51" spans="1:241" s="234" customFormat="1" x14ac:dyDescent="0.2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8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8"/>
      <c r="CP51" s="208"/>
      <c r="CQ51" s="208"/>
      <c r="CR51" s="208"/>
      <c r="CS51" s="208"/>
      <c r="CT51" s="208"/>
      <c r="CU51" s="208"/>
      <c r="CV51" s="208"/>
      <c r="CW51" s="208"/>
      <c r="CX51" s="208"/>
      <c r="CY51" s="208"/>
      <c r="CZ51" s="208"/>
      <c r="DA51" s="208"/>
      <c r="DB51" s="208"/>
      <c r="DC51" s="208"/>
      <c r="DD51" s="208"/>
      <c r="DE51" s="208"/>
      <c r="DF51" s="208"/>
      <c r="DG51" s="208"/>
      <c r="DH51" s="208"/>
      <c r="DI51" s="208"/>
      <c r="DJ51" s="208"/>
      <c r="DK51" s="208"/>
      <c r="DL51" s="208"/>
      <c r="DM51" s="208"/>
      <c r="DN51" s="208"/>
      <c r="DO51" s="208"/>
      <c r="DP51" s="208"/>
      <c r="DQ51" s="208"/>
      <c r="DR51" s="208"/>
      <c r="DS51" s="208"/>
      <c r="DT51" s="208"/>
      <c r="DU51" s="208"/>
      <c r="DV51" s="208"/>
      <c r="DW51" s="208"/>
      <c r="DX51" s="208"/>
      <c r="DY51" s="208"/>
      <c r="DZ51" s="208"/>
      <c r="EA51" s="208"/>
      <c r="EB51" s="208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8"/>
      <c r="EQ51" s="208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  <c r="FD51" s="208"/>
      <c r="FE51" s="208"/>
      <c r="FF51" s="208"/>
      <c r="FG51" s="208"/>
      <c r="FH51" s="208"/>
      <c r="FI51" s="208"/>
      <c r="FJ51" s="208"/>
      <c r="FK51" s="208"/>
      <c r="FL51" s="208"/>
      <c r="FM51" s="208"/>
      <c r="FN51" s="208"/>
      <c r="FO51" s="208"/>
      <c r="FP51" s="208"/>
      <c r="FQ51" s="208"/>
      <c r="FR51" s="208"/>
      <c r="FS51" s="208"/>
      <c r="FT51" s="208"/>
      <c r="FU51" s="208"/>
      <c r="FV51" s="208"/>
      <c r="FW51" s="208"/>
      <c r="FX51" s="208"/>
      <c r="FY51" s="208"/>
      <c r="FZ51" s="208"/>
      <c r="GA51" s="208"/>
      <c r="GB51" s="208"/>
      <c r="GC51" s="208"/>
      <c r="GD51" s="208"/>
      <c r="GE51" s="208"/>
      <c r="GF51" s="208"/>
      <c r="GG51" s="208"/>
      <c r="GH51" s="208"/>
      <c r="GI51" s="208"/>
      <c r="GJ51" s="208"/>
      <c r="GK51" s="208"/>
      <c r="GL51" s="208"/>
      <c r="GM51" s="208"/>
      <c r="GN51" s="208"/>
      <c r="GO51" s="208"/>
      <c r="GP51" s="208"/>
      <c r="GQ51" s="208"/>
      <c r="GR51" s="208"/>
      <c r="GS51" s="208"/>
      <c r="GT51" s="208"/>
      <c r="GU51" s="208"/>
      <c r="GV51" s="208"/>
      <c r="GW51" s="208"/>
      <c r="GX51" s="208"/>
      <c r="GY51" s="208"/>
      <c r="GZ51" s="208"/>
      <c r="HA51" s="208"/>
      <c r="HB51" s="208"/>
      <c r="HC51" s="208"/>
      <c r="HD51" s="208"/>
      <c r="HE51" s="208"/>
      <c r="HF51" s="208"/>
      <c r="HG51" s="208"/>
      <c r="HH51" s="208"/>
      <c r="HI51" s="208"/>
      <c r="HJ51" s="208"/>
      <c r="HK51" s="208"/>
      <c r="HL51" s="208"/>
      <c r="HM51" s="208"/>
      <c r="HN51" s="208"/>
      <c r="HO51" s="208"/>
      <c r="HP51" s="208"/>
      <c r="HQ51" s="208"/>
      <c r="HR51" s="208"/>
      <c r="HS51" s="208"/>
      <c r="HT51" s="208"/>
      <c r="HU51" s="208"/>
      <c r="HV51" s="208"/>
      <c r="HW51" s="208"/>
      <c r="HX51" s="208"/>
      <c r="HY51" s="208"/>
      <c r="HZ51" s="208"/>
      <c r="IA51" s="208"/>
      <c r="IB51" s="208"/>
      <c r="IC51" s="208"/>
      <c r="ID51" s="208"/>
      <c r="IE51" s="208"/>
      <c r="IF51" s="208"/>
      <c r="IG51" s="208"/>
    </row>
    <row r="52" spans="1:241" s="234" customFormat="1" x14ac:dyDescent="0.2">
      <c r="A52" s="208"/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8"/>
      <c r="BY52" s="208"/>
      <c r="BZ52" s="208"/>
      <c r="CA52" s="208"/>
      <c r="CB52" s="208"/>
      <c r="CC52" s="208"/>
      <c r="CD52" s="208"/>
      <c r="CE52" s="208"/>
      <c r="CF52" s="208"/>
      <c r="CG52" s="208"/>
      <c r="CH52" s="208"/>
      <c r="CI52" s="208"/>
      <c r="CJ52" s="208"/>
      <c r="CK52" s="208"/>
      <c r="CL52" s="208"/>
      <c r="CM52" s="208"/>
      <c r="CN52" s="208"/>
      <c r="CO52" s="208"/>
      <c r="CP52" s="208"/>
      <c r="CQ52" s="208"/>
      <c r="CR52" s="208"/>
      <c r="CS52" s="208"/>
      <c r="CT52" s="208"/>
      <c r="CU52" s="208"/>
      <c r="CV52" s="208"/>
      <c r="CW52" s="208"/>
      <c r="CX52" s="208"/>
      <c r="CY52" s="208"/>
      <c r="CZ52" s="208"/>
      <c r="DA52" s="208"/>
      <c r="DB52" s="208"/>
      <c r="DC52" s="208"/>
      <c r="DD52" s="208"/>
      <c r="DE52" s="208"/>
      <c r="DF52" s="208"/>
      <c r="DG52" s="208"/>
      <c r="DH52" s="208"/>
      <c r="DI52" s="208"/>
      <c r="DJ52" s="208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208"/>
      <c r="ED52" s="208"/>
      <c r="EE52" s="208"/>
      <c r="EF52" s="208"/>
      <c r="EG52" s="208"/>
      <c r="EH52" s="208"/>
      <c r="EI52" s="208"/>
      <c r="EJ52" s="208"/>
      <c r="EK52" s="208"/>
      <c r="EL52" s="208"/>
      <c r="EM52" s="208"/>
      <c r="EN52" s="208"/>
      <c r="EO52" s="208"/>
      <c r="EP52" s="208"/>
      <c r="EQ52" s="208"/>
      <c r="ER52" s="208"/>
      <c r="ES52" s="208"/>
      <c r="ET52" s="208"/>
      <c r="EU52" s="208"/>
      <c r="EV52" s="208"/>
      <c r="EW52" s="208"/>
      <c r="EX52" s="208"/>
      <c r="EY52" s="208"/>
      <c r="EZ52" s="208"/>
      <c r="FA52" s="208"/>
      <c r="FB52" s="208"/>
      <c r="FC52" s="208"/>
      <c r="FD52" s="208"/>
      <c r="FE52" s="208"/>
      <c r="FF52" s="208"/>
      <c r="FG52" s="208"/>
      <c r="FH52" s="208"/>
      <c r="FI52" s="208"/>
      <c r="FJ52" s="208"/>
      <c r="FK52" s="208"/>
      <c r="FL52" s="208"/>
      <c r="FM52" s="208"/>
      <c r="FN52" s="208"/>
      <c r="FO52" s="208"/>
      <c r="FP52" s="208"/>
      <c r="FQ52" s="208"/>
      <c r="FR52" s="208"/>
      <c r="FS52" s="208"/>
      <c r="FT52" s="208"/>
      <c r="FU52" s="208"/>
      <c r="FV52" s="208"/>
      <c r="FW52" s="208"/>
      <c r="FX52" s="208"/>
      <c r="FY52" s="208"/>
      <c r="FZ52" s="208"/>
      <c r="GA52" s="208"/>
      <c r="GB52" s="208"/>
      <c r="GC52" s="208"/>
      <c r="GD52" s="208"/>
      <c r="GE52" s="208"/>
      <c r="GF52" s="208"/>
      <c r="GG52" s="208"/>
      <c r="GH52" s="208"/>
      <c r="GI52" s="208"/>
      <c r="GJ52" s="208"/>
      <c r="GK52" s="208"/>
      <c r="GL52" s="208"/>
      <c r="GM52" s="208"/>
      <c r="GN52" s="208"/>
      <c r="GO52" s="208"/>
      <c r="GP52" s="208"/>
      <c r="GQ52" s="208"/>
      <c r="GR52" s="208"/>
      <c r="GS52" s="208"/>
      <c r="GT52" s="208"/>
      <c r="GU52" s="208"/>
      <c r="GV52" s="208"/>
      <c r="GW52" s="208"/>
      <c r="GX52" s="208"/>
      <c r="GY52" s="208"/>
      <c r="GZ52" s="208"/>
      <c r="HA52" s="208"/>
      <c r="HB52" s="208"/>
      <c r="HC52" s="208"/>
      <c r="HD52" s="208"/>
      <c r="HE52" s="208"/>
      <c r="HF52" s="208"/>
      <c r="HG52" s="208"/>
      <c r="HH52" s="208"/>
      <c r="HI52" s="208"/>
      <c r="HJ52" s="208"/>
      <c r="HK52" s="208"/>
      <c r="HL52" s="208"/>
      <c r="HM52" s="208"/>
      <c r="HN52" s="208"/>
      <c r="HO52" s="208"/>
      <c r="HP52" s="208"/>
      <c r="HQ52" s="208"/>
      <c r="HR52" s="208"/>
      <c r="HS52" s="208"/>
      <c r="HT52" s="208"/>
      <c r="HU52" s="208"/>
      <c r="HV52" s="208"/>
      <c r="HW52" s="208"/>
      <c r="HX52" s="208"/>
      <c r="HY52" s="208"/>
      <c r="HZ52" s="208"/>
      <c r="IA52" s="208"/>
      <c r="IB52" s="208"/>
      <c r="IC52" s="208"/>
      <c r="ID52" s="208"/>
      <c r="IE52" s="208"/>
      <c r="IF52" s="208"/>
      <c r="IG52" s="208"/>
    </row>
    <row r="53" spans="1:241" s="234" customFormat="1" x14ac:dyDescent="0.2">
      <c r="A53" s="208"/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8"/>
      <c r="CZ53" s="208"/>
      <c r="DA53" s="208"/>
      <c r="DB53" s="208"/>
      <c r="DC53" s="208"/>
      <c r="DD53" s="208"/>
      <c r="DE53" s="208"/>
      <c r="DF53" s="208"/>
      <c r="DG53" s="208"/>
      <c r="DH53" s="208"/>
      <c r="DI53" s="208"/>
      <c r="DJ53" s="208"/>
      <c r="DK53" s="208"/>
      <c r="DL53" s="208"/>
      <c r="DM53" s="208"/>
      <c r="DN53" s="208"/>
      <c r="DO53" s="208"/>
      <c r="DP53" s="208"/>
      <c r="DQ53" s="208"/>
      <c r="DR53" s="208"/>
      <c r="DS53" s="208"/>
      <c r="DT53" s="208"/>
      <c r="DU53" s="208"/>
      <c r="DV53" s="208"/>
      <c r="DW53" s="208"/>
      <c r="DX53" s="208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R53" s="208"/>
      <c r="ES53" s="208"/>
      <c r="ET53" s="208"/>
      <c r="EU53" s="208"/>
      <c r="EV53" s="208"/>
      <c r="EW53" s="208"/>
      <c r="EX53" s="208"/>
      <c r="EY53" s="208"/>
      <c r="EZ53" s="208"/>
      <c r="FA53" s="208"/>
      <c r="FB53" s="208"/>
      <c r="FC53" s="208"/>
      <c r="FD53" s="208"/>
      <c r="FE53" s="208"/>
      <c r="FF53" s="208"/>
      <c r="FG53" s="208"/>
      <c r="FH53" s="208"/>
      <c r="FI53" s="208"/>
      <c r="FJ53" s="208"/>
      <c r="FK53" s="208"/>
      <c r="FL53" s="208"/>
      <c r="FM53" s="208"/>
      <c r="FN53" s="208"/>
      <c r="FO53" s="208"/>
      <c r="FP53" s="208"/>
      <c r="FQ53" s="208"/>
      <c r="FR53" s="208"/>
      <c r="FS53" s="208"/>
      <c r="FT53" s="208"/>
      <c r="FU53" s="208"/>
      <c r="FV53" s="208"/>
      <c r="FW53" s="208"/>
      <c r="FX53" s="208"/>
      <c r="FY53" s="208"/>
      <c r="FZ53" s="208"/>
      <c r="GA53" s="208"/>
      <c r="GB53" s="208"/>
      <c r="GC53" s="208"/>
      <c r="GD53" s="208"/>
      <c r="GE53" s="208"/>
      <c r="GF53" s="208"/>
      <c r="GG53" s="208"/>
      <c r="GH53" s="208"/>
      <c r="GI53" s="208"/>
      <c r="GJ53" s="208"/>
      <c r="GK53" s="208"/>
      <c r="GL53" s="208"/>
      <c r="GM53" s="208"/>
      <c r="GN53" s="208"/>
      <c r="GO53" s="208"/>
      <c r="GP53" s="208"/>
      <c r="GQ53" s="208"/>
      <c r="GR53" s="208"/>
      <c r="GS53" s="208"/>
      <c r="GT53" s="208"/>
      <c r="GU53" s="208"/>
      <c r="GV53" s="208"/>
      <c r="GW53" s="208"/>
      <c r="GX53" s="208"/>
      <c r="GY53" s="208"/>
      <c r="GZ53" s="208"/>
      <c r="HA53" s="208"/>
      <c r="HB53" s="208"/>
      <c r="HC53" s="208"/>
      <c r="HD53" s="208"/>
      <c r="HE53" s="208"/>
      <c r="HF53" s="208"/>
      <c r="HG53" s="208"/>
      <c r="HH53" s="208"/>
      <c r="HI53" s="208"/>
      <c r="HJ53" s="208"/>
      <c r="HK53" s="208"/>
      <c r="HL53" s="208"/>
      <c r="HM53" s="208"/>
      <c r="HN53" s="208"/>
      <c r="HO53" s="208"/>
      <c r="HP53" s="208"/>
      <c r="HQ53" s="208"/>
      <c r="HR53" s="208"/>
      <c r="HS53" s="208"/>
      <c r="HT53" s="208"/>
      <c r="HU53" s="208"/>
      <c r="HV53" s="208"/>
      <c r="HW53" s="208"/>
      <c r="HX53" s="208"/>
      <c r="HY53" s="208"/>
      <c r="HZ53" s="208"/>
      <c r="IA53" s="208"/>
      <c r="IB53" s="208"/>
      <c r="IC53" s="208"/>
      <c r="ID53" s="208"/>
      <c r="IE53" s="208"/>
      <c r="IF53" s="208"/>
      <c r="IG53" s="208"/>
    </row>
    <row r="54" spans="1:241" s="234" customFormat="1" x14ac:dyDescent="0.2">
      <c r="A54" s="208"/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8"/>
      <c r="BQ54" s="208"/>
      <c r="BR54" s="208"/>
      <c r="BS54" s="208"/>
      <c r="BT54" s="208"/>
      <c r="BU54" s="208"/>
      <c r="BV54" s="208"/>
      <c r="BW54" s="208"/>
      <c r="BX54" s="208"/>
      <c r="BY54" s="208"/>
      <c r="BZ54" s="208"/>
      <c r="CA54" s="208"/>
      <c r="CB54" s="208"/>
      <c r="CC54" s="208"/>
      <c r="CD54" s="208"/>
      <c r="CE54" s="208"/>
      <c r="CF54" s="208"/>
      <c r="CG54" s="208"/>
      <c r="CH54" s="208"/>
      <c r="CI54" s="208"/>
      <c r="CJ54" s="208"/>
      <c r="CK54" s="208"/>
      <c r="CL54" s="208"/>
      <c r="CM54" s="208"/>
      <c r="CN54" s="208"/>
      <c r="CO54" s="208"/>
      <c r="CP54" s="208"/>
      <c r="CQ54" s="208"/>
      <c r="CR54" s="208"/>
      <c r="CS54" s="208"/>
      <c r="CT54" s="208"/>
      <c r="CU54" s="208"/>
      <c r="CV54" s="208"/>
      <c r="CW54" s="208"/>
      <c r="CX54" s="208"/>
      <c r="CY54" s="208"/>
      <c r="CZ54" s="208"/>
      <c r="DA54" s="208"/>
      <c r="DB54" s="208"/>
      <c r="DC54" s="208"/>
      <c r="DD54" s="208"/>
      <c r="DE54" s="208"/>
      <c r="DF54" s="208"/>
      <c r="DG54" s="208"/>
      <c r="DH54" s="208"/>
      <c r="DI54" s="208"/>
      <c r="DJ54" s="208"/>
      <c r="DK54" s="208"/>
      <c r="DL54" s="208"/>
      <c r="DM54" s="208"/>
      <c r="DN54" s="208"/>
      <c r="DO54" s="208"/>
      <c r="DP54" s="208"/>
      <c r="DQ54" s="208"/>
      <c r="DR54" s="208"/>
      <c r="DS54" s="208"/>
      <c r="DT54" s="208"/>
      <c r="DU54" s="208"/>
      <c r="DV54" s="208"/>
      <c r="DW54" s="208"/>
      <c r="DX54" s="208"/>
      <c r="DY54" s="208"/>
      <c r="DZ54" s="208"/>
      <c r="EA54" s="208"/>
      <c r="EB54" s="208"/>
      <c r="EC54" s="208"/>
      <c r="ED54" s="208"/>
      <c r="EE54" s="208"/>
      <c r="EF54" s="208"/>
      <c r="EG54" s="208"/>
      <c r="EH54" s="208"/>
      <c r="EI54" s="208"/>
      <c r="EJ54" s="208"/>
      <c r="EK54" s="208"/>
      <c r="EL54" s="208"/>
      <c r="EM54" s="208"/>
      <c r="EN54" s="208"/>
      <c r="EO54" s="208"/>
      <c r="EP54" s="208"/>
      <c r="EQ54" s="208"/>
      <c r="ER54" s="208"/>
      <c r="ES54" s="208"/>
      <c r="ET54" s="208"/>
      <c r="EU54" s="208"/>
      <c r="EV54" s="208"/>
      <c r="EW54" s="208"/>
      <c r="EX54" s="208"/>
      <c r="EY54" s="208"/>
      <c r="EZ54" s="208"/>
      <c r="FA54" s="208"/>
      <c r="FB54" s="208"/>
      <c r="FC54" s="208"/>
      <c r="FD54" s="208"/>
      <c r="FE54" s="208"/>
      <c r="FF54" s="208"/>
      <c r="FG54" s="208"/>
      <c r="FH54" s="208"/>
      <c r="FI54" s="208"/>
      <c r="FJ54" s="208"/>
      <c r="FK54" s="208"/>
      <c r="FL54" s="208"/>
      <c r="FM54" s="208"/>
      <c r="FN54" s="208"/>
      <c r="FO54" s="208"/>
      <c r="FP54" s="208"/>
      <c r="FQ54" s="208"/>
      <c r="FR54" s="208"/>
      <c r="FS54" s="208"/>
      <c r="FT54" s="208"/>
      <c r="FU54" s="208"/>
      <c r="FV54" s="208"/>
      <c r="FW54" s="208"/>
      <c r="FX54" s="208"/>
      <c r="FY54" s="208"/>
      <c r="FZ54" s="208"/>
      <c r="GA54" s="208"/>
      <c r="GB54" s="208"/>
      <c r="GC54" s="208"/>
      <c r="GD54" s="208"/>
      <c r="GE54" s="208"/>
      <c r="GF54" s="208"/>
      <c r="GG54" s="208"/>
      <c r="GH54" s="208"/>
      <c r="GI54" s="208"/>
      <c r="GJ54" s="208"/>
      <c r="GK54" s="208"/>
      <c r="GL54" s="208"/>
      <c r="GM54" s="208"/>
      <c r="GN54" s="208"/>
      <c r="GO54" s="208"/>
      <c r="GP54" s="208"/>
      <c r="GQ54" s="208"/>
      <c r="GR54" s="208"/>
      <c r="GS54" s="208"/>
      <c r="GT54" s="208"/>
      <c r="GU54" s="208"/>
      <c r="GV54" s="208"/>
      <c r="GW54" s="208"/>
      <c r="GX54" s="208"/>
      <c r="GY54" s="208"/>
      <c r="GZ54" s="208"/>
      <c r="HA54" s="208"/>
      <c r="HB54" s="208"/>
      <c r="HC54" s="208"/>
      <c r="HD54" s="208"/>
      <c r="HE54" s="208"/>
      <c r="HF54" s="208"/>
      <c r="HG54" s="208"/>
      <c r="HH54" s="208"/>
      <c r="HI54" s="208"/>
      <c r="HJ54" s="208"/>
      <c r="HK54" s="208"/>
      <c r="HL54" s="208"/>
      <c r="HM54" s="208"/>
      <c r="HN54" s="208"/>
      <c r="HO54" s="208"/>
      <c r="HP54" s="208"/>
      <c r="HQ54" s="208"/>
      <c r="HR54" s="208"/>
      <c r="HS54" s="208"/>
      <c r="HT54" s="208"/>
      <c r="HU54" s="208"/>
      <c r="HV54" s="208"/>
      <c r="HW54" s="208"/>
      <c r="HX54" s="208"/>
      <c r="HY54" s="208"/>
      <c r="HZ54" s="208"/>
      <c r="IA54" s="208"/>
      <c r="IB54" s="208"/>
      <c r="IC54" s="208"/>
      <c r="ID54" s="208"/>
      <c r="IE54" s="208"/>
      <c r="IF54" s="208"/>
      <c r="IG54" s="208"/>
    </row>
    <row r="55" spans="1:241" s="234" customFormat="1" x14ac:dyDescent="0.2">
      <c r="A55" s="208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8"/>
      <c r="DB55" s="208"/>
      <c r="DC55" s="208"/>
      <c r="DD55" s="208"/>
      <c r="DE55" s="208"/>
      <c r="DF55" s="208"/>
      <c r="DG55" s="208"/>
      <c r="DH55" s="208"/>
      <c r="DI55" s="208"/>
      <c r="DJ55" s="208"/>
      <c r="DK55" s="208"/>
      <c r="DL55" s="208"/>
      <c r="DM55" s="208"/>
      <c r="DN55" s="208"/>
      <c r="DO55" s="208"/>
      <c r="DP55" s="208"/>
      <c r="DQ55" s="208"/>
      <c r="DR55" s="208"/>
      <c r="DS55" s="208"/>
      <c r="DT55" s="208"/>
      <c r="DU55" s="208"/>
      <c r="DV55" s="208"/>
      <c r="DW55" s="208"/>
      <c r="DX55" s="208"/>
      <c r="DY55" s="208"/>
      <c r="DZ55" s="208"/>
      <c r="EA55" s="208"/>
      <c r="EB55" s="208"/>
      <c r="EC55" s="208"/>
      <c r="ED55" s="208"/>
      <c r="EE55" s="208"/>
      <c r="EF55" s="208"/>
      <c r="EG55" s="208"/>
      <c r="EH55" s="208"/>
      <c r="EI55" s="208"/>
      <c r="EJ55" s="208"/>
      <c r="EK55" s="208"/>
      <c r="EL55" s="208"/>
      <c r="EM55" s="208"/>
      <c r="EN55" s="208"/>
      <c r="EO55" s="208"/>
      <c r="EP55" s="208"/>
      <c r="EQ55" s="208"/>
      <c r="ER55" s="208"/>
      <c r="ES55" s="208"/>
      <c r="ET55" s="208"/>
      <c r="EU55" s="208"/>
      <c r="EV55" s="208"/>
      <c r="EW55" s="208"/>
      <c r="EX55" s="208"/>
      <c r="EY55" s="208"/>
      <c r="EZ55" s="208"/>
      <c r="FA55" s="208"/>
      <c r="FB55" s="208"/>
      <c r="FC55" s="208"/>
      <c r="FD55" s="208"/>
      <c r="FE55" s="208"/>
      <c r="FF55" s="208"/>
      <c r="FG55" s="208"/>
      <c r="FH55" s="208"/>
      <c r="FI55" s="208"/>
      <c r="FJ55" s="208"/>
      <c r="FK55" s="208"/>
      <c r="FL55" s="208"/>
      <c r="FM55" s="208"/>
      <c r="FN55" s="208"/>
      <c r="FO55" s="208"/>
      <c r="FP55" s="208"/>
      <c r="FQ55" s="208"/>
      <c r="FR55" s="208"/>
      <c r="FS55" s="208"/>
      <c r="FT55" s="208"/>
      <c r="FU55" s="208"/>
      <c r="FV55" s="208"/>
      <c r="FW55" s="208"/>
      <c r="FX55" s="208"/>
      <c r="FY55" s="208"/>
      <c r="FZ55" s="208"/>
      <c r="GA55" s="208"/>
      <c r="GB55" s="208"/>
      <c r="GC55" s="208"/>
      <c r="GD55" s="208"/>
      <c r="GE55" s="208"/>
      <c r="GF55" s="208"/>
      <c r="GG55" s="208"/>
      <c r="GH55" s="208"/>
      <c r="GI55" s="208"/>
      <c r="GJ55" s="208"/>
      <c r="GK55" s="208"/>
      <c r="GL55" s="208"/>
      <c r="GM55" s="208"/>
      <c r="GN55" s="208"/>
      <c r="GO55" s="208"/>
      <c r="GP55" s="208"/>
      <c r="GQ55" s="208"/>
      <c r="GR55" s="208"/>
      <c r="GS55" s="208"/>
      <c r="GT55" s="208"/>
      <c r="GU55" s="208"/>
      <c r="GV55" s="208"/>
      <c r="GW55" s="208"/>
      <c r="GX55" s="208"/>
      <c r="GY55" s="208"/>
      <c r="GZ55" s="208"/>
      <c r="HA55" s="208"/>
      <c r="HB55" s="208"/>
      <c r="HC55" s="208"/>
      <c r="HD55" s="208"/>
      <c r="HE55" s="208"/>
      <c r="HF55" s="208"/>
      <c r="HG55" s="208"/>
      <c r="HH55" s="208"/>
      <c r="HI55" s="208"/>
      <c r="HJ55" s="208"/>
      <c r="HK55" s="208"/>
      <c r="HL55" s="208"/>
      <c r="HM55" s="208"/>
      <c r="HN55" s="208"/>
      <c r="HO55" s="208"/>
      <c r="HP55" s="208"/>
      <c r="HQ55" s="208"/>
      <c r="HR55" s="208"/>
      <c r="HS55" s="208"/>
      <c r="HT55" s="208"/>
      <c r="HU55" s="208"/>
      <c r="HV55" s="208"/>
      <c r="HW55" s="208"/>
      <c r="HX55" s="208"/>
      <c r="HY55" s="208"/>
      <c r="HZ55" s="208"/>
      <c r="IA55" s="208"/>
      <c r="IB55" s="208"/>
      <c r="IC55" s="208"/>
      <c r="ID55" s="208"/>
      <c r="IE55" s="208"/>
      <c r="IF55" s="208"/>
      <c r="IG55" s="208"/>
    </row>
    <row r="56" spans="1:241" s="234" customFormat="1" x14ac:dyDescent="0.2">
      <c r="A56" s="208"/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8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8"/>
      <c r="DE56" s="208"/>
      <c r="DF56" s="208"/>
      <c r="DG56" s="208"/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8"/>
      <c r="EF56" s="208"/>
      <c r="EG56" s="208"/>
      <c r="EH56" s="208"/>
      <c r="EI56" s="208"/>
      <c r="EJ56" s="208"/>
      <c r="EK56" s="208"/>
      <c r="EL56" s="208"/>
      <c r="EM56" s="208"/>
      <c r="EN56" s="208"/>
      <c r="EO56" s="208"/>
      <c r="EP56" s="208"/>
      <c r="EQ56" s="208"/>
      <c r="ER56" s="208"/>
      <c r="ES56" s="208"/>
      <c r="ET56" s="208"/>
      <c r="EU56" s="208"/>
      <c r="EV56" s="208"/>
      <c r="EW56" s="208"/>
      <c r="EX56" s="208"/>
      <c r="EY56" s="208"/>
      <c r="EZ56" s="208"/>
      <c r="FA56" s="208"/>
      <c r="FB56" s="208"/>
      <c r="FC56" s="208"/>
      <c r="FD56" s="208"/>
      <c r="FE56" s="208"/>
      <c r="FF56" s="208"/>
      <c r="FG56" s="208"/>
      <c r="FH56" s="208"/>
      <c r="FI56" s="208"/>
      <c r="FJ56" s="208"/>
      <c r="FK56" s="208"/>
      <c r="FL56" s="208"/>
      <c r="FM56" s="208"/>
      <c r="FN56" s="208"/>
      <c r="FO56" s="208"/>
      <c r="FP56" s="208"/>
      <c r="FQ56" s="208"/>
      <c r="FR56" s="208"/>
      <c r="FS56" s="208"/>
      <c r="FT56" s="208"/>
      <c r="FU56" s="208"/>
      <c r="FV56" s="208"/>
      <c r="FW56" s="208"/>
      <c r="FX56" s="208"/>
      <c r="FY56" s="208"/>
      <c r="FZ56" s="208"/>
      <c r="GA56" s="208"/>
      <c r="GB56" s="208"/>
      <c r="GC56" s="208"/>
      <c r="GD56" s="208"/>
      <c r="GE56" s="208"/>
      <c r="GF56" s="208"/>
      <c r="GG56" s="208"/>
      <c r="GH56" s="208"/>
      <c r="GI56" s="208"/>
      <c r="GJ56" s="208"/>
      <c r="GK56" s="208"/>
      <c r="GL56" s="208"/>
      <c r="GM56" s="208"/>
      <c r="GN56" s="208"/>
      <c r="GO56" s="208"/>
      <c r="GP56" s="208"/>
      <c r="GQ56" s="208"/>
      <c r="GR56" s="208"/>
      <c r="GS56" s="208"/>
      <c r="GT56" s="208"/>
      <c r="GU56" s="208"/>
      <c r="GV56" s="208"/>
      <c r="GW56" s="208"/>
      <c r="GX56" s="208"/>
      <c r="GY56" s="208"/>
      <c r="GZ56" s="208"/>
      <c r="HA56" s="208"/>
      <c r="HB56" s="208"/>
      <c r="HC56" s="208"/>
      <c r="HD56" s="208"/>
      <c r="HE56" s="208"/>
      <c r="HF56" s="208"/>
      <c r="HG56" s="208"/>
      <c r="HH56" s="208"/>
      <c r="HI56" s="208"/>
      <c r="HJ56" s="208"/>
      <c r="HK56" s="208"/>
      <c r="HL56" s="208"/>
      <c r="HM56" s="208"/>
      <c r="HN56" s="208"/>
      <c r="HO56" s="208"/>
      <c r="HP56" s="208"/>
      <c r="HQ56" s="208"/>
      <c r="HR56" s="208"/>
      <c r="HS56" s="208"/>
      <c r="HT56" s="208"/>
      <c r="HU56" s="208"/>
      <c r="HV56" s="208"/>
      <c r="HW56" s="208"/>
      <c r="HX56" s="208"/>
      <c r="HY56" s="208"/>
      <c r="HZ56" s="208"/>
      <c r="IA56" s="208"/>
      <c r="IB56" s="208"/>
      <c r="IC56" s="208"/>
      <c r="ID56" s="208"/>
      <c r="IE56" s="208"/>
      <c r="IF56" s="208"/>
      <c r="IG56" s="208"/>
    </row>
    <row r="57" spans="1:241" s="234" customFormat="1" x14ac:dyDescent="0.2">
      <c r="A57" s="208"/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08"/>
      <c r="EI57" s="208"/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8"/>
      <c r="EY57" s="208"/>
      <c r="EZ57" s="208"/>
      <c r="FA57" s="208"/>
      <c r="FB57" s="208"/>
      <c r="FC57" s="208"/>
      <c r="FD57" s="208"/>
      <c r="FE57" s="208"/>
      <c r="FF57" s="208"/>
      <c r="FG57" s="208"/>
      <c r="FH57" s="208"/>
      <c r="FI57" s="208"/>
      <c r="FJ57" s="208"/>
      <c r="FK57" s="208"/>
      <c r="FL57" s="208"/>
      <c r="FM57" s="208"/>
      <c r="FN57" s="208"/>
      <c r="FO57" s="208"/>
      <c r="FP57" s="208"/>
      <c r="FQ57" s="208"/>
      <c r="FR57" s="208"/>
      <c r="FS57" s="208"/>
      <c r="FT57" s="208"/>
      <c r="FU57" s="208"/>
      <c r="FV57" s="208"/>
      <c r="FW57" s="208"/>
      <c r="FX57" s="208"/>
      <c r="FY57" s="208"/>
      <c r="FZ57" s="208"/>
      <c r="GA57" s="208"/>
      <c r="GB57" s="208"/>
      <c r="GC57" s="208"/>
      <c r="GD57" s="208"/>
      <c r="GE57" s="208"/>
      <c r="GF57" s="208"/>
      <c r="GG57" s="208"/>
      <c r="GH57" s="208"/>
      <c r="GI57" s="208"/>
      <c r="GJ57" s="208"/>
      <c r="GK57" s="208"/>
      <c r="GL57" s="208"/>
      <c r="GM57" s="208"/>
      <c r="GN57" s="208"/>
      <c r="GO57" s="208"/>
      <c r="GP57" s="208"/>
      <c r="GQ57" s="208"/>
      <c r="GR57" s="208"/>
      <c r="GS57" s="208"/>
      <c r="GT57" s="208"/>
      <c r="GU57" s="208"/>
      <c r="GV57" s="208"/>
      <c r="GW57" s="208"/>
      <c r="GX57" s="208"/>
      <c r="GY57" s="208"/>
      <c r="GZ57" s="208"/>
      <c r="HA57" s="208"/>
      <c r="HB57" s="208"/>
      <c r="HC57" s="208"/>
      <c r="HD57" s="208"/>
      <c r="HE57" s="208"/>
      <c r="HF57" s="208"/>
      <c r="HG57" s="208"/>
      <c r="HH57" s="208"/>
      <c r="HI57" s="208"/>
      <c r="HJ57" s="208"/>
      <c r="HK57" s="208"/>
      <c r="HL57" s="208"/>
      <c r="HM57" s="208"/>
      <c r="HN57" s="208"/>
      <c r="HO57" s="208"/>
      <c r="HP57" s="208"/>
      <c r="HQ57" s="208"/>
      <c r="HR57" s="208"/>
      <c r="HS57" s="208"/>
      <c r="HT57" s="208"/>
      <c r="HU57" s="208"/>
      <c r="HV57" s="208"/>
      <c r="HW57" s="208"/>
      <c r="HX57" s="208"/>
      <c r="HY57" s="208"/>
      <c r="HZ57" s="208"/>
      <c r="IA57" s="208"/>
      <c r="IB57" s="208"/>
      <c r="IC57" s="208"/>
      <c r="ID57" s="208"/>
      <c r="IE57" s="208"/>
      <c r="IF57" s="208"/>
      <c r="IG57" s="208"/>
    </row>
    <row r="58" spans="1:241" s="234" customFormat="1" x14ac:dyDescent="0.2">
      <c r="A58" s="208"/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8"/>
      <c r="BY58" s="208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8"/>
      <c r="CY58" s="208"/>
      <c r="CZ58" s="208"/>
      <c r="DA58" s="208"/>
      <c r="DB58" s="208"/>
      <c r="DC58" s="208"/>
      <c r="DD58" s="208"/>
      <c r="DE58" s="208"/>
      <c r="DF58" s="208"/>
      <c r="DG58" s="208"/>
      <c r="DH58" s="208"/>
      <c r="DI58" s="208"/>
      <c r="DJ58" s="208"/>
      <c r="DK58" s="208"/>
      <c r="DL58" s="208"/>
      <c r="DM58" s="208"/>
      <c r="DN58" s="208"/>
      <c r="DO58" s="208"/>
      <c r="DP58" s="208"/>
      <c r="DQ58" s="208"/>
      <c r="DR58" s="208"/>
      <c r="DS58" s="208"/>
      <c r="DT58" s="208"/>
      <c r="DU58" s="208"/>
      <c r="DV58" s="208"/>
      <c r="DW58" s="208"/>
      <c r="DX58" s="208"/>
      <c r="DY58" s="208"/>
      <c r="DZ58" s="208"/>
      <c r="EA58" s="208"/>
      <c r="EB58" s="208"/>
      <c r="EC58" s="208"/>
      <c r="ED58" s="208"/>
      <c r="EE58" s="208"/>
      <c r="EF58" s="208"/>
      <c r="EG58" s="208"/>
      <c r="EH58" s="208"/>
      <c r="EI58" s="208"/>
      <c r="EJ58" s="208"/>
      <c r="EK58" s="208"/>
      <c r="EL58" s="208"/>
      <c r="EM58" s="208"/>
      <c r="EN58" s="208"/>
      <c r="EO58" s="208"/>
      <c r="EP58" s="208"/>
      <c r="EQ58" s="208"/>
      <c r="ER58" s="208"/>
      <c r="ES58" s="208"/>
      <c r="ET58" s="208"/>
      <c r="EU58" s="208"/>
      <c r="EV58" s="208"/>
      <c r="EW58" s="208"/>
      <c r="EX58" s="208"/>
      <c r="EY58" s="208"/>
      <c r="EZ58" s="208"/>
      <c r="FA58" s="208"/>
      <c r="FB58" s="208"/>
      <c r="FC58" s="208"/>
      <c r="FD58" s="208"/>
      <c r="FE58" s="208"/>
      <c r="FF58" s="208"/>
      <c r="FG58" s="208"/>
      <c r="FH58" s="208"/>
      <c r="FI58" s="208"/>
      <c r="FJ58" s="208"/>
      <c r="FK58" s="208"/>
      <c r="FL58" s="208"/>
      <c r="FM58" s="208"/>
      <c r="FN58" s="208"/>
      <c r="FO58" s="208"/>
      <c r="FP58" s="208"/>
      <c r="FQ58" s="208"/>
      <c r="FR58" s="208"/>
      <c r="FS58" s="208"/>
      <c r="FT58" s="208"/>
      <c r="FU58" s="208"/>
      <c r="FV58" s="208"/>
      <c r="FW58" s="208"/>
      <c r="FX58" s="208"/>
      <c r="FY58" s="208"/>
      <c r="FZ58" s="208"/>
      <c r="GA58" s="208"/>
      <c r="GB58" s="208"/>
      <c r="GC58" s="208"/>
      <c r="GD58" s="208"/>
      <c r="GE58" s="208"/>
      <c r="GF58" s="208"/>
      <c r="GG58" s="208"/>
      <c r="GH58" s="208"/>
      <c r="GI58" s="208"/>
      <c r="GJ58" s="208"/>
      <c r="GK58" s="208"/>
      <c r="GL58" s="208"/>
      <c r="GM58" s="208"/>
      <c r="GN58" s="208"/>
      <c r="GO58" s="208"/>
      <c r="GP58" s="208"/>
      <c r="GQ58" s="208"/>
      <c r="GR58" s="208"/>
      <c r="GS58" s="208"/>
      <c r="GT58" s="208"/>
      <c r="GU58" s="208"/>
      <c r="GV58" s="208"/>
      <c r="GW58" s="208"/>
      <c r="GX58" s="208"/>
      <c r="GY58" s="208"/>
      <c r="GZ58" s="208"/>
      <c r="HA58" s="208"/>
      <c r="HB58" s="208"/>
      <c r="HC58" s="208"/>
      <c r="HD58" s="208"/>
      <c r="HE58" s="208"/>
      <c r="HF58" s="208"/>
      <c r="HG58" s="208"/>
      <c r="HH58" s="208"/>
      <c r="HI58" s="208"/>
      <c r="HJ58" s="208"/>
      <c r="HK58" s="208"/>
      <c r="HL58" s="208"/>
      <c r="HM58" s="208"/>
      <c r="HN58" s="208"/>
      <c r="HO58" s="208"/>
      <c r="HP58" s="208"/>
      <c r="HQ58" s="208"/>
      <c r="HR58" s="208"/>
      <c r="HS58" s="208"/>
      <c r="HT58" s="208"/>
      <c r="HU58" s="208"/>
      <c r="HV58" s="208"/>
      <c r="HW58" s="208"/>
      <c r="HX58" s="208"/>
      <c r="HY58" s="208"/>
      <c r="HZ58" s="208"/>
      <c r="IA58" s="208"/>
      <c r="IB58" s="208"/>
      <c r="IC58" s="208"/>
      <c r="ID58" s="208"/>
      <c r="IE58" s="208"/>
      <c r="IF58" s="208"/>
      <c r="IG58" s="208"/>
    </row>
    <row r="59" spans="1:241" s="234" customFormat="1" x14ac:dyDescent="0.2">
      <c r="A59" s="208"/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8"/>
      <c r="DE59" s="208"/>
      <c r="DF59" s="208"/>
      <c r="DG59" s="208"/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8"/>
      <c r="EF59" s="208"/>
      <c r="EG59" s="208"/>
      <c r="EH59" s="208"/>
      <c r="EI59" s="208"/>
      <c r="EJ59" s="208"/>
      <c r="EK59" s="208"/>
      <c r="EL59" s="208"/>
      <c r="EM59" s="208"/>
      <c r="EN59" s="208"/>
      <c r="EO59" s="208"/>
      <c r="EP59" s="208"/>
      <c r="EQ59" s="208"/>
      <c r="ER59" s="208"/>
      <c r="ES59" s="208"/>
      <c r="ET59" s="208"/>
      <c r="EU59" s="208"/>
      <c r="EV59" s="208"/>
      <c r="EW59" s="208"/>
      <c r="EX59" s="208"/>
      <c r="EY59" s="208"/>
      <c r="EZ59" s="208"/>
      <c r="FA59" s="208"/>
      <c r="FB59" s="208"/>
      <c r="FC59" s="208"/>
      <c r="FD59" s="208"/>
      <c r="FE59" s="208"/>
      <c r="FF59" s="208"/>
      <c r="FG59" s="208"/>
      <c r="FH59" s="208"/>
      <c r="FI59" s="208"/>
      <c r="FJ59" s="208"/>
      <c r="FK59" s="208"/>
      <c r="FL59" s="208"/>
      <c r="FM59" s="208"/>
      <c r="FN59" s="208"/>
      <c r="FO59" s="208"/>
      <c r="FP59" s="208"/>
      <c r="FQ59" s="208"/>
      <c r="FR59" s="208"/>
      <c r="FS59" s="208"/>
      <c r="FT59" s="208"/>
      <c r="FU59" s="208"/>
      <c r="FV59" s="208"/>
      <c r="FW59" s="208"/>
      <c r="FX59" s="208"/>
      <c r="FY59" s="208"/>
      <c r="FZ59" s="208"/>
      <c r="GA59" s="208"/>
      <c r="GB59" s="208"/>
      <c r="GC59" s="208"/>
      <c r="GD59" s="208"/>
      <c r="GE59" s="208"/>
      <c r="GF59" s="208"/>
      <c r="GG59" s="208"/>
      <c r="GH59" s="208"/>
      <c r="GI59" s="208"/>
      <c r="GJ59" s="208"/>
      <c r="GK59" s="208"/>
      <c r="GL59" s="208"/>
      <c r="GM59" s="208"/>
      <c r="GN59" s="208"/>
      <c r="GO59" s="208"/>
      <c r="GP59" s="208"/>
      <c r="GQ59" s="208"/>
      <c r="GR59" s="208"/>
      <c r="GS59" s="208"/>
      <c r="GT59" s="208"/>
      <c r="GU59" s="208"/>
      <c r="GV59" s="208"/>
      <c r="GW59" s="208"/>
      <c r="GX59" s="208"/>
      <c r="GY59" s="208"/>
      <c r="GZ59" s="208"/>
      <c r="HA59" s="208"/>
      <c r="HB59" s="208"/>
      <c r="HC59" s="208"/>
      <c r="HD59" s="208"/>
      <c r="HE59" s="208"/>
      <c r="HF59" s="208"/>
      <c r="HG59" s="208"/>
      <c r="HH59" s="208"/>
      <c r="HI59" s="208"/>
      <c r="HJ59" s="208"/>
      <c r="HK59" s="208"/>
      <c r="HL59" s="208"/>
      <c r="HM59" s="208"/>
      <c r="HN59" s="208"/>
      <c r="HO59" s="208"/>
      <c r="HP59" s="208"/>
      <c r="HQ59" s="208"/>
      <c r="HR59" s="208"/>
      <c r="HS59" s="208"/>
      <c r="HT59" s="208"/>
      <c r="HU59" s="208"/>
      <c r="HV59" s="208"/>
      <c r="HW59" s="208"/>
      <c r="HX59" s="208"/>
      <c r="HY59" s="208"/>
      <c r="HZ59" s="208"/>
      <c r="IA59" s="208"/>
      <c r="IB59" s="208"/>
      <c r="IC59" s="208"/>
      <c r="ID59" s="208"/>
      <c r="IE59" s="208"/>
      <c r="IF59" s="208"/>
      <c r="IG59" s="208"/>
    </row>
    <row r="60" spans="1:241" s="234" customFormat="1" x14ac:dyDescent="0.2">
      <c r="A60" s="208"/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8"/>
      <c r="BN60" s="208"/>
      <c r="BO60" s="208"/>
      <c r="BP60" s="208"/>
      <c r="BQ60" s="208"/>
      <c r="BR60" s="208"/>
      <c r="BS60" s="208"/>
      <c r="BT60" s="208"/>
      <c r="BU60" s="208"/>
      <c r="BV60" s="208"/>
      <c r="BW60" s="208"/>
      <c r="BX60" s="208"/>
      <c r="BY60" s="208"/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8"/>
      <c r="CY60" s="208"/>
      <c r="CZ60" s="208"/>
      <c r="DA60" s="208"/>
      <c r="DB60" s="208"/>
      <c r="DC60" s="208"/>
      <c r="DD60" s="208"/>
      <c r="DE60" s="208"/>
      <c r="DF60" s="208"/>
      <c r="DG60" s="208"/>
      <c r="DH60" s="208"/>
      <c r="DI60" s="208"/>
      <c r="DJ60" s="208"/>
      <c r="DK60" s="208"/>
      <c r="DL60" s="208"/>
      <c r="DM60" s="208"/>
      <c r="DN60" s="208"/>
      <c r="DO60" s="208"/>
      <c r="DP60" s="208"/>
      <c r="DQ60" s="208"/>
      <c r="DR60" s="208"/>
      <c r="DS60" s="208"/>
      <c r="DT60" s="208"/>
      <c r="DU60" s="208"/>
      <c r="DV60" s="208"/>
      <c r="DW60" s="208"/>
      <c r="DX60" s="208"/>
      <c r="DY60" s="208"/>
      <c r="DZ60" s="208"/>
      <c r="EA60" s="208"/>
      <c r="EB60" s="208"/>
      <c r="EC60" s="208"/>
      <c r="ED60" s="208"/>
      <c r="EE60" s="208"/>
      <c r="EF60" s="208"/>
      <c r="EG60" s="208"/>
      <c r="EH60" s="208"/>
      <c r="EI60" s="208"/>
      <c r="EJ60" s="208"/>
      <c r="EK60" s="208"/>
      <c r="EL60" s="208"/>
      <c r="EM60" s="208"/>
      <c r="EN60" s="208"/>
      <c r="EO60" s="208"/>
      <c r="EP60" s="208"/>
      <c r="EQ60" s="208"/>
      <c r="ER60" s="208"/>
      <c r="ES60" s="208"/>
      <c r="ET60" s="208"/>
      <c r="EU60" s="208"/>
      <c r="EV60" s="208"/>
      <c r="EW60" s="208"/>
      <c r="EX60" s="208"/>
      <c r="EY60" s="208"/>
      <c r="EZ60" s="208"/>
      <c r="FA60" s="208"/>
      <c r="FB60" s="208"/>
      <c r="FC60" s="208"/>
      <c r="FD60" s="208"/>
      <c r="FE60" s="208"/>
      <c r="FF60" s="208"/>
      <c r="FG60" s="208"/>
      <c r="FH60" s="208"/>
      <c r="FI60" s="208"/>
      <c r="FJ60" s="208"/>
      <c r="FK60" s="208"/>
      <c r="FL60" s="208"/>
      <c r="FM60" s="208"/>
      <c r="FN60" s="208"/>
      <c r="FO60" s="208"/>
      <c r="FP60" s="208"/>
      <c r="FQ60" s="208"/>
      <c r="FR60" s="208"/>
      <c r="FS60" s="208"/>
      <c r="FT60" s="208"/>
      <c r="FU60" s="208"/>
      <c r="FV60" s="208"/>
      <c r="FW60" s="208"/>
      <c r="FX60" s="208"/>
      <c r="FY60" s="208"/>
      <c r="FZ60" s="208"/>
      <c r="GA60" s="208"/>
      <c r="GB60" s="208"/>
      <c r="GC60" s="208"/>
      <c r="GD60" s="208"/>
      <c r="GE60" s="208"/>
      <c r="GF60" s="208"/>
      <c r="GG60" s="208"/>
      <c r="GH60" s="208"/>
      <c r="GI60" s="208"/>
      <c r="GJ60" s="208"/>
      <c r="GK60" s="208"/>
      <c r="GL60" s="208"/>
      <c r="GM60" s="208"/>
      <c r="GN60" s="208"/>
      <c r="GO60" s="208"/>
      <c r="GP60" s="208"/>
      <c r="GQ60" s="208"/>
      <c r="GR60" s="208"/>
      <c r="GS60" s="208"/>
      <c r="GT60" s="208"/>
      <c r="GU60" s="208"/>
      <c r="GV60" s="208"/>
      <c r="GW60" s="208"/>
      <c r="GX60" s="208"/>
      <c r="GY60" s="208"/>
      <c r="GZ60" s="208"/>
      <c r="HA60" s="208"/>
      <c r="HB60" s="208"/>
      <c r="HC60" s="208"/>
      <c r="HD60" s="208"/>
      <c r="HE60" s="208"/>
      <c r="HF60" s="208"/>
      <c r="HG60" s="208"/>
      <c r="HH60" s="208"/>
      <c r="HI60" s="208"/>
      <c r="HJ60" s="208"/>
      <c r="HK60" s="208"/>
      <c r="HL60" s="208"/>
      <c r="HM60" s="208"/>
      <c r="HN60" s="208"/>
      <c r="HO60" s="208"/>
      <c r="HP60" s="208"/>
      <c r="HQ60" s="208"/>
      <c r="HR60" s="208"/>
      <c r="HS60" s="208"/>
      <c r="HT60" s="208"/>
      <c r="HU60" s="208"/>
      <c r="HV60" s="208"/>
      <c r="HW60" s="208"/>
      <c r="HX60" s="208"/>
      <c r="HY60" s="208"/>
      <c r="HZ60" s="208"/>
      <c r="IA60" s="208"/>
      <c r="IB60" s="208"/>
      <c r="IC60" s="208"/>
      <c r="ID60" s="208"/>
      <c r="IE60" s="208"/>
      <c r="IF60" s="208"/>
      <c r="IG60" s="208"/>
    </row>
    <row r="61" spans="1:241" s="234" customFormat="1" x14ac:dyDescent="0.2">
      <c r="A61" s="208"/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8"/>
      <c r="BY61" s="208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  <c r="CZ61" s="208"/>
      <c r="DA61" s="208"/>
      <c r="DB61" s="208"/>
      <c r="DC61" s="208"/>
      <c r="DD61" s="208"/>
      <c r="DE61" s="208"/>
      <c r="DF61" s="208"/>
      <c r="DG61" s="208"/>
      <c r="DH61" s="208"/>
      <c r="DI61" s="208"/>
      <c r="DJ61" s="208"/>
      <c r="DK61" s="208"/>
      <c r="DL61" s="208"/>
      <c r="DM61" s="208"/>
      <c r="DN61" s="208"/>
      <c r="DO61" s="208"/>
      <c r="DP61" s="208"/>
      <c r="DQ61" s="208"/>
      <c r="DR61" s="208"/>
      <c r="DS61" s="208"/>
      <c r="DT61" s="208"/>
      <c r="DU61" s="208"/>
      <c r="DV61" s="208"/>
      <c r="DW61" s="208"/>
      <c r="DX61" s="208"/>
      <c r="DY61" s="208"/>
      <c r="DZ61" s="208"/>
      <c r="EA61" s="208"/>
      <c r="EB61" s="208"/>
      <c r="EC61" s="208"/>
      <c r="ED61" s="208"/>
      <c r="EE61" s="208"/>
      <c r="EF61" s="208"/>
      <c r="EG61" s="208"/>
      <c r="EH61" s="208"/>
      <c r="EI61" s="208"/>
      <c r="EJ61" s="208"/>
      <c r="EK61" s="208"/>
      <c r="EL61" s="208"/>
      <c r="EM61" s="208"/>
      <c r="EN61" s="208"/>
      <c r="EO61" s="208"/>
      <c r="EP61" s="208"/>
      <c r="EQ61" s="208"/>
      <c r="ER61" s="208"/>
      <c r="ES61" s="208"/>
      <c r="ET61" s="208"/>
      <c r="EU61" s="208"/>
      <c r="EV61" s="208"/>
      <c r="EW61" s="208"/>
      <c r="EX61" s="208"/>
      <c r="EY61" s="208"/>
      <c r="EZ61" s="208"/>
      <c r="FA61" s="208"/>
      <c r="FB61" s="208"/>
      <c r="FC61" s="208"/>
      <c r="FD61" s="208"/>
      <c r="FE61" s="208"/>
      <c r="FF61" s="208"/>
      <c r="FG61" s="208"/>
      <c r="FH61" s="208"/>
      <c r="FI61" s="208"/>
      <c r="FJ61" s="208"/>
      <c r="FK61" s="208"/>
      <c r="FL61" s="208"/>
      <c r="FM61" s="208"/>
      <c r="FN61" s="208"/>
      <c r="FO61" s="208"/>
      <c r="FP61" s="208"/>
      <c r="FQ61" s="208"/>
      <c r="FR61" s="208"/>
      <c r="FS61" s="208"/>
      <c r="FT61" s="208"/>
      <c r="FU61" s="208"/>
      <c r="FV61" s="208"/>
      <c r="FW61" s="208"/>
      <c r="FX61" s="208"/>
      <c r="FY61" s="208"/>
      <c r="FZ61" s="208"/>
      <c r="GA61" s="208"/>
      <c r="GB61" s="208"/>
      <c r="GC61" s="208"/>
      <c r="GD61" s="208"/>
      <c r="GE61" s="208"/>
      <c r="GF61" s="208"/>
      <c r="GG61" s="208"/>
      <c r="GH61" s="208"/>
      <c r="GI61" s="208"/>
      <c r="GJ61" s="208"/>
      <c r="GK61" s="208"/>
      <c r="GL61" s="208"/>
      <c r="GM61" s="208"/>
      <c r="GN61" s="208"/>
      <c r="GO61" s="208"/>
      <c r="GP61" s="208"/>
      <c r="GQ61" s="208"/>
      <c r="GR61" s="208"/>
      <c r="GS61" s="208"/>
      <c r="GT61" s="208"/>
      <c r="GU61" s="208"/>
      <c r="GV61" s="208"/>
      <c r="GW61" s="208"/>
      <c r="GX61" s="208"/>
      <c r="GY61" s="208"/>
      <c r="GZ61" s="208"/>
      <c r="HA61" s="208"/>
      <c r="HB61" s="208"/>
      <c r="HC61" s="208"/>
      <c r="HD61" s="208"/>
      <c r="HE61" s="208"/>
      <c r="HF61" s="208"/>
      <c r="HG61" s="208"/>
      <c r="HH61" s="208"/>
      <c r="HI61" s="208"/>
      <c r="HJ61" s="208"/>
      <c r="HK61" s="208"/>
      <c r="HL61" s="208"/>
      <c r="HM61" s="208"/>
      <c r="HN61" s="208"/>
      <c r="HO61" s="208"/>
      <c r="HP61" s="208"/>
      <c r="HQ61" s="208"/>
      <c r="HR61" s="208"/>
      <c r="HS61" s="208"/>
      <c r="HT61" s="208"/>
      <c r="HU61" s="208"/>
      <c r="HV61" s="208"/>
      <c r="HW61" s="208"/>
      <c r="HX61" s="208"/>
      <c r="HY61" s="208"/>
      <c r="HZ61" s="208"/>
      <c r="IA61" s="208"/>
      <c r="IB61" s="208"/>
      <c r="IC61" s="208"/>
      <c r="ID61" s="208"/>
      <c r="IE61" s="208"/>
      <c r="IF61" s="208"/>
      <c r="IG61" s="208"/>
    </row>
    <row r="62" spans="1:241" s="234" customFormat="1" x14ac:dyDescent="0.2">
      <c r="A62" s="208"/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8"/>
      <c r="BY62" s="208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8"/>
      <c r="CZ62" s="208"/>
      <c r="DA62" s="208"/>
      <c r="DB62" s="208"/>
      <c r="DC62" s="208"/>
      <c r="DD62" s="208"/>
      <c r="DE62" s="208"/>
      <c r="DF62" s="208"/>
      <c r="DG62" s="208"/>
      <c r="DH62" s="208"/>
      <c r="DI62" s="208"/>
      <c r="DJ62" s="208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208"/>
      <c r="ED62" s="208"/>
      <c r="EE62" s="208"/>
      <c r="EF62" s="208"/>
      <c r="EG62" s="208"/>
      <c r="EH62" s="208"/>
      <c r="EI62" s="208"/>
      <c r="EJ62" s="208"/>
      <c r="EK62" s="208"/>
      <c r="EL62" s="208"/>
      <c r="EM62" s="208"/>
      <c r="EN62" s="208"/>
      <c r="EO62" s="208"/>
      <c r="EP62" s="208"/>
      <c r="EQ62" s="208"/>
      <c r="ER62" s="208"/>
      <c r="ES62" s="208"/>
      <c r="ET62" s="208"/>
      <c r="EU62" s="208"/>
      <c r="EV62" s="208"/>
      <c r="EW62" s="208"/>
      <c r="EX62" s="208"/>
      <c r="EY62" s="208"/>
      <c r="EZ62" s="208"/>
      <c r="FA62" s="208"/>
      <c r="FB62" s="208"/>
      <c r="FC62" s="208"/>
      <c r="FD62" s="208"/>
      <c r="FE62" s="208"/>
      <c r="FF62" s="208"/>
      <c r="FG62" s="208"/>
      <c r="FH62" s="208"/>
      <c r="FI62" s="208"/>
      <c r="FJ62" s="208"/>
      <c r="FK62" s="208"/>
      <c r="FL62" s="208"/>
      <c r="FM62" s="208"/>
      <c r="FN62" s="208"/>
      <c r="FO62" s="208"/>
      <c r="FP62" s="208"/>
      <c r="FQ62" s="208"/>
      <c r="FR62" s="208"/>
      <c r="FS62" s="208"/>
      <c r="FT62" s="208"/>
      <c r="FU62" s="208"/>
      <c r="FV62" s="208"/>
      <c r="FW62" s="208"/>
      <c r="FX62" s="208"/>
      <c r="FY62" s="208"/>
      <c r="FZ62" s="208"/>
      <c r="GA62" s="208"/>
      <c r="GB62" s="208"/>
      <c r="GC62" s="208"/>
      <c r="GD62" s="208"/>
      <c r="GE62" s="208"/>
      <c r="GF62" s="208"/>
      <c r="GG62" s="208"/>
      <c r="GH62" s="208"/>
      <c r="GI62" s="208"/>
      <c r="GJ62" s="208"/>
      <c r="GK62" s="208"/>
      <c r="GL62" s="208"/>
      <c r="GM62" s="208"/>
      <c r="GN62" s="208"/>
      <c r="GO62" s="208"/>
      <c r="GP62" s="208"/>
      <c r="GQ62" s="208"/>
      <c r="GR62" s="208"/>
      <c r="GS62" s="208"/>
      <c r="GT62" s="208"/>
      <c r="GU62" s="208"/>
      <c r="GV62" s="208"/>
      <c r="GW62" s="208"/>
      <c r="GX62" s="208"/>
      <c r="GY62" s="208"/>
      <c r="GZ62" s="208"/>
      <c r="HA62" s="208"/>
      <c r="HB62" s="208"/>
      <c r="HC62" s="208"/>
      <c r="HD62" s="208"/>
      <c r="HE62" s="208"/>
      <c r="HF62" s="208"/>
      <c r="HG62" s="208"/>
      <c r="HH62" s="208"/>
      <c r="HI62" s="208"/>
      <c r="HJ62" s="208"/>
      <c r="HK62" s="208"/>
      <c r="HL62" s="208"/>
      <c r="HM62" s="208"/>
      <c r="HN62" s="208"/>
      <c r="HO62" s="208"/>
      <c r="HP62" s="208"/>
      <c r="HQ62" s="208"/>
      <c r="HR62" s="208"/>
      <c r="HS62" s="208"/>
      <c r="HT62" s="208"/>
      <c r="HU62" s="208"/>
      <c r="HV62" s="208"/>
      <c r="HW62" s="208"/>
      <c r="HX62" s="208"/>
      <c r="HY62" s="208"/>
      <c r="HZ62" s="208"/>
      <c r="IA62" s="208"/>
      <c r="IB62" s="208"/>
      <c r="IC62" s="208"/>
      <c r="ID62" s="208"/>
      <c r="IE62" s="208"/>
      <c r="IF62" s="208"/>
      <c r="IG62" s="208"/>
    </row>
    <row r="63" spans="1:241" s="234" customFormat="1" x14ac:dyDescent="0.2">
      <c r="A63" s="208"/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08"/>
      <c r="DC63" s="208"/>
      <c r="DD63" s="208"/>
      <c r="DE63" s="208"/>
      <c r="DF63" s="208"/>
      <c r="DG63" s="208"/>
      <c r="DH63" s="208"/>
      <c r="DI63" s="208"/>
      <c r="DJ63" s="208"/>
      <c r="DK63" s="208"/>
      <c r="DL63" s="208"/>
      <c r="DM63" s="208"/>
      <c r="DN63" s="208"/>
      <c r="DO63" s="208"/>
      <c r="DP63" s="208"/>
      <c r="DQ63" s="208"/>
      <c r="DR63" s="208"/>
      <c r="DS63" s="208"/>
      <c r="DT63" s="208"/>
      <c r="DU63" s="208"/>
      <c r="DV63" s="208"/>
      <c r="DW63" s="208"/>
      <c r="DX63" s="208"/>
      <c r="DY63" s="208"/>
      <c r="DZ63" s="208"/>
      <c r="EA63" s="208"/>
      <c r="EB63" s="208"/>
      <c r="EC63" s="208"/>
      <c r="ED63" s="208"/>
      <c r="EE63" s="208"/>
      <c r="EF63" s="208"/>
      <c r="EG63" s="208"/>
      <c r="EH63" s="208"/>
      <c r="EI63" s="208"/>
      <c r="EJ63" s="208"/>
      <c r="EK63" s="208"/>
      <c r="EL63" s="208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08"/>
      <c r="EX63" s="208"/>
      <c r="EY63" s="208"/>
      <c r="EZ63" s="208"/>
      <c r="FA63" s="208"/>
      <c r="FB63" s="208"/>
      <c r="FC63" s="208"/>
      <c r="FD63" s="208"/>
      <c r="FE63" s="208"/>
      <c r="FF63" s="208"/>
      <c r="FG63" s="208"/>
      <c r="FH63" s="208"/>
      <c r="FI63" s="208"/>
      <c r="FJ63" s="208"/>
      <c r="FK63" s="208"/>
      <c r="FL63" s="208"/>
      <c r="FM63" s="208"/>
      <c r="FN63" s="208"/>
      <c r="FO63" s="208"/>
      <c r="FP63" s="208"/>
      <c r="FQ63" s="208"/>
      <c r="FR63" s="208"/>
      <c r="FS63" s="208"/>
      <c r="FT63" s="208"/>
      <c r="FU63" s="208"/>
      <c r="FV63" s="208"/>
      <c r="FW63" s="208"/>
      <c r="FX63" s="208"/>
      <c r="FY63" s="208"/>
      <c r="FZ63" s="208"/>
      <c r="GA63" s="208"/>
      <c r="GB63" s="208"/>
      <c r="GC63" s="208"/>
      <c r="GD63" s="208"/>
      <c r="GE63" s="208"/>
      <c r="GF63" s="208"/>
      <c r="GG63" s="208"/>
      <c r="GH63" s="208"/>
      <c r="GI63" s="208"/>
      <c r="GJ63" s="208"/>
      <c r="GK63" s="208"/>
      <c r="GL63" s="208"/>
      <c r="GM63" s="208"/>
      <c r="GN63" s="208"/>
      <c r="GO63" s="208"/>
      <c r="GP63" s="208"/>
      <c r="GQ63" s="208"/>
      <c r="GR63" s="208"/>
      <c r="GS63" s="208"/>
      <c r="GT63" s="208"/>
      <c r="GU63" s="208"/>
      <c r="GV63" s="208"/>
      <c r="GW63" s="208"/>
      <c r="GX63" s="208"/>
      <c r="GY63" s="208"/>
      <c r="GZ63" s="208"/>
      <c r="HA63" s="208"/>
      <c r="HB63" s="208"/>
      <c r="HC63" s="208"/>
      <c r="HD63" s="208"/>
      <c r="HE63" s="208"/>
      <c r="HF63" s="208"/>
      <c r="HG63" s="208"/>
      <c r="HH63" s="208"/>
      <c r="HI63" s="208"/>
      <c r="HJ63" s="208"/>
      <c r="HK63" s="208"/>
      <c r="HL63" s="208"/>
      <c r="HM63" s="208"/>
      <c r="HN63" s="208"/>
      <c r="HO63" s="208"/>
      <c r="HP63" s="208"/>
      <c r="HQ63" s="208"/>
      <c r="HR63" s="208"/>
      <c r="HS63" s="208"/>
      <c r="HT63" s="208"/>
      <c r="HU63" s="208"/>
      <c r="HV63" s="208"/>
      <c r="HW63" s="208"/>
      <c r="HX63" s="208"/>
      <c r="HY63" s="208"/>
      <c r="HZ63" s="208"/>
      <c r="IA63" s="208"/>
      <c r="IB63" s="208"/>
      <c r="IC63" s="208"/>
      <c r="ID63" s="208"/>
      <c r="IE63" s="208"/>
      <c r="IF63" s="208"/>
      <c r="IG63" s="208"/>
    </row>
    <row r="64" spans="1:241" s="234" customFormat="1" x14ac:dyDescent="0.2">
      <c r="A64" s="208"/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08"/>
      <c r="DC64" s="208"/>
      <c r="DD64" s="208"/>
      <c r="DE64" s="208"/>
      <c r="DF64" s="208"/>
      <c r="DG64" s="208"/>
      <c r="DH64" s="208"/>
      <c r="DI64" s="208"/>
      <c r="DJ64" s="208"/>
      <c r="DK64" s="208"/>
      <c r="DL64" s="208"/>
      <c r="DM64" s="208"/>
      <c r="DN64" s="208"/>
      <c r="DO64" s="208"/>
      <c r="DP64" s="208"/>
      <c r="DQ64" s="208"/>
      <c r="DR64" s="208"/>
      <c r="DS64" s="208"/>
      <c r="DT64" s="208"/>
      <c r="DU64" s="208"/>
      <c r="DV64" s="208"/>
      <c r="DW64" s="208"/>
      <c r="DX64" s="208"/>
      <c r="DY64" s="208"/>
      <c r="DZ64" s="208"/>
      <c r="EA64" s="208"/>
      <c r="EB64" s="208"/>
      <c r="EC64" s="208"/>
      <c r="ED64" s="208"/>
      <c r="EE64" s="208"/>
      <c r="EF64" s="208"/>
      <c r="EG64" s="208"/>
      <c r="EH64" s="208"/>
      <c r="EI64" s="208"/>
      <c r="EJ64" s="208"/>
      <c r="EK64" s="208"/>
      <c r="EL64" s="208"/>
      <c r="EM64" s="208"/>
      <c r="EN64" s="208"/>
      <c r="EO64" s="208"/>
      <c r="EP64" s="208"/>
      <c r="EQ64" s="208"/>
      <c r="ER64" s="208"/>
      <c r="ES64" s="208"/>
      <c r="ET64" s="208"/>
      <c r="EU64" s="208"/>
      <c r="EV64" s="208"/>
      <c r="EW64" s="208"/>
      <c r="EX64" s="208"/>
      <c r="EY64" s="208"/>
      <c r="EZ64" s="208"/>
      <c r="FA64" s="208"/>
      <c r="FB64" s="208"/>
      <c r="FC64" s="208"/>
      <c r="FD64" s="208"/>
      <c r="FE64" s="208"/>
      <c r="FF64" s="208"/>
      <c r="FG64" s="208"/>
      <c r="FH64" s="208"/>
      <c r="FI64" s="208"/>
      <c r="FJ64" s="208"/>
      <c r="FK64" s="208"/>
      <c r="FL64" s="208"/>
      <c r="FM64" s="208"/>
      <c r="FN64" s="208"/>
      <c r="FO64" s="208"/>
      <c r="FP64" s="208"/>
      <c r="FQ64" s="208"/>
      <c r="FR64" s="208"/>
      <c r="FS64" s="208"/>
      <c r="FT64" s="208"/>
      <c r="FU64" s="208"/>
      <c r="FV64" s="208"/>
      <c r="FW64" s="208"/>
      <c r="FX64" s="208"/>
      <c r="FY64" s="208"/>
      <c r="FZ64" s="208"/>
      <c r="GA64" s="208"/>
      <c r="GB64" s="208"/>
      <c r="GC64" s="208"/>
      <c r="GD64" s="208"/>
      <c r="GE64" s="208"/>
      <c r="GF64" s="208"/>
      <c r="GG64" s="208"/>
      <c r="GH64" s="208"/>
      <c r="GI64" s="208"/>
      <c r="GJ64" s="208"/>
      <c r="GK64" s="208"/>
      <c r="GL64" s="208"/>
      <c r="GM64" s="208"/>
      <c r="GN64" s="208"/>
      <c r="GO64" s="208"/>
      <c r="GP64" s="208"/>
      <c r="GQ64" s="208"/>
      <c r="GR64" s="208"/>
      <c r="GS64" s="208"/>
      <c r="GT64" s="208"/>
      <c r="GU64" s="208"/>
      <c r="GV64" s="208"/>
      <c r="GW64" s="208"/>
      <c r="GX64" s="208"/>
      <c r="GY64" s="208"/>
      <c r="GZ64" s="208"/>
      <c r="HA64" s="208"/>
      <c r="HB64" s="208"/>
      <c r="HC64" s="208"/>
      <c r="HD64" s="208"/>
      <c r="HE64" s="208"/>
      <c r="HF64" s="208"/>
      <c r="HG64" s="208"/>
      <c r="HH64" s="208"/>
      <c r="HI64" s="208"/>
      <c r="HJ64" s="208"/>
      <c r="HK64" s="208"/>
      <c r="HL64" s="208"/>
      <c r="HM64" s="208"/>
      <c r="HN64" s="208"/>
      <c r="HO64" s="208"/>
      <c r="HP64" s="208"/>
      <c r="HQ64" s="208"/>
      <c r="HR64" s="208"/>
      <c r="HS64" s="208"/>
      <c r="HT64" s="208"/>
      <c r="HU64" s="208"/>
      <c r="HV64" s="208"/>
      <c r="HW64" s="208"/>
      <c r="HX64" s="208"/>
      <c r="HY64" s="208"/>
      <c r="HZ64" s="208"/>
      <c r="IA64" s="208"/>
      <c r="IB64" s="208"/>
      <c r="IC64" s="208"/>
      <c r="ID64" s="208"/>
      <c r="IE64" s="208"/>
      <c r="IF64" s="208"/>
      <c r="IG64" s="208"/>
    </row>
    <row r="65" spans="1:241" s="234" customFormat="1" x14ac:dyDescent="0.2">
      <c r="A65" s="208"/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8"/>
      <c r="BY65" s="208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8"/>
      <c r="CY65" s="208"/>
      <c r="CZ65" s="208"/>
      <c r="DA65" s="208"/>
      <c r="DB65" s="208"/>
      <c r="DC65" s="208"/>
      <c r="DD65" s="208"/>
      <c r="DE65" s="208"/>
      <c r="DF65" s="208"/>
      <c r="DG65" s="208"/>
      <c r="DH65" s="208"/>
      <c r="DI65" s="208"/>
      <c r="DJ65" s="208"/>
      <c r="DK65" s="208"/>
      <c r="DL65" s="208"/>
      <c r="DM65" s="208"/>
      <c r="DN65" s="208"/>
      <c r="DO65" s="208"/>
      <c r="DP65" s="208"/>
      <c r="DQ65" s="208"/>
      <c r="DR65" s="208"/>
      <c r="DS65" s="208"/>
      <c r="DT65" s="208"/>
      <c r="DU65" s="208"/>
      <c r="DV65" s="208"/>
      <c r="DW65" s="208"/>
      <c r="DX65" s="208"/>
      <c r="DY65" s="208"/>
      <c r="DZ65" s="208"/>
      <c r="EA65" s="208"/>
      <c r="EB65" s="208"/>
      <c r="EC65" s="208"/>
      <c r="ED65" s="208"/>
      <c r="EE65" s="208"/>
      <c r="EF65" s="208"/>
      <c r="EG65" s="208"/>
      <c r="EH65" s="208"/>
      <c r="EI65" s="208"/>
      <c r="EJ65" s="208"/>
      <c r="EK65" s="208"/>
      <c r="EL65" s="208"/>
      <c r="EM65" s="208"/>
      <c r="EN65" s="208"/>
      <c r="EO65" s="208"/>
      <c r="EP65" s="208"/>
      <c r="EQ65" s="208"/>
      <c r="ER65" s="208"/>
      <c r="ES65" s="208"/>
      <c r="ET65" s="208"/>
      <c r="EU65" s="208"/>
      <c r="EV65" s="208"/>
      <c r="EW65" s="208"/>
      <c r="EX65" s="208"/>
      <c r="EY65" s="208"/>
      <c r="EZ65" s="208"/>
      <c r="FA65" s="208"/>
      <c r="FB65" s="208"/>
      <c r="FC65" s="208"/>
      <c r="FD65" s="208"/>
      <c r="FE65" s="208"/>
      <c r="FF65" s="208"/>
      <c r="FG65" s="208"/>
      <c r="FH65" s="208"/>
      <c r="FI65" s="208"/>
      <c r="FJ65" s="208"/>
      <c r="FK65" s="208"/>
      <c r="FL65" s="208"/>
      <c r="FM65" s="208"/>
      <c r="FN65" s="208"/>
      <c r="FO65" s="208"/>
      <c r="FP65" s="208"/>
      <c r="FQ65" s="208"/>
      <c r="FR65" s="208"/>
      <c r="FS65" s="208"/>
      <c r="FT65" s="208"/>
      <c r="FU65" s="208"/>
      <c r="FV65" s="208"/>
      <c r="FW65" s="208"/>
      <c r="FX65" s="208"/>
      <c r="FY65" s="208"/>
      <c r="FZ65" s="208"/>
      <c r="GA65" s="208"/>
      <c r="GB65" s="208"/>
      <c r="GC65" s="208"/>
      <c r="GD65" s="208"/>
      <c r="GE65" s="208"/>
      <c r="GF65" s="208"/>
      <c r="GG65" s="208"/>
      <c r="GH65" s="208"/>
      <c r="GI65" s="208"/>
      <c r="GJ65" s="208"/>
      <c r="GK65" s="208"/>
      <c r="GL65" s="208"/>
      <c r="GM65" s="208"/>
      <c r="GN65" s="208"/>
      <c r="GO65" s="208"/>
      <c r="GP65" s="208"/>
      <c r="GQ65" s="208"/>
      <c r="GR65" s="208"/>
      <c r="GS65" s="208"/>
      <c r="GT65" s="208"/>
      <c r="GU65" s="208"/>
      <c r="GV65" s="208"/>
      <c r="GW65" s="208"/>
      <c r="GX65" s="208"/>
      <c r="GY65" s="208"/>
      <c r="GZ65" s="208"/>
      <c r="HA65" s="208"/>
      <c r="HB65" s="208"/>
      <c r="HC65" s="208"/>
      <c r="HD65" s="208"/>
      <c r="HE65" s="208"/>
      <c r="HF65" s="208"/>
      <c r="HG65" s="208"/>
      <c r="HH65" s="208"/>
      <c r="HI65" s="208"/>
      <c r="HJ65" s="208"/>
      <c r="HK65" s="208"/>
      <c r="HL65" s="208"/>
      <c r="HM65" s="208"/>
      <c r="HN65" s="208"/>
      <c r="HO65" s="208"/>
      <c r="HP65" s="208"/>
      <c r="HQ65" s="208"/>
      <c r="HR65" s="208"/>
      <c r="HS65" s="208"/>
      <c r="HT65" s="208"/>
      <c r="HU65" s="208"/>
      <c r="HV65" s="208"/>
      <c r="HW65" s="208"/>
      <c r="HX65" s="208"/>
      <c r="HY65" s="208"/>
      <c r="HZ65" s="208"/>
      <c r="IA65" s="208"/>
      <c r="IB65" s="208"/>
      <c r="IC65" s="208"/>
      <c r="ID65" s="208"/>
      <c r="IE65" s="208"/>
      <c r="IF65" s="208"/>
      <c r="IG65" s="208"/>
    </row>
    <row r="66" spans="1:241" s="234" customFormat="1" x14ac:dyDescent="0.2">
      <c r="A66" s="208"/>
      <c r="B66" s="208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8"/>
      <c r="CZ66" s="208"/>
      <c r="DA66" s="208"/>
      <c r="DB66" s="208"/>
      <c r="DC66" s="208"/>
      <c r="DD66" s="208"/>
      <c r="DE66" s="208"/>
      <c r="DF66" s="208"/>
      <c r="DG66" s="208"/>
      <c r="DH66" s="208"/>
      <c r="DI66" s="208"/>
      <c r="DJ66" s="208"/>
      <c r="DK66" s="208"/>
      <c r="DL66" s="208"/>
      <c r="DM66" s="208"/>
      <c r="DN66" s="208"/>
      <c r="DO66" s="208"/>
      <c r="DP66" s="208"/>
      <c r="DQ66" s="208"/>
      <c r="DR66" s="208"/>
      <c r="DS66" s="208"/>
      <c r="DT66" s="208"/>
      <c r="DU66" s="208"/>
      <c r="DV66" s="208"/>
      <c r="DW66" s="208"/>
      <c r="DX66" s="208"/>
      <c r="DY66" s="208"/>
      <c r="DZ66" s="208"/>
      <c r="EA66" s="208"/>
      <c r="EB66" s="208"/>
      <c r="EC66" s="208"/>
      <c r="ED66" s="208"/>
      <c r="EE66" s="208"/>
      <c r="EF66" s="208"/>
      <c r="EG66" s="208"/>
      <c r="EH66" s="208"/>
      <c r="EI66" s="208"/>
      <c r="EJ66" s="208"/>
      <c r="EK66" s="208"/>
      <c r="EL66" s="208"/>
      <c r="EM66" s="208"/>
      <c r="EN66" s="208"/>
      <c r="EO66" s="208"/>
      <c r="EP66" s="208"/>
      <c r="EQ66" s="208"/>
      <c r="ER66" s="208"/>
      <c r="ES66" s="208"/>
      <c r="ET66" s="208"/>
      <c r="EU66" s="208"/>
      <c r="EV66" s="208"/>
      <c r="EW66" s="208"/>
      <c r="EX66" s="208"/>
      <c r="EY66" s="208"/>
      <c r="EZ66" s="208"/>
      <c r="FA66" s="208"/>
      <c r="FB66" s="208"/>
      <c r="FC66" s="208"/>
      <c r="FD66" s="208"/>
      <c r="FE66" s="208"/>
      <c r="FF66" s="208"/>
      <c r="FG66" s="208"/>
      <c r="FH66" s="208"/>
      <c r="FI66" s="208"/>
      <c r="FJ66" s="208"/>
      <c r="FK66" s="208"/>
      <c r="FL66" s="208"/>
      <c r="FM66" s="208"/>
      <c r="FN66" s="208"/>
      <c r="FO66" s="208"/>
      <c r="FP66" s="208"/>
      <c r="FQ66" s="208"/>
      <c r="FR66" s="208"/>
      <c r="FS66" s="208"/>
      <c r="FT66" s="208"/>
      <c r="FU66" s="208"/>
      <c r="FV66" s="208"/>
      <c r="FW66" s="208"/>
      <c r="FX66" s="208"/>
      <c r="FY66" s="208"/>
      <c r="FZ66" s="208"/>
      <c r="GA66" s="208"/>
      <c r="GB66" s="208"/>
      <c r="GC66" s="208"/>
      <c r="GD66" s="208"/>
      <c r="GE66" s="208"/>
      <c r="GF66" s="208"/>
      <c r="GG66" s="208"/>
      <c r="GH66" s="208"/>
      <c r="GI66" s="208"/>
      <c r="GJ66" s="208"/>
      <c r="GK66" s="208"/>
      <c r="GL66" s="208"/>
      <c r="GM66" s="208"/>
      <c r="GN66" s="208"/>
      <c r="GO66" s="208"/>
      <c r="GP66" s="208"/>
      <c r="GQ66" s="208"/>
      <c r="GR66" s="208"/>
      <c r="GS66" s="208"/>
      <c r="GT66" s="208"/>
      <c r="GU66" s="208"/>
      <c r="GV66" s="208"/>
      <c r="GW66" s="208"/>
      <c r="GX66" s="208"/>
      <c r="GY66" s="208"/>
      <c r="GZ66" s="208"/>
      <c r="HA66" s="208"/>
      <c r="HB66" s="208"/>
      <c r="HC66" s="208"/>
      <c r="HD66" s="208"/>
      <c r="HE66" s="208"/>
      <c r="HF66" s="208"/>
      <c r="HG66" s="208"/>
      <c r="HH66" s="208"/>
      <c r="HI66" s="208"/>
      <c r="HJ66" s="208"/>
      <c r="HK66" s="208"/>
      <c r="HL66" s="208"/>
      <c r="HM66" s="208"/>
      <c r="HN66" s="208"/>
      <c r="HO66" s="208"/>
      <c r="HP66" s="208"/>
      <c r="HQ66" s="208"/>
      <c r="HR66" s="208"/>
      <c r="HS66" s="208"/>
      <c r="HT66" s="208"/>
      <c r="HU66" s="208"/>
      <c r="HV66" s="208"/>
      <c r="HW66" s="208"/>
      <c r="HX66" s="208"/>
      <c r="HY66" s="208"/>
      <c r="HZ66" s="208"/>
      <c r="IA66" s="208"/>
      <c r="IB66" s="208"/>
      <c r="IC66" s="208"/>
      <c r="ID66" s="208"/>
      <c r="IE66" s="208"/>
      <c r="IF66" s="208"/>
      <c r="IG66" s="208"/>
    </row>
    <row r="67" spans="1:241" s="234" customFormat="1" x14ac:dyDescent="0.2">
      <c r="A67" s="208"/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08"/>
      <c r="BN67" s="208"/>
      <c r="BO67" s="208"/>
      <c r="BP67" s="208"/>
      <c r="BQ67" s="208"/>
      <c r="BR67" s="208"/>
      <c r="BS67" s="208"/>
      <c r="BT67" s="208"/>
      <c r="BU67" s="208"/>
      <c r="BV67" s="208"/>
      <c r="BW67" s="208"/>
      <c r="BX67" s="208"/>
      <c r="BY67" s="208"/>
      <c r="BZ67" s="208"/>
      <c r="CA67" s="208"/>
      <c r="CB67" s="208"/>
      <c r="CC67" s="208"/>
      <c r="CD67" s="208"/>
      <c r="CE67" s="208"/>
      <c r="CF67" s="208"/>
      <c r="CG67" s="208"/>
      <c r="CH67" s="208"/>
      <c r="CI67" s="208"/>
      <c r="CJ67" s="208"/>
      <c r="CK67" s="208"/>
      <c r="CL67" s="208"/>
      <c r="CM67" s="208"/>
      <c r="CN67" s="208"/>
      <c r="CO67" s="208"/>
      <c r="CP67" s="208"/>
      <c r="CQ67" s="208"/>
      <c r="CR67" s="208"/>
      <c r="CS67" s="208"/>
      <c r="CT67" s="208"/>
      <c r="CU67" s="208"/>
      <c r="CV67" s="208"/>
      <c r="CW67" s="208"/>
      <c r="CX67" s="208"/>
      <c r="CY67" s="208"/>
      <c r="CZ67" s="208"/>
      <c r="DA67" s="208"/>
      <c r="DB67" s="208"/>
      <c r="DC67" s="208"/>
      <c r="DD67" s="208"/>
      <c r="DE67" s="208"/>
      <c r="DF67" s="208"/>
      <c r="DG67" s="208"/>
      <c r="DH67" s="208"/>
      <c r="DI67" s="208"/>
      <c r="DJ67" s="208"/>
      <c r="DK67" s="208"/>
      <c r="DL67" s="208"/>
      <c r="DM67" s="208"/>
      <c r="DN67" s="208"/>
      <c r="DO67" s="208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208"/>
      <c r="ED67" s="208"/>
      <c r="EE67" s="208"/>
      <c r="EF67" s="208"/>
      <c r="EG67" s="208"/>
      <c r="EH67" s="208"/>
      <c r="EI67" s="208"/>
      <c r="EJ67" s="208"/>
      <c r="EK67" s="208"/>
      <c r="EL67" s="208"/>
      <c r="EM67" s="208"/>
      <c r="EN67" s="208"/>
      <c r="EO67" s="208"/>
      <c r="EP67" s="208"/>
      <c r="EQ67" s="208"/>
      <c r="ER67" s="208"/>
      <c r="ES67" s="208"/>
      <c r="ET67" s="208"/>
      <c r="EU67" s="208"/>
      <c r="EV67" s="208"/>
      <c r="EW67" s="208"/>
      <c r="EX67" s="208"/>
      <c r="EY67" s="208"/>
      <c r="EZ67" s="208"/>
      <c r="FA67" s="208"/>
      <c r="FB67" s="208"/>
      <c r="FC67" s="208"/>
      <c r="FD67" s="208"/>
      <c r="FE67" s="208"/>
      <c r="FF67" s="208"/>
      <c r="FG67" s="208"/>
      <c r="FH67" s="208"/>
      <c r="FI67" s="208"/>
      <c r="FJ67" s="208"/>
      <c r="FK67" s="208"/>
      <c r="FL67" s="208"/>
      <c r="FM67" s="208"/>
      <c r="FN67" s="208"/>
      <c r="FO67" s="208"/>
      <c r="FP67" s="208"/>
      <c r="FQ67" s="208"/>
      <c r="FR67" s="208"/>
      <c r="FS67" s="208"/>
      <c r="FT67" s="208"/>
      <c r="FU67" s="208"/>
      <c r="FV67" s="208"/>
      <c r="FW67" s="208"/>
      <c r="FX67" s="208"/>
      <c r="FY67" s="208"/>
      <c r="FZ67" s="208"/>
      <c r="GA67" s="208"/>
      <c r="GB67" s="208"/>
      <c r="GC67" s="208"/>
      <c r="GD67" s="208"/>
      <c r="GE67" s="208"/>
      <c r="GF67" s="208"/>
      <c r="GG67" s="208"/>
      <c r="GH67" s="208"/>
      <c r="GI67" s="208"/>
      <c r="GJ67" s="208"/>
      <c r="GK67" s="208"/>
      <c r="GL67" s="208"/>
      <c r="GM67" s="208"/>
      <c r="GN67" s="208"/>
      <c r="GO67" s="208"/>
      <c r="GP67" s="208"/>
      <c r="GQ67" s="208"/>
      <c r="GR67" s="208"/>
      <c r="GS67" s="208"/>
      <c r="GT67" s="208"/>
      <c r="GU67" s="208"/>
      <c r="GV67" s="208"/>
      <c r="GW67" s="208"/>
      <c r="GX67" s="208"/>
      <c r="GY67" s="208"/>
      <c r="GZ67" s="208"/>
      <c r="HA67" s="208"/>
      <c r="HB67" s="208"/>
      <c r="HC67" s="208"/>
      <c r="HD67" s="208"/>
      <c r="HE67" s="208"/>
      <c r="HF67" s="208"/>
      <c r="HG67" s="208"/>
      <c r="HH67" s="208"/>
      <c r="HI67" s="208"/>
      <c r="HJ67" s="208"/>
      <c r="HK67" s="208"/>
      <c r="HL67" s="208"/>
      <c r="HM67" s="208"/>
      <c r="HN67" s="208"/>
      <c r="HO67" s="208"/>
      <c r="HP67" s="208"/>
      <c r="HQ67" s="208"/>
      <c r="HR67" s="208"/>
      <c r="HS67" s="208"/>
      <c r="HT67" s="208"/>
      <c r="HU67" s="208"/>
      <c r="HV67" s="208"/>
      <c r="HW67" s="208"/>
      <c r="HX67" s="208"/>
      <c r="HY67" s="208"/>
      <c r="HZ67" s="208"/>
      <c r="IA67" s="208"/>
      <c r="IB67" s="208"/>
      <c r="IC67" s="208"/>
      <c r="ID67" s="208"/>
      <c r="IE67" s="208"/>
      <c r="IF67" s="208"/>
      <c r="IG67" s="208"/>
    </row>
    <row r="68" spans="1:241" s="234" customFormat="1" x14ac:dyDescent="0.2">
      <c r="A68" s="208"/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8"/>
      <c r="BV68" s="208"/>
      <c r="BW68" s="208"/>
      <c r="BX68" s="208"/>
      <c r="BY68" s="208"/>
      <c r="BZ68" s="208"/>
      <c r="CA68" s="208"/>
      <c r="CB68" s="208"/>
      <c r="CC68" s="208"/>
      <c r="CD68" s="208"/>
      <c r="CE68" s="208"/>
      <c r="CF68" s="208"/>
      <c r="CG68" s="208"/>
      <c r="CH68" s="208"/>
      <c r="CI68" s="208"/>
      <c r="CJ68" s="208"/>
      <c r="CK68" s="208"/>
      <c r="CL68" s="208"/>
      <c r="CM68" s="208"/>
      <c r="CN68" s="208"/>
      <c r="CO68" s="208"/>
      <c r="CP68" s="208"/>
      <c r="CQ68" s="208"/>
      <c r="CR68" s="208"/>
      <c r="CS68" s="208"/>
      <c r="CT68" s="208"/>
      <c r="CU68" s="208"/>
      <c r="CV68" s="208"/>
      <c r="CW68" s="208"/>
      <c r="CX68" s="208"/>
      <c r="CY68" s="208"/>
      <c r="CZ68" s="208"/>
      <c r="DA68" s="208"/>
      <c r="DB68" s="208"/>
      <c r="DC68" s="208"/>
      <c r="DD68" s="208"/>
      <c r="DE68" s="208"/>
      <c r="DF68" s="208"/>
      <c r="DG68" s="208"/>
      <c r="DH68" s="208"/>
      <c r="DI68" s="208"/>
      <c r="DJ68" s="208"/>
      <c r="DK68" s="208"/>
      <c r="DL68" s="208"/>
      <c r="DM68" s="208"/>
      <c r="DN68" s="208"/>
      <c r="DO68" s="208"/>
      <c r="DP68" s="208"/>
      <c r="DQ68" s="208"/>
      <c r="DR68" s="208"/>
      <c r="DS68" s="208"/>
      <c r="DT68" s="208"/>
      <c r="DU68" s="208"/>
      <c r="DV68" s="208"/>
      <c r="DW68" s="208"/>
      <c r="DX68" s="208"/>
      <c r="DY68" s="208"/>
      <c r="DZ68" s="208"/>
      <c r="EA68" s="208"/>
      <c r="EB68" s="208"/>
      <c r="EC68" s="208"/>
      <c r="ED68" s="208"/>
      <c r="EE68" s="208"/>
      <c r="EF68" s="208"/>
      <c r="EG68" s="208"/>
      <c r="EH68" s="208"/>
      <c r="EI68" s="208"/>
      <c r="EJ68" s="208"/>
      <c r="EK68" s="208"/>
      <c r="EL68" s="208"/>
      <c r="EM68" s="208"/>
      <c r="EN68" s="208"/>
      <c r="EO68" s="208"/>
      <c r="EP68" s="208"/>
      <c r="EQ68" s="208"/>
      <c r="ER68" s="208"/>
      <c r="ES68" s="208"/>
      <c r="ET68" s="208"/>
      <c r="EU68" s="208"/>
      <c r="EV68" s="208"/>
      <c r="EW68" s="208"/>
      <c r="EX68" s="208"/>
      <c r="EY68" s="208"/>
      <c r="EZ68" s="208"/>
      <c r="FA68" s="208"/>
      <c r="FB68" s="208"/>
      <c r="FC68" s="208"/>
      <c r="FD68" s="208"/>
      <c r="FE68" s="208"/>
      <c r="FF68" s="208"/>
      <c r="FG68" s="208"/>
      <c r="FH68" s="208"/>
      <c r="FI68" s="208"/>
      <c r="FJ68" s="208"/>
      <c r="FK68" s="208"/>
      <c r="FL68" s="208"/>
      <c r="FM68" s="208"/>
      <c r="FN68" s="208"/>
      <c r="FO68" s="208"/>
      <c r="FP68" s="208"/>
      <c r="FQ68" s="208"/>
      <c r="FR68" s="208"/>
      <c r="FS68" s="208"/>
      <c r="FT68" s="208"/>
      <c r="FU68" s="208"/>
      <c r="FV68" s="208"/>
      <c r="FW68" s="208"/>
      <c r="FX68" s="208"/>
      <c r="FY68" s="208"/>
      <c r="FZ68" s="208"/>
      <c r="GA68" s="208"/>
      <c r="GB68" s="208"/>
      <c r="GC68" s="208"/>
      <c r="GD68" s="208"/>
      <c r="GE68" s="208"/>
      <c r="GF68" s="208"/>
      <c r="GG68" s="208"/>
      <c r="GH68" s="208"/>
      <c r="GI68" s="208"/>
      <c r="GJ68" s="208"/>
      <c r="GK68" s="208"/>
      <c r="GL68" s="208"/>
      <c r="GM68" s="208"/>
      <c r="GN68" s="208"/>
      <c r="GO68" s="208"/>
      <c r="GP68" s="208"/>
      <c r="GQ68" s="208"/>
      <c r="GR68" s="208"/>
      <c r="GS68" s="208"/>
      <c r="GT68" s="208"/>
      <c r="GU68" s="208"/>
      <c r="GV68" s="208"/>
      <c r="GW68" s="208"/>
      <c r="GX68" s="208"/>
      <c r="GY68" s="208"/>
      <c r="GZ68" s="208"/>
      <c r="HA68" s="208"/>
      <c r="HB68" s="208"/>
      <c r="HC68" s="208"/>
      <c r="HD68" s="208"/>
      <c r="HE68" s="208"/>
      <c r="HF68" s="208"/>
      <c r="HG68" s="208"/>
      <c r="HH68" s="208"/>
      <c r="HI68" s="208"/>
      <c r="HJ68" s="208"/>
      <c r="HK68" s="208"/>
      <c r="HL68" s="208"/>
      <c r="HM68" s="208"/>
      <c r="HN68" s="208"/>
      <c r="HO68" s="208"/>
      <c r="HP68" s="208"/>
      <c r="HQ68" s="208"/>
      <c r="HR68" s="208"/>
      <c r="HS68" s="208"/>
      <c r="HT68" s="208"/>
      <c r="HU68" s="208"/>
      <c r="HV68" s="208"/>
      <c r="HW68" s="208"/>
      <c r="HX68" s="208"/>
      <c r="HY68" s="208"/>
      <c r="HZ68" s="208"/>
      <c r="IA68" s="208"/>
      <c r="IB68" s="208"/>
      <c r="IC68" s="208"/>
      <c r="ID68" s="208"/>
      <c r="IE68" s="208"/>
      <c r="IF68" s="208"/>
      <c r="IG68" s="208"/>
    </row>
    <row r="69" spans="1:241" s="234" customFormat="1" x14ac:dyDescent="0.2">
      <c r="A69" s="208"/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08"/>
      <c r="DC69" s="208"/>
      <c r="DD69" s="208"/>
      <c r="DE69" s="208"/>
      <c r="DF69" s="208"/>
      <c r="DG69" s="208"/>
      <c r="DH69" s="208"/>
      <c r="DI69" s="208"/>
      <c r="DJ69" s="208"/>
      <c r="DK69" s="208"/>
      <c r="DL69" s="208"/>
      <c r="DM69" s="208"/>
      <c r="DN69" s="208"/>
      <c r="DO69" s="208"/>
      <c r="DP69" s="208"/>
      <c r="DQ69" s="208"/>
      <c r="DR69" s="208"/>
      <c r="DS69" s="208"/>
      <c r="DT69" s="208"/>
      <c r="DU69" s="208"/>
      <c r="DV69" s="208"/>
      <c r="DW69" s="208"/>
      <c r="DX69" s="208"/>
      <c r="DY69" s="208"/>
      <c r="DZ69" s="208"/>
      <c r="EA69" s="208"/>
      <c r="EB69" s="208"/>
      <c r="EC69" s="208"/>
      <c r="ED69" s="208"/>
      <c r="EE69" s="208"/>
      <c r="EF69" s="208"/>
      <c r="EG69" s="208"/>
      <c r="EH69" s="208"/>
      <c r="EI69" s="208"/>
      <c r="EJ69" s="208"/>
      <c r="EK69" s="208"/>
      <c r="EL69" s="208"/>
      <c r="EM69" s="208"/>
      <c r="EN69" s="208"/>
      <c r="EO69" s="208"/>
      <c r="EP69" s="208"/>
      <c r="EQ69" s="208"/>
      <c r="ER69" s="208"/>
      <c r="ES69" s="208"/>
      <c r="ET69" s="208"/>
      <c r="EU69" s="208"/>
      <c r="EV69" s="208"/>
      <c r="EW69" s="208"/>
      <c r="EX69" s="208"/>
      <c r="EY69" s="208"/>
      <c r="EZ69" s="208"/>
      <c r="FA69" s="208"/>
      <c r="FB69" s="208"/>
      <c r="FC69" s="208"/>
      <c r="FD69" s="208"/>
      <c r="FE69" s="208"/>
      <c r="FF69" s="208"/>
      <c r="FG69" s="208"/>
      <c r="FH69" s="208"/>
      <c r="FI69" s="208"/>
      <c r="FJ69" s="208"/>
      <c r="FK69" s="208"/>
      <c r="FL69" s="208"/>
      <c r="FM69" s="208"/>
      <c r="FN69" s="208"/>
      <c r="FO69" s="208"/>
      <c r="FP69" s="208"/>
      <c r="FQ69" s="208"/>
      <c r="FR69" s="208"/>
      <c r="FS69" s="208"/>
      <c r="FT69" s="208"/>
      <c r="FU69" s="208"/>
      <c r="FV69" s="208"/>
      <c r="FW69" s="208"/>
      <c r="FX69" s="208"/>
      <c r="FY69" s="208"/>
      <c r="FZ69" s="208"/>
      <c r="GA69" s="208"/>
      <c r="GB69" s="208"/>
      <c r="GC69" s="208"/>
      <c r="GD69" s="208"/>
      <c r="GE69" s="208"/>
      <c r="GF69" s="208"/>
      <c r="GG69" s="208"/>
      <c r="GH69" s="208"/>
      <c r="GI69" s="208"/>
      <c r="GJ69" s="208"/>
      <c r="GK69" s="208"/>
      <c r="GL69" s="208"/>
      <c r="GM69" s="208"/>
      <c r="GN69" s="208"/>
      <c r="GO69" s="208"/>
      <c r="GP69" s="208"/>
      <c r="GQ69" s="208"/>
      <c r="GR69" s="208"/>
      <c r="GS69" s="208"/>
      <c r="GT69" s="208"/>
      <c r="GU69" s="208"/>
      <c r="GV69" s="208"/>
      <c r="GW69" s="208"/>
      <c r="GX69" s="208"/>
      <c r="GY69" s="208"/>
      <c r="GZ69" s="208"/>
      <c r="HA69" s="208"/>
      <c r="HB69" s="208"/>
      <c r="HC69" s="208"/>
      <c r="HD69" s="208"/>
      <c r="HE69" s="208"/>
      <c r="HF69" s="208"/>
      <c r="HG69" s="208"/>
      <c r="HH69" s="208"/>
      <c r="HI69" s="208"/>
      <c r="HJ69" s="208"/>
      <c r="HK69" s="208"/>
      <c r="HL69" s="208"/>
      <c r="HM69" s="208"/>
      <c r="HN69" s="208"/>
      <c r="HO69" s="208"/>
      <c r="HP69" s="208"/>
      <c r="HQ69" s="208"/>
      <c r="HR69" s="208"/>
      <c r="HS69" s="208"/>
      <c r="HT69" s="208"/>
      <c r="HU69" s="208"/>
      <c r="HV69" s="208"/>
      <c r="HW69" s="208"/>
      <c r="HX69" s="208"/>
      <c r="HY69" s="208"/>
      <c r="HZ69" s="208"/>
      <c r="IA69" s="208"/>
      <c r="IB69" s="208"/>
      <c r="IC69" s="208"/>
      <c r="ID69" s="208"/>
      <c r="IE69" s="208"/>
      <c r="IF69" s="208"/>
      <c r="IG69" s="208"/>
    </row>
    <row r="70" spans="1:241" s="234" customFormat="1" x14ac:dyDescent="0.2">
      <c r="A70" s="208"/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08"/>
      <c r="BS70" s="208"/>
      <c r="BT70" s="208"/>
      <c r="BU70" s="208"/>
      <c r="BV70" s="208"/>
      <c r="BW70" s="208"/>
      <c r="BX70" s="208"/>
      <c r="BY70" s="208"/>
      <c r="BZ70" s="208"/>
      <c r="CA70" s="208"/>
      <c r="CB70" s="208"/>
      <c r="CC70" s="208"/>
      <c r="CD70" s="208"/>
      <c r="CE70" s="208"/>
      <c r="CF70" s="208"/>
      <c r="CG70" s="208"/>
      <c r="CH70" s="208"/>
      <c r="CI70" s="208"/>
      <c r="CJ70" s="208"/>
      <c r="CK70" s="208"/>
      <c r="CL70" s="208"/>
      <c r="CM70" s="208"/>
      <c r="CN70" s="208"/>
      <c r="CO70" s="208"/>
      <c r="CP70" s="208"/>
      <c r="CQ70" s="208"/>
      <c r="CR70" s="208"/>
      <c r="CS70" s="208"/>
      <c r="CT70" s="208"/>
      <c r="CU70" s="208"/>
      <c r="CV70" s="208"/>
      <c r="CW70" s="208"/>
      <c r="CX70" s="208"/>
      <c r="CY70" s="208"/>
      <c r="CZ70" s="208"/>
      <c r="DA70" s="208"/>
      <c r="DB70" s="208"/>
      <c r="DC70" s="208"/>
      <c r="DD70" s="208"/>
      <c r="DE70" s="208"/>
      <c r="DF70" s="208"/>
      <c r="DG70" s="208"/>
      <c r="DH70" s="208"/>
      <c r="DI70" s="208"/>
      <c r="DJ70" s="208"/>
      <c r="DK70" s="208"/>
      <c r="DL70" s="208"/>
      <c r="DM70" s="208"/>
      <c r="DN70" s="208"/>
      <c r="DO70" s="208"/>
      <c r="DP70" s="208"/>
      <c r="DQ70" s="208"/>
      <c r="DR70" s="208"/>
      <c r="DS70" s="208"/>
      <c r="DT70" s="208"/>
      <c r="DU70" s="208"/>
      <c r="DV70" s="208"/>
      <c r="DW70" s="208"/>
      <c r="DX70" s="208"/>
      <c r="DY70" s="208"/>
      <c r="DZ70" s="208"/>
      <c r="EA70" s="208"/>
      <c r="EB70" s="208"/>
      <c r="EC70" s="208"/>
      <c r="ED70" s="208"/>
      <c r="EE70" s="208"/>
      <c r="EF70" s="208"/>
      <c r="EG70" s="208"/>
      <c r="EH70" s="208"/>
      <c r="EI70" s="208"/>
      <c r="EJ70" s="208"/>
      <c r="EK70" s="208"/>
      <c r="EL70" s="208"/>
      <c r="EM70" s="208"/>
      <c r="EN70" s="208"/>
      <c r="EO70" s="208"/>
      <c r="EP70" s="208"/>
      <c r="EQ70" s="208"/>
      <c r="ER70" s="208"/>
      <c r="ES70" s="208"/>
      <c r="ET70" s="208"/>
      <c r="EU70" s="208"/>
      <c r="EV70" s="208"/>
      <c r="EW70" s="208"/>
      <c r="EX70" s="208"/>
      <c r="EY70" s="208"/>
      <c r="EZ70" s="208"/>
      <c r="FA70" s="208"/>
      <c r="FB70" s="208"/>
      <c r="FC70" s="208"/>
      <c r="FD70" s="208"/>
      <c r="FE70" s="208"/>
      <c r="FF70" s="208"/>
      <c r="FG70" s="208"/>
      <c r="FH70" s="208"/>
      <c r="FI70" s="208"/>
      <c r="FJ70" s="208"/>
      <c r="FK70" s="208"/>
      <c r="FL70" s="208"/>
      <c r="FM70" s="208"/>
      <c r="FN70" s="208"/>
      <c r="FO70" s="208"/>
      <c r="FP70" s="208"/>
      <c r="FQ70" s="208"/>
      <c r="FR70" s="208"/>
      <c r="FS70" s="208"/>
      <c r="FT70" s="208"/>
      <c r="FU70" s="208"/>
      <c r="FV70" s="208"/>
      <c r="FW70" s="208"/>
      <c r="FX70" s="208"/>
      <c r="FY70" s="208"/>
      <c r="FZ70" s="208"/>
      <c r="GA70" s="208"/>
      <c r="GB70" s="208"/>
      <c r="GC70" s="208"/>
      <c r="GD70" s="208"/>
      <c r="GE70" s="208"/>
      <c r="GF70" s="208"/>
      <c r="GG70" s="208"/>
      <c r="GH70" s="208"/>
      <c r="GI70" s="208"/>
      <c r="GJ70" s="208"/>
      <c r="GK70" s="208"/>
      <c r="GL70" s="208"/>
      <c r="GM70" s="208"/>
      <c r="GN70" s="208"/>
      <c r="GO70" s="208"/>
      <c r="GP70" s="208"/>
      <c r="GQ70" s="208"/>
      <c r="GR70" s="208"/>
      <c r="GS70" s="208"/>
      <c r="GT70" s="208"/>
      <c r="GU70" s="208"/>
      <c r="GV70" s="208"/>
      <c r="GW70" s="208"/>
      <c r="GX70" s="208"/>
      <c r="GY70" s="208"/>
      <c r="GZ70" s="208"/>
      <c r="HA70" s="208"/>
      <c r="HB70" s="208"/>
      <c r="HC70" s="208"/>
      <c r="HD70" s="208"/>
      <c r="HE70" s="208"/>
      <c r="HF70" s="208"/>
      <c r="HG70" s="208"/>
      <c r="HH70" s="208"/>
      <c r="HI70" s="208"/>
      <c r="HJ70" s="208"/>
      <c r="HK70" s="208"/>
      <c r="HL70" s="208"/>
      <c r="HM70" s="208"/>
      <c r="HN70" s="208"/>
      <c r="HO70" s="208"/>
      <c r="HP70" s="208"/>
      <c r="HQ70" s="208"/>
      <c r="HR70" s="208"/>
      <c r="HS70" s="208"/>
      <c r="HT70" s="208"/>
      <c r="HU70" s="208"/>
      <c r="HV70" s="208"/>
      <c r="HW70" s="208"/>
      <c r="HX70" s="208"/>
      <c r="HY70" s="208"/>
      <c r="HZ70" s="208"/>
      <c r="IA70" s="208"/>
      <c r="IB70" s="208"/>
      <c r="IC70" s="208"/>
      <c r="ID70" s="208"/>
      <c r="IE70" s="208"/>
      <c r="IF70" s="208"/>
      <c r="IG70" s="208"/>
    </row>
    <row r="71" spans="1:241" s="234" customFormat="1" x14ac:dyDescent="0.2">
      <c r="A71" s="208"/>
      <c r="B71" s="208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8"/>
      <c r="BY71" s="208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8"/>
      <c r="CZ71" s="208"/>
      <c r="DA71" s="208"/>
      <c r="DB71" s="208"/>
      <c r="DC71" s="208"/>
      <c r="DD71" s="208"/>
      <c r="DE71" s="208"/>
      <c r="DF71" s="208"/>
      <c r="DG71" s="208"/>
      <c r="DH71" s="208"/>
      <c r="DI71" s="208"/>
      <c r="DJ71" s="208"/>
      <c r="DK71" s="208"/>
      <c r="DL71" s="208"/>
      <c r="DM71" s="208"/>
      <c r="DN71" s="208"/>
      <c r="DO71" s="208"/>
      <c r="DP71" s="208"/>
      <c r="DQ71" s="208"/>
      <c r="DR71" s="208"/>
      <c r="DS71" s="208"/>
      <c r="DT71" s="208"/>
      <c r="DU71" s="208"/>
      <c r="DV71" s="208"/>
      <c r="DW71" s="208"/>
      <c r="DX71" s="208"/>
      <c r="DY71" s="208"/>
      <c r="DZ71" s="208"/>
      <c r="EA71" s="208"/>
      <c r="EB71" s="208"/>
      <c r="EC71" s="208"/>
      <c r="ED71" s="208"/>
      <c r="EE71" s="208"/>
      <c r="EF71" s="208"/>
      <c r="EG71" s="208"/>
      <c r="EH71" s="208"/>
      <c r="EI71" s="208"/>
      <c r="EJ71" s="208"/>
      <c r="EK71" s="208"/>
      <c r="EL71" s="208"/>
      <c r="EM71" s="208"/>
      <c r="EN71" s="208"/>
      <c r="EO71" s="208"/>
      <c r="EP71" s="208"/>
      <c r="EQ71" s="208"/>
      <c r="ER71" s="208"/>
      <c r="ES71" s="208"/>
      <c r="ET71" s="208"/>
      <c r="EU71" s="208"/>
      <c r="EV71" s="208"/>
      <c r="EW71" s="208"/>
      <c r="EX71" s="208"/>
      <c r="EY71" s="208"/>
      <c r="EZ71" s="208"/>
      <c r="FA71" s="208"/>
      <c r="FB71" s="208"/>
      <c r="FC71" s="208"/>
      <c r="FD71" s="208"/>
      <c r="FE71" s="208"/>
      <c r="FF71" s="208"/>
      <c r="FG71" s="208"/>
      <c r="FH71" s="208"/>
      <c r="FI71" s="208"/>
      <c r="FJ71" s="208"/>
      <c r="FK71" s="208"/>
      <c r="FL71" s="208"/>
      <c r="FM71" s="208"/>
      <c r="FN71" s="208"/>
      <c r="FO71" s="208"/>
      <c r="FP71" s="208"/>
      <c r="FQ71" s="208"/>
      <c r="FR71" s="208"/>
      <c r="FS71" s="208"/>
      <c r="FT71" s="208"/>
      <c r="FU71" s="208"/>
      <c r="FV71" s="208"/>
      <c r="FW71" s="208"/>
      <c r="FX71" s="208"/>
      <c r="FY71" s="208"/>
      <c r="FZ71" s="208"/>
      <c r="GA71" s="208"/>
      <c r="GB71" s="208"/>
      <c r="GC71" s="208"/>
      <c r="GD71" s="208"/>
      <c r="GE71" s="208"/>
      <c r="GF71" s="208"/>
      <c r="GG71" s="208"/>
      <c r="GH71" s="208"/>
      <c r="GI71" s="208"/>
      <c r="GJ71" s="208"/>
      <c r="GK71" s="208"/>
      <c r="GL71" s="208"/>
      <c r="GM71" s="208"/>
      <c r="GN71" s="208"/>
      <c r="GO71" s="208"/>
      <c r="GP71" s="208"/>
      <c r="GQ71" s="208"/>
      <c r="GR71" s="208"/>
      <c r="GS71" s="208"/>
      <c r="GT71" s="208"/>
      <c r="GU71" s="208"/>
      <c r="GV71" s="208"/>
      <c r="GW71" s="208"/>
      <c r="GX71" s="208"/>
      <c r="GY71" s="208"/>
      <c r="GZ71" s="208"/>
      <c r="HA71" s="208"/>
      <c r="HB71" s="208"/>
      <c r="HC71" s="208"/>
      <c r="HD71" s="208"/>
      <c r="HE71" s="208"/>
      <c r="HF71" s="208"/>
      <c r="HG71" s="208"/>
      <c r="HH71" s="208"/>
      <c r="HI71" s="208"/>
      <c r="HJ71" s="208"/>
      <c r="HK71" s="208"/>
      <c r="HL71" s="208"/>
      <c r="HM71" s="208"/>
      <c r="HN71" s="208"/>
      <c r="HO71" s="208"/>
      <c r="HP71" s="208"/>
      <c r="HQ71" s="208"/>
      <c r="HR71" s="208"/>
      <c r="HS71" s="208"/>
      <c r="HT71" s="208"/>
      <c r="HU71" s="208"/>
      <c r="HV71" s="208"/>
      <c r="HW71" s="208"/>
      <c r="HX71" s="208"/>
      <c r="HY71" s="208"/>
      <c r="HZ71" s="208"/>
      <c r="IA71" s="208"/>
      <c r="IB71" s="208"/>
      <c r="IC71" s="208"/>
      <c r="ID71" s="208"/>
      <c r="IE71" s="208"/>
      <c r="IF71" s="208"/>
      <c r="IG71" s="208"/>
    </row>
    <row r="72" spans="1:241" s="234" customFormat="1" x14ac:dyDescent="0.2">
      <c r="A72" s="208"/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  <c r="CB72" s="208"/>
      <c r="CC72" s="208"/>
      <c r="CD72" s="208"/>
      <c r="CE72" s="208"/>
      <c r="CF72" s="208"/>
      <c r="CG72" s="208"/>
      <c r="CH72" s="208"/>
      <c r="CI72" s="208"/>
      <c r="CJ72" s="208"/>
      <c r="CK72" s="208"/>
      <c r="CL72" s="208"/>
      <c r="CM72" s="208"/>
      <c r="CN72" s="208"/>
      <c r="CO72" s="208"/>
      <c r="CP72" s="208"/>
      <c r="CQ72" s="208"/>
      <c r="CR72" s="208"/>
      <c r="CS72" s="208"/>
      <c r="CT72" s="208"/>
      <c r="CU72" s="208"/>
      <c r="CV72" s="208"/>
      <c r="CW72" s="208"/>
      <c r="CX72" s="208"/>
      <c r="CY72" s="208"/>
      <c r="CZ72" s="208"/>
      <c r="DA72" s="208"/>
      <c r="DB72" s="208"/>
      <c r="DC72" s="208"/>
      <c r="DD72" s="208"/>
      <c r="DE72" s="208"/>
      <c r="DF72" s="208"/>
      <c r="DG72" s="208"/>
      <c r="DH72" s="208"/>
      <c r="DI72" s="208"/>
      <c r="DJ72" s="208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208"/>
      <c r="ED72" s="208"/>
      <c r="EE72" s="208"/>
      <c r="EF72" s="208"/>
      <c r="EG72" s="208"/>
      <c r="EH72" s="208"/>
      <c r="EI72" s="208"/>
      <c r="EJ72" s="208"/>
      <c r="EK72" s="208"/>
      <c r="EL72" s="208"/>
      <c r="EM72" s="208"/>
      <c r="EN72" s="208"/>
      <c r="EO72" s="208"/>
      <c r="EP72" s="208"/>
      <c r="EQ72" s="208"/>
      <c r="ER72" s="208"/>
      <c r="ES72" s="208"/>
      <c r="ET72" s="208"/>
      <c r="EU72" s="208"/>
      <c r="EV72" s="208"/>
      <c r="EW72" s="208"/>
      <c r="EX72" s="208"/>
      <c r="EY72" s="208"/>
      <c r="EZ72" s="208"/>
      <c r="FA72" s="208"/>
      <c r="FB72" s="208"/>
      <c r="FC72" s="208"/>
      <c r="FD72" s="208"/>
      <c r="FE72" s="208"/>
      <c r="FF72" s="208"/>
      <c r="FG72" s="208"/>
      <c r="FH72" s="208"/>
      <c r="FI72" s="208"/>
      <c r="FJ72" s="208"/>
      <c r="FK72" s="208"/>
      <c r="FL72" s="208"/>
      <c r="FM72" s="208"/>
      <c r="FN72" s="208"/>
      <c r="FO72" s="208"/>
      <c r="FP72" s="208"/>
      <c r="FQ72" s="208"/>
      <c r="FR72" s="208"/>
      <c r="FS72" s="208"/>
      <c r="FT72" s="208"/>
      <c r="FU72" s="208"/>
      <c r="FV72" s="208"/>
      <c r="FW72" s="208"/>
      <c r="FX72" s="208"/>
      <c r="FY72" s="208"/>
      <c r="FZ72" s="208"/>
      <c r="GA72" s="208"/>
      <c r="GB72" s="208"/>
      <c r="GC72" s="208"/>
      <c r="GD72" s="208"/>
      <c r="GE72" s="208"/>
      <c r="GF72" s="208"/>
      <c r="GG72" s="208"/>
      <c r="GH72" s="208"/>
      <c r="GI72" s="208"/>
      <c r="GJ72" s="208"/>
      <c r="GK72" s="208"/>
      <c r="GL72" s="208"/>
      <c r="GM72" s="208"/>
      <c r="GN72" s="208"/>
      <c r="GO72" s="208"/>
      <c r="GP72" s="208"/>
      <c r="GQ72" s="208"/>
      <c r="GR72" s="208"/>
      <c r="GS72" s="208"/>
      <c r="GT72" s="208"/>
      <c r="GU72" s="208"/>
      <c r="GV72" s="208"/>
      <c r="GW72" s="208"/>
      <c r="GX72" s="208"/>
      <c r="GY72" s="208"/>
      <c r="GZ72" s="208"/>
      <c r="HA72" s="208"/>
      <c r="HB72" s="208"/>
      <c r="HC72" s="208"/>
      <c r="HD72" s="208"/>
      <c r="HE72" s="208"/>
      <c r="HF72" s="208"/>
      <c r="HG72" s="208"/>
      <c r="HH72" s="208"/>
      <c r="HI72" s="208"/>
      <c r="HJ72" s="208"/>
      <c r="HK72" s="208"/>
      <c r="HL72" s="208"/>
      <c r="HM72" s="208"/>
      <c r="HN72" s="208"/>
      <c r="HO72" s="208"/>
      <c r="HP72" s="208"/>
      <c r="HQ72" s="208"/>
      <c r="HR72" s="208"/>
      <c r="HS72" s="208"/>
      <c r="HT72" s="208"/>
      <c r="HU72" s="208"/>
      <c r="HV72" s="208"/>
      <c r="HW72" s="208"/>
      <c r="HX72" s="208"/>
      <c r="HY72" s="208"/>
      <c r="HZ72" s="208"/>
      <c r="IA72" s="208"/>
      <c r="IB72" s="208"/>
      <c r="IC72" s="208"/>
      <c r="ID72" s="208"/>
      <c r="IE72" s="208"/>
      <c r="IF72" s="208"/>
      <c r="IG72" s="208"/>
    </row>
    <row r="73" spans="1:241" s="234" customFormat="1" x14ac:dyDescent="0.2">
      <c r="A73" s="208"/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08"/>
      <c r="DC73" s="208"/>
      <c r="DD73" s="208"/>
      <c r="DE73" s="208"/>
      <c r="DF73" s="208"/>
      <c r="DG73" s="208"/>
      <c r="DH73" s="208"/>
      <c r="DI73" s="208"/>
      <c r="DJ73" s="208"/>
      <c r="DK73" s="208"/>
      <c r="DL73" s="208"/>
      <c r="DM73" s="208"/>
      <c r="DN73" s="208"/>
      <c r="DO73" s="208"/>
      <c r="DP73" s="208"/>
      <c r="DQ73" s="208"/>
      <c r="DR73" s="208"/>
      <c r="DS73" s="208"/>
      <c r="DT73" s="208"/>
      <c r="DU73" s="208"/>
      <c r="DV73" s="208"/>
      <c r="DW73" s="208"/>
      <c r="DX73" s="208"/>
      <c r="DY73" s="208"/>
      <c r="DZ73" s="208"/>
      <c r="EA73" s="208"/>
      <c r="EB73" s="208"/>
      <c r="EC73" s="208"/>
      <c r="ED73" s="208"/>
      <c r="EE73" s="208"/>
      <c r="EF73" s="208"/>
      <c r="EG73" s="208"/>
      <c r="EH73" s="208"/>
      <c r="EI73" s="208"/>
      <c r="EJ73" s="208"/>
      <c r="EK73" s="208"/>
      <c r="EL73" s="208"/>
      <c r="EM73" s="208"/>
      <c r="EN73" s="208"/>
      <c r="EO73" s="208"/>
      <c r="EP73" s="208"/>
      <c r="EQ73" s="208"/>
      <c r="ER73" s="208"/>
      <c r="ES73" s="208"/>
      <c r="ET73" s="208"/>
      <c r="EU73" s="208"/>
      <c r="EV73" s="208"/>
      <c r="EW73" s="208"/>
      <c r="EX73" s="208"/>
      <c r="EY73" s="208"/>
      <c r="EZ73" s="208"/>
      <c r="FA73" s="208"/>
      <c r="FB73" s="208"/>
      <c r="FC73" s="208"/>
      <c r="FD73" s="208"/>
      <c r="FE73" s="208"/>
      <c r="FF73" s="208"/>
      <c r="FG73" s="208"/>
      <c r="FH73" s="208"/>
      <c r="FI73" s="208"/>
      <c r="FJ73" s="208"/>
      <c r="FK73" s="208"/>
      <c r="FL73" s="208"/>
      <c r="FM73" s="208"/>
      <c r="FN73" s="208"/>
      <c r="FO73" s="208"/>
      <c r="FP73" s="208"/>
      <c r="FQ73" s="208"/>
      <c r="FR73" s="208"/>
      <c r="FS73" s="208"/>
      <c r="FT73" s="208"/>
      <c r="FU73" s="208"/>
      <c r="FV73" s="208"/>
      <c r="FW73" s="208"/>
      <c r="FX73" s="208"/>
      <c r="FY73" s="208"/>
      <c r="FZ73" s="208"/>
      <c r="GA73" s="208"/>
      <c r="GB73" s="208"/>
      <c r="GC73" s="208"/>
      <c r="GD73" s="208"/>
      <c r="GE73" s="208"/>
      <c r="GF73" s="208"/>
      <c r="GG73" s="208"/>
      <c r="GH73" s="208"/>
      <c r="GI73" s="208"/>
      <c r="GJ73" s="208"/>
      <c r="GK73" s="208"/>
      <c r="GL73" s="208"/>
      <c r="GM73" s="208"/>
      <c r="GN73" s="208"/>
      <c r="GO73" s="208"/>
      <c r="GP73" s="208"/>
      <c r="GQ73" s="208"/>
      <c r="GR73" s="208"/>
      <c r="GS73" s="208"/>
      <c r="GT73" s="208"/>
      <c r="GU73" s="208"/>
      <c r="GV73" s="208"/>
      <c r="GW73" s="208"/>
      <c r="GX73" s="208"/>
      <c r="GY73" s="208"/>
      <c r="GZ73" s="208"/>
      <c r="HA73" s="208"/>
      <c r="HB73" s="208"/>
      <c r="HC73" s="208"/>
      <c r="HD73" s="208"/>
      <c r="HE73" s="208"/>
      <c r="HF73" s="208"/>
      <c r="HG73" s="208"/>
      <c r="HH73" s="208"/>
      <c r="HI73" s="208"/>
      <c r="HJ73" s="208"/>
      <c r="HK73" s="208"/>
      <c r="HL73" s="208"/>
      <c r="HM73" s="208"/>
      <c r="HN73" s="208"/>
      <c r="HO73" s="208"/>
      <c r="HP73" s="208"/>
      <c r="HQ73" s="208"/>
      <c r="HR73" s="208"/>
      <c r="HS73" s="208"/>
      <c r="HT73" s="208"/>
      <c r="HU73" s="208"/>
      <c r="HV73" s="208"/>
      <c r="HW73" s="208"/>
      <c r="HX73" s="208"/>
      <c r="HY73" s="208"/>
      <c r="HZ73" s="208"/>
      <c r="IA73" s="208"/>
      <c r="IB73" s="208"/>
      <c r="IC73" s="208"/>
      <c r="ID73" s="208"/>
      <c r="IE73" s="208"/>
      <c r="IF73" s="208"/>
      <c r="IG73" s="208"/>
    </row>
    <row r="74" spans="1:241" s="234" customFormat="1" x14ac:dyDescent="0.2">
      <c r="A74" s="208"/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8"/>
      <c r="CZ74" s="208"/>
      <c r="DA74" s="208"/>
      <c r="DB74" s="208"/>
      <c r="DC74" s="208"/>
      <c r="DD74" s="208"/>
      <c r="DE74" s="208"/>
      <c r="DF74" s="208"/>
      <c r="DG74" s="208"/>
      <c r="DH74" s="208"/>
      <c r="DI74" s="208"/>
      <c r="DJ74" s="208"/>
      <c r="DK74" s="208"/>
      <c r="DL74" s="208"/>
      <c r="DM74" s="208"/>
      <c r="DN74" s="208"/>
      <c r="DO74" s="208"/>
      <c r="DP74" s="208"/>
      <c r="DQ74" s="208"/>
      <c r="DR74" s="208"/>
      <c r="DS74" s="208"/>
      <c r="DT74" s="208"/>
      <c r="DU74" s="208"/>
      <c r="DV74" s="208"/>
      <c r="DW74" s="208"/>
      <c r="DX74" s="208"/>
      <c r="DY74" s="208"/>
      <c r="DZ74" s="208"/>
      <c r="EA74" s="208"/>
      <c r="EB74" s="208"/>
      <c r="EC74" s="208"/>
      <c r="ED74" s="208"/>
      <c r="EE74" s="208"/>
      <c r="EF74" s="208"/>
      <c r="EG74" s="208"/>
      <c r="EH74" s="208"/>
      <c r="EI74" s="208"/>
      <c r="EJ74" s="208"/>
      <c r="EK74" s="208"/>
      <c r="EL74" s="208"/>
      <c r="EM74" s="208"/>
      <c r="EN74" s="208"/>
      <c r="EO74" s="208"/>
      <c r="EP74" s="208"/>
      <c r="EQ74" s="208"/>
      <c r="ER74" s="208"/>
      <c r="ES74" s="208"/>
      <c r="ET74" s="208"/>
      <c r="EU74" s="208"/>
      <c r="EV74" s="208"/>
      <c r="EW74" s="208"/>
      <c r="EX74" s="208"/>
      <c r="EY74" s="208"/>
      <c r="EZ74" s="208"/>
      <c r="FA74" s="208"/>
      <c r="FB74" s="208"/>
      <c r="FC74" s="208"/>
      <c r="FD74" s="208"/>
      <c r="FE74" s="208"/>
      <c r="FF74" s="208"/>
      <c r="FG74" s="208"/>
      <c r="FH74" s="208"/>
      <c r="FI74" s="208"/>
      <c r="FJ74" s="208"/>
      <c r="FK74" s="208"/>
      <c r="FL74" s="208"/>
      <c r="FM74" s="208"/>
      <c r="FN74" s="208"/>
      <c r="FO74" s="208"/>
      <c r="FP74" s="208"/>
      <c r="FQ74" s="208"/>
      <c r="FR74" s="208"/>
      <c r="FS74" s="208"/>
      <c r="FT74" s="208"/>
      <c r="FU74" s="208"/>
      <c r="FV74" s="208"/>
      <c r="FW74" s="208"/>
      <c r="FX74" s="208"/>
      <c r="FY74" s="208"/>
      <c r="FZ74" s="208"/>
      <c r="GA74" s="208"/>
      <c r="GB74" s="208"/>
      <c r="GC74" s="208"/>
      <c r="GD74" s="208"/>
      <c r="GE74" s="208"/>
      <c r="GF74" s="208"/>
      <c r="GG74" s="208"/>
      <c r="GH74" s="208"/>
      <c r="GI74" s="208"/>
      <c r="GJ74" s="208"/>
      <c r="GK74" s="208"/>
      <c r="GL74" s="208"/>
      <c r="GM74" s="208"/>
      <c r="GN74" s="208"/>
      <c r="GO74" s="208"/>
      <c r="GP74" s="208"/>
      <c r="GQ74" s="208"/>
      <c r="GR74" s="208"/>
      <c r="GS74" s="208"/>
      <c r="GT74" s="208"/>
      <c r="GU74" s="208"/>
      <c r="GV74" s="208"/>
      <c r="GW74" s="208"/>
      <c r="GX74" s="208"/>
      <c r="GY74" s="208"/>
      <c r="GZ74" s="208"/>
      <c r="HA74" s="208"/>
      <c r="HB74" s="208"/>
      <c r="HC74" s="208"/>
      <c r="HD74" s="208"/>
      <c r="HE74" s="208"/>
      <c r="HF74" s="208"/>
      <c r="HG74" s="208"/>
      <c r="HH74" s="208"/>
      <c r="HI74" s="208"/>
      <c r="HJ74" s="208"/>
      <c r="HK74" s="208"/>
      <c r="HL74" s="208"/>
      <c r="HM74" s="208"/>
      <c r="HN74" s="208"/>
      <c r="HO74" s="208"/>
      <c r="HP74" s="208"/>
      <c r="HQ74" s="208"/>
      <c r="HR74" s="208"/>
      <c r="HS74" s="208"/>
      <c r="HT74" s="208"/>
      <c r="HU74" s="208"/>
      <c r="HV74" s="208"/>
      <c r="HW74" s="208"/>
      <c r="HX74" s="208"/>
      <c r="HY74" s="208"/>
      <c r="HZ74" s="208"/>
      <c r="IA74" s="208"/>
      <c r="IB74" s="208"/>
      <c r="IC74" s="208"/>
      <c r="ID74" s="208"/>
      <c r="IE74" s="208"/>
      <c r="IF74" s="208"/>
      <c r="IG74" s="208"/>
    </row>
    <row r="75" spans="1:241" s="234" customFormat="1" x14ac:dyDescent="0.2">
      <c r="A75" s="208"/>
      <c r="B75" s="208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  <c r="EC75" s="208"/>
      <c r="ED75" s="208"/>
      <c r="EE75" s="208"/>
      <c r="EF75" s="208"/>
      <c r="EG75" s="208"/>
      <c r="EH75" s="208"/>
      <c r="EI75" s="208"/>
      <c r="EJ75" s="208"/>
      <c r="EK75" s="208"/>
      <c r="EL75" s="208"/>
      <c r="EM75" s="208"/>
      <c r="EN75" s="208"/>
      <c r="EO75" s="208"/>
      <c r="EP75" s="208"/>
      <c r="EQ75" s="208"/>
      <c r="ER75" s="208"/>
      <c r="ES75" s="208"/>
      <c r="ET75" s="208"/>
      <c r="EU75" s="208"/>
      <c r="EV75" s="208"/>
      <c r="EW75" s="208"/>
      <c r="EX75" s="208"/>
      <c r="EY75" s="208"/>
      <c r="EZ75" s="208"/>
      <c r="FA75" s="208"/>
      <c r="FB75" s="208"/>
      <c r="FC75" s="208"/>
      <c r="FD75" s="208"/>
      <c r="FE75" s="208"/>
      <c r="FF75" s="208"/>
      <c r="FG75" s="208"/>
      <c r="FH75" s="208"/>
      <c r="FI75" s="208"/>
      <c r="FJ75" s="208"/>
      <c r="FK75" s="208"/>
      <c r="FL75" s="208"/>
      <c r="FM75" s="208"/>
      <c r="FN75" s="208"/>
      <c r="FO75" s="208"/>
      <c r="FP75" s="208"/>
      <c r="FQ75" s="208"/>
      <c r="FR75" s="208"/>
      <c r="FS75" s="208"/>
      <c r="FT75" s="208"/>
      <c r="FU75" s="208"/>
      <c r="FV75" s="208"/>
      <c r="FW75" s="208"/>
      <c r="FX75" s="208"/>
      <c r="FY75" s="208"/>
      <c r="FZ75" s="208"/>
      <c r="GA75" s="208"/>
      <c r="GB75" s="208"/>
      <c r="GC75" s="208"/>
      <c r="GD75" s="208"/>
      <c r="GE75" s="208"/>
      <c r="GF75" s="208"/>
      <c r="GG75" s="208"/>
      <c r="GH75" s="208"/>
      <c r="GI75" s="208"/>
      <c r="GJ75" s="208"/>
      <c r="GK75" s="208"/>
      <c r="GL75" s="208"/>
      <c r="GM75" s="208"/>
      <c r="GN75" s="208"/>
      <c r="GO75" s="208"/>
      <c r="GP75" s="208"/>
      <c r="GQ75" s="208"/>
      <c r="GR75" s="208"/>
      <c r="GS75" s="208"/>
      <c r="GT75" s="208"/>
      <c r="GU75" s="208"/>
      <c r="GV75" s="208"/>
      <c r="GW75" s="208"/>
      <c r="GX75" s="208"/>
      <c r="GY75" s="208"/>
      <c r="GZ75" s="208"/>
      <c r="HA75" s="208"/>
      <c r="HB75" s="208"/>
      <c r="HC75" s="208"/>
      <c r="HD75" s="208"/>
      <c r="HE75" s="208"/>
      <c r="HF75" s="208"/>
      <c r="HG75" s="208"/>
      <c r="HH75" s="208"/>
      <c r="HI75" s="208"/>
      <c r="HJ75" s="208"/>
      <c r="HK75" s="208"/>
      <c r="HL75" s="208"/>
      <c r="HM75" s="208"/>
      <c r="HN75" s="208"/>
      <c r="HO75" s="208"/>
      <c r="HP75" s="208"/>
      <c r="HQ75" s="208"/>
      <c r="HR75" s="208"/>
      <c r="HS75" s="208"/>
      <c r="HT75" s="208"/>
      <c r="HU75" s="208"/>
      <c r="HV75" s="208"/>
      <c r="HW75" s="208"/>
      <c r="HX75" s="208"/>
      <c r="HY75" s="208"/>
      <c r="HZ75" s="208"/>
      <c r="IA75" s="208"/>
      <c r="IB75" s="208"/>
      <c r="IC75" s="208"/>
      <c r="ID75" s="208"/>
      <c r="IE75" s="208"/>
      <c r="IF75" s="208"/>
      <c r="IG75" s="208"/>
    </row>
  </sheetData>
  <mergeCells count="17">
    <mergeCell ref="A2:G2"/>
    <mergeCell ref="H2:N2"/>
    <mergeCell ref="A6:A8"/>
    <mergeCell ref="H6:H8"/>
    <mergeCell ref="A3:A5"/>
    <mergeCell ref="H3:H5"/>
    <mergeCell ref="AC2:AL2"/>
    <mergeCell ref="O18:O25"/>
    <mergeCell ref="O26:O33"/>
    <mergeCell ref="O3:O7"/>
    <mergeCell ref="O8:O12"/>
    <mergeCell ref="O16:U16"/>
    <mergeCell ref="V2:AB2"/>
    <mergeCell ref="V3:V5"/>
    <mergeCell ref="V6:V8"/>
    <mergeCell ref="AC3:AC5"/>
    <mergeCell ref="AC7:AC9"/>
  </mergeCells>
  <printOptions horizontalCentered="1" gridLines="1"/>
  <pageMargins left="0.11811023622047245" right="0.11811023622047245" top="0.74803149606299213" bottom="0.74803149606299213" header="0.31496062992125984" footer="0.31496062992125984"/>
  <pageSetup paperSize="9" scale="80" orientation="portrait" r:id="rId1"/>
  <colBreaks count="4" manualBreakCount="4">
    <brk id="7" max="1048575" man="1"/>
    <brk id="14" max="1048575" man="1"/>
    <brk id="21" max="1048575" man="1"/>
    <brk id="2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249977111117893"/>
  </sheetPr>
  <dimension ref="A1:EJ381"/>
  <sheetViews>
    <sheetView zoomScale="82" zoomScaleNormal="82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9" sqref="I29"/>
    </sheetView>
  </sheetViews>
  <sheetFormatPr defaultColWidth="9.140625" defaultRowHeight="35.25" x14ac:dyDescent="0.2"/>
  <cols>
    <col min="1" max="1" width="6.42578125" style="35" bestFit="1" customWidth="1"/>
    <col min="2" max="2" width="57.85546875" style="32" bestFit="1" customWidth="1"/>
    <col min="3" max="3" width="8.7109375" style="32" bestFit="1" customWidth="1"/>
    <col min="4" max="4" width="5.42578125" style="32" bestFit="1" customWidth="1"/>
    <col min="5" max="5" width="3.7109375" style="32" bestFit="1" customWidth="1"/>
    <col min="6" max="6" width="4.7109375" style="32" bestFit="1" customWidth="1"/>
    <col min="7" max="7" width="17" style="32" bestFit="1" customWidth="1"/>
    <col min="8" max="8" width="6.42578125" style="36" customWidth="1"/>
    <col min="9" max="9" width="63" style="36" bestFit="1" customWidth="1"/>
    <col min="10" max="10" width="8.7109375" style="36" bestFit="1" customWidth="1"/>
    <col min="11" max="11" width="5.7109375" style="36" bestFit="1" customWidth="1"/>
    <col min="12" max="12" width="3.140625" style="36" bestFit="1" customWidth="1"/>
    <col min="13" max="13" width="4.7109375" style="36" bestFit="1" customWidth="1"/>
    <col min="14" max="14" width="17" style="36" bestFit="1" customWidth="1"/>
    <col min="15" max="15" width="6.42578125" style="35" bestFit="1" customWidth="1"/>
    <col min="16" max="16" width="53.28515625" style="32" bestFit="1" customWidth="1"/>
    <col min="17" max="17" width="8.7109375" style="32" bestFit="1" customWidth="1"/>
    <col min="18" max="18" width="5.140625" style="32" bestFit="1" customWidth="1"/>
    <col min="19" max="19" width="3.28515625" style="32" bestFit="1" customWidth="1"/>
    <col min="20" max="20" width="4.5703125" style="32" bestFit="1" customWidth="1"/>
    <col min="21" max="21" width="17.42578125" style="32" bestFit="1" customWidth="1"/>
    <col min="22" max="22" width="6.5703125" style="31" customWidth="1"/>
    <col min="23" max="23" width="53.28515625" style="32" bestFit="1" customWidth="1"/>
    <col min="24" max="24" width="8.7109375" style="32" bestFit="1" customWidth="1"/>
    <col min="25" max="25" width="5.7109375" style="32" bestFit="1" customWidth="1"/>
    <col min="26" max="26" width="3.140625" style="32" bestFit="1" customWidth="1"/>
    <col min="27" max="27" width="4.7109375" style="32" bestFit="1" customWidth="1"/>
    <col min="28" max="28" width="17" style="32" bestFit="1" customWidth="1"/>
    <col min="29" max="29" width="6.42578125" style="35" bestFit="1" customWidth="1"/>
    <col min="30" max="30" width="57.85546875" style="32" bestFit="1" customWidth="1"/>
    <col min="31" max="31" width="8.7109375" style="32" bestFit="1" customWidth="1"/>
    <col min="32" max="32" width="5.42578125" style="32" bestFit="1" customWidth="1"/>
    <col min="33" max="33" width="3.7109375" style="32" bestFit="1" customWidth="1"/>
    <col min="34" max="34" width="4.7109375" style="32" bestFit="1" customWidth="1"/>
    <col min="35" max="35" width="17" style="32" bestFit="1" customWidth="1"/>
    <col min="36" max="103" width="9.140625" style="4"/>
    <col min="104" max="104" width="6.42578125" style="4" bestFit="1" customWidth="1"/>
    <col min="105" max="105" width="49.7109375" style="4" bestFit="1" customWidth="1"/>
    <col min="106" max="106" width="11.28515625" style="4" bestFit="1" customWidth="1"/>
    <col min="107" max="107" width="8.7109375" style="4" bestFit="1" customWidth="1"/>
    <col min="108" max="108" width="6.5703125" style="4" customWidth="1"/>
    <col min="109" max="109" width="6.28515625" style="4" bestFit="1" customWidth="1"/>
    <col min="110" max="110" width="15.85546875" style="4" bestFit="1" customWidth="1"/>
    <col min="111" max="111" width="6.42578125" style="4" bestFit="1" customWidth="1"/>
    <col min="112" max="112" width="49.7109375" style="4" bestFit="1" customWidth="1"/>
    <col min="113" max="113" width="9.140625" style="4" customWidth="1"/>
    <col min="114" max="114" width="9.28515625" style="4" customWidth="1"/>
    <col min="115" max="116" width="6.5703125" style="4" customWidth="1"/>
    <col min="117" max="117" width="15.85546875" style="4" bestFit="1" customWidth="1"/>
    <col min="118" max="118" width="6.42578125" style="4" bestFit="1" customWidth="1"/>
    <col min="119" max="119" width="49.7109375" style="4" bestFit="1" customWidth="1"/>
    <col min="120" max="121" width="8.7109375" style="4" bestFit="1" customWidth="1"/>
    <col min="122" max="123" width="6.28515625" style="4" bestFit="1" customWidth="1"/>
    <col min="124" max="124" width="18.28515625" style="4" customWidth="1"/>
    <col min="125" max="125" width="6.42578125" style="4" bestFit="1" customWidth="1"/>
    <col min="126" max="126" width="49.7109375" style="4" bestFit="1" customWidth="1"/>
    <col min="127" max="127" width="8.42578125" style="4" customWidth="1"/>
    <col min="128" max="128" width="8.7109375" style="4" bestFit="1" customWidth="1"/>
    <col min="129" max="130" width="6.28515625" style="4" bestFit="1" customWidth="1"/>
    <col min="131" max="131" width="15.85546875" style="4" bestFit="1" customWidth="1"/>
    <col min="132" max="132" width="6.42578125" style="4" bestFit="1" customWidth="1"/>
    <col min="133" max="133" width="51" style="4" customWidth="1"/>
    <col min="134" max="135" width="8.7109375" style="4" bestFit="1" customWidth="1"/>
    <col min="136" max="137" width="6.28515625" style="4" bestFit="1" customWidth="1"/>
    <col min="138" max="138" width="15.85546875" style="4" bestFit="1" customWidth="1"/>
    <col min="139" max="16384" width="9.140625" style="4"/>
  </cols>
  <sheetData>
    <row r="1" spans="1:140" s="29" customFormat="1" ht="35.25" customHeight="1" thickBot="1" x14ac:dyDescent="0.25">
      <c r="A1" s="38"/>
      <c r="B1" s="1654" t="s">
        <v>338</v>
      </c>
      <c r="C1" s="1654"/>
      <c r="D1" s="1654"/>
      <c r="E1" s="1654"/>
      <c r="F1" s="1654"/>
      <c r="G1" s="1654"/>
      <c r="H1" s="43"/>
      <c r="I1" s="1660" t="s">
        <v>341</v>
      </c>
      <c r="J1" s="1660"/>
      <c r="K1" s="1660"/>
      <c r="L1" s="1660"/>
      <c r="M1" s="1660"/>
      <c r="N1" s="1660"/>
      <c r="O1" s="38"/>
      <c r="P1" s="1660" t="s">
        <v>346</v>
      </c>
      <c r="Q1" s="1660"/>
      <c r="R1" s="1660"/>
      <c r="S1" s="1660"/>
      <c r="T1" s="1660"/>
      <c r="U1" s="1660"/>
      <c r="V1" s="38"/>
      <c r="W1" s="1654" t="s">
        <v>365</v>
      </c>
      <c r="X1" s="1654"/>
      <c r="Y1" s="1654"/>
      <c r="Z1" s="1654"/>
      <c r="AA1" s="1654"/>
      <c r="AB1" s="1654"/>
      <c r="AC1" s="38"/>
      <c r="AD1" s="1654" t="s">
        <v>353</v>
      </c>
      <c r="AE1" s="1654"/>
      <c r="AF1" s="1654"/>
      <c r="AG1" s="1654"/>
      <c r="AH1" s="1654"/>
      <c r="AI1" s="165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</row>
    <row r="2" spans="1:140" ht="16.5" thickBot="1" x14ac:dyDescent="0.25">
      <c r="A2" s="39" t="s">
        <v>179</v>
      </c>
      <c r="B2" s="40" t="s">
        <v>180</v>
      </c>
      <c r="C2" s="40" t="s">
        <v>181</v>
      </c>
      <c r="D2" s="40" t="s">
        <v>182</v>
      </c>
      <c r="E2" s="40" t="s">
        <v>177</v>
      </c>
      <c r="F2" s="40" t="s">
        <v>183</v>
      </c>
      <c r="G2" s="40" t="s">
        <v>184</v>
      </c>
      <c r="H2" s="44" t="s">
        <v>179</v>
      </c>
      <c r="I2" s="40" t="s">
        <v>180</v>
      </c>
      <c r="J2" s="40" t="s">
        <v>181</v>
      </c>
      <c r="K2" s="40" t="s">
        <v>182</v>
      </c>
      <c r="L2" s="40" t="s">
        <v>177</v>
      </c>
      <c r="M2" s="40" t="s">
        <v>183</v>
      </c>
      <c r="N2" s="40" t="s">
        <v>184</v>
      </c>
      <c r="O2" s="39" t="s">
        <v>179</v>
      </c>
      <c r="P2" s="40" t="s">
        <v>180</v>
      </c>
      <c r="Q2" s="40" t="s">
        <v>181</v>
      </c>
      <c r="R2" s="40" t="s">
        <v>182</v>
      </c>
      <c r="S2" s="40" t="s">
        <v>177</v>
      </c>
      <c r="T2" s="40" t="s">
        <v>183</v>
      </c>
      <c r="U2" s="40" t="s">
        <v>184</v>
      </c>
      <c r="V2" s="39" t="s">
        <v>179</v>
      </c>
      <c r="W2" s="40" t="s">
        <v>180</v>
      </c>
      <c r="X2" s="40" t="s">
        <v>181</v>
      </c>
      <c r="Y2" s="40" t="s">
        <v>182</v>
      </c>
      <c r="Z2" s="40" t="s">
        <v>177</v>
      </c>
      <c r="AA2" s="40" t="s">
        <v>183</v>
      </c>
      <c r="AB2" s="40" t="s">
        <v>184</v>
      </c>
      <c r="AC2" s="39" t="s">
        <v>179</v>
      </c>
      <c r="AD2" s="40" t="s">
        <v>180</v>
      </c>
      <c r="AE2" s="40" t="s">
        <v>181</v>
      </c>
      <c r="AF2" s="40" t="s">
        <v>182</v>
      </c>
      <c r="AG2" s="40" t="s">
        <v>177</v>
      </c>
      <c r="AH2" s="40" t="s">
        <v>183</v>
      </c>
      <c r="AI2" s="40" t="s">
        <v>184</v>
      </c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</row>
    <row r="3" spans="1:140" s="8" customFormat="1" ht="15.95" customHeight="1" x14ac:dyDescent="0.2">
      <c r="A3" s="1655">
        <v>1</v>
      </c>
      <c r="B3" s="129" t="s">
        <v>88</v>
      </c>
      <c r="C3" s="60">
        <v>2</v>
      </c>
      <c r="D3" s="60">
        <v>2</v>
      </c>
      <c r="E3" s="60">
        <v>2</v>
      </c>
      <c r="F3" s="60">
        <v>0</v>
      </c>
      <c r="G3" s="60" t="s">
        <v>135</v>
      </c>
      <c r="H3" s="1655">
        <v>1</v>
      </c>
      <c r="I3" s="130" t="s">
        <v>88</v>
      </c>
      <c r="J3" s="60">
        <v>2</v>
      </c>
      <c r="K3" s="60">
        <v>2</v>
      </c>
      <c r="L3" s="60">
        <v>2</v>
      </c>
      <c r="M3" s="60">
        <v>0</v>
      </c>
      <c r="N3" s="60" t="s">
        <v>135</v>
      </c>
      <c r="O3" s="1655">
        <v>1</v>
      </c>
      <c r="P3" s="130" t="s">
        <v>88</v>
      </c>
      <c r="Q3" s="60">
        <v>2</v>
      </c>
      <c r="R3" s="60">
        <v>2</v>
      </c>
      <c r="S3" s="60">
        <v>2</v>
      </c>
      <c r="T3" s="60">
        <v>0</v>
      </c>
      <c r="U3" s="60" t="s">
        <v>135</v>
      </c>
      <c r="V3" s="1656">
        <v>1</v>
      </c>
      <c r="W3" s="131" t="s">
        <v>88</v>
      </c>
      <c r="X3" s="63">
        <v>2</v>
      </c>
      <c r="Y3" s="63">
        <v>2</v>
      </c>
      <c r="Z3" s="63">
        <v>2</v>
      </c>
      <c r="AA3" s="63">
        <v>0</v>
      </c>
      <c r="AB3" s="63" t="s">
        <v>135</v>
      </c>
      <c r="AC3" s="1655">
        <v>1</v>
      </c>
      <c r="AD3" s="61" t="s">
        <v>88</v>
      </c>
      <c r="AE3" s="60">
        <v>2</v>
      </c>
      <c r="AF3" s="60">
        <v>2</v>
      </c>
      <c r="AG3" s="60">
        <v>2</v>
      </c>
      <c r="AH3" s="60">
        <v>0</v>
      </c>
      <c r="AI3" s="60" t="s">
        <v>135</v>
      </c>
    </row>
    <row r="4" spans="1:140" s="8" customFormat="1" ht="15.95" customHeight="1" x14ac:dyDescent="0.2">
      <c r="A4" s="1656"/>
      <c r="B4" s="132" t="s">
        <v>303</v>
      </c>
      <c r="C4" s="63">
        <v>3</v>
      </c>
      <c r="D4" s="63">
        <v>2</v>
      </c>
      <c r="E4" s="63">
        <v>0</v>
      </c>
      <c r="F4" s="63">
        <v>2</v>
      </c>
      <c r="G4" s="63" t="s">
        <v>139</v>
      </c>
      <c r="H4" s="1656"/>
      <c r="I4" s="131" t="s">
        <v>303</v>
      </c>
      <c r="J4" s="63">
        <v>3</v>
      </c>
      <c r="K4" s="63">
        <v>2</v>
      </c>
      <c r="L4" s="63">
        <v>0</v>
      </c>
      <c r="M4" s="63">
        <v>2</v>
      </c>
      <c r="N4" s="63" t="s">
        <v>139</v>
      </c>
      <c r="O4" s="1656"/>
      <c r="P4" s="131" t="s">
        <v>303</v>
      </c>
      <c r="Q4" s="63">
        <v>3</v>
      </c>
      <c r="R4" s="63">
        <v>2</v>
      </c>
      <c r="S4" s="63">
        <v>0</v>
      </c>
      <c r="T4" s="63">
        <v>2</v>
      </c>
      <c r="U4" s="63" t="s">
        <v>139</v>
      </c>
      <c r="V4" s="1656"/>
      <c r="W4" s="131" t="s">
        <v>303</v>
      </c>
      <c r="X4" s="63">
        <v>3</v>
      </c>
      <c r="Y4" s="63">
        <v>2</v>
      </c>
      <c r="Z4" s="63">
        <v>0</v>
      </c>
      <c r="AA4" s="63">
        <v>2</v>
      </c>
      <c r="AB4" s="63" t="s">
        <v>139</v>
      </c>
      <c r="AC4" s="1656"/>
      <c r="AD4" s="62" t="s">
        <v>303</v>
      </c>
      <c r="AE4" s="63">
        <v>3</v>
      </c>
      <c r="AF4" s="63">
        <v>2</v>
      </c>
      <c r="AG4" s="63">
        <v>0</v>
      </c>
      <c r="AH4" s="63">
        <v>2</v>
      </c>
      <c r="AI4" s="63" t="s">
        <v>139</v>
      </c>
    </row>
    <row r="5" spans="1:140" s="8" customFormat="1" ht="15.95" customHeight="1" x14ac:dyDescent="0.2">
      <c r="A5" s="1656"/>
      <c r="B5" s="132" t="s">
        <v>304</v>
      </c>
      <c r="C5" s="63">
        <v>3</v>
      </c>
      <c r="D5" s="63">
        <v>2</v>
      </c>
      <c r="E5" s="63">
        <v>1</v>
      </c>
      <c r="F5" s="63">
        <v>1</v>
      </c>
      <c r="G5" s="63" t="s">
        <v>135</v>
      </c>
      <c r="H5" s="1656"/>
      <c r="I5" s="131" t="s">
        <v>304</v>
      </c>
      <c r="J5" s="63">
        <v>3</v>
      </c>
      <c r="K5" s="63">
        <v>2</v>
      </c>
      <c r="L5" s="63">
        <v>1</v>
      </c>
      <c r="M5" s="63">
        <v>1</v>
      </c>
      <c r="N5" s="63" t="s">
        <v>135</v>
      </c>
      <c r="O5" s="1656"/>
      <c r="P5" s="131" t="s">
        <v>304</v>
      </c>
      <c r="Q5" s="63">
        <v>3</v>
      </c>
      <c r="R5" s="63">
        <v>2</v>
      </c>
      <c r="S5" s="63">
        <v>1</v>
      </c>
      <c r="T5" s="63">
        <v>1</v>
      </c>
      <c r="U5" s="63" t="s">
        <v>135</v>
      </c>
      <c r="V5" s="1656"/>
      <c r="W5" s="131" t="s">
        <v>304</v>
      </c>
      <c r="X5" s="63">
        <v>3</v>
      </c>
      <c r="Y5" s="63">
        <v>2</v>
      </c>
      <c r="Z5" s="63">
        <v>1</v>
      </c>
      <c r="AA5" s="63">
        <v>1</v>
      </c>
      <c r="AB5" s="63" t="s">
        <v>135</v>
      </c>
      <c r="AC5" s="1656"/>
      <c r="AD5" s="62" t="s">
        <v>304</v>
      </c>
      <c r="AE5" s="63">
        <v>3</v>
      </c>
      <c r="AF5" s="63">
        <v>2</v>
      </c>
      <c r="AG5" s="63">
        <v>1</v>
      </c>
      <c r="AH5" s="63">
        <v>1</v>
      </c>
      <c r="AI5" s="63" t="s">
        <v>135</v>
      </c>
    </row>
    <row r="6" spans="1:140" s="8" customFormat="1" ht="15.95" customHeight="1" x14ac:dyDescent="0.2">
      <c r="A6" s="1656"/>
      <c r="B6" s="132" t="s">
        <v>314</v>
      </c>
      <c r="C6" s="63">
        <v>2</v>
      </c>
      <c r="D6" s="63">
        <v>2</v>
      </c>
      <c r="E6" s="63">
        <v>0</v>
      </c>
      <c r="F6" s="63">
        <v>2</v>
      </c>
      <c r="G6" s="63" t="s">
        <v>139</v>
      </c>
      <c r="H6" s="1656"/>
      <c r="I6" s="131" t="s">
        <v>314</v>
      </c>
      <c r="J6" s="63">
        <v>2</v>
      </c>
      <c r="K6" s="63">
        <v>2</v>
      </c>
      <c r="L6" s="63">
        <v>0</v>
      </c>
      <c r="M6" s="63">
        <v>2</v>
      </c>
      <c r="N6" s="63" t="s">
        <v>139</v>
      </c>
      <c r="O6" s="1656"/>
      <c r="P6" s="131" t="s">
        <v>314</v>
      </c>
      <c r="Q6" s="63">
        <v>2</v>
      </c>
      <c r="R6" s="63">
        <v>2</v>
      </c>
      <c r="S6" s="63">
        <v>0</v>
      </c>
      <c r="T6" s="63">
        <v>2</v>
      </c>
      <c r="U6" s="63" t="s">
        <v>139</v>
      </c>
      <c r="V6" s="1656"/>
      <c r="W6" s="131" t="s">
        <v>314</v>
      </c>
      <c r="X6" s="63">
        <v>2</v>
      </c>
      <c r="Y6" s="63">
        <v>2</v>
      </c>
      <c r="Z6" s="63">
        <v>0</v>
      </c>
      <c r="AA6" s="63">
        <v>2</v>
      </c>
      <c r="AB6" s="63" t="s">
        <v>139</v>
      </c>
      <c r="AC6" s="1656"/>
      <c r="AD6" s="62" t="s">
        <v>314</v>
      </c>
      <c r="AE6" s="63">
        <v>2</v>
      </c>
      <c r="AF6" s="63">
        <v>2</v>
      </c>
      <c r="AG6" s="63">
        <v>0</v>
      </c>
      <c r="AH6" s="63">
        <v>2</v>
      </c>
      <c r="AI6" s="63" t="s">
        <v>139</v>
      </c>
    </row>
    <row r="7" spans="1:140" s="8" customFormat="1" ht="15.95" customHeight="1" x14ac:dyDescent="0.2">
      <c r="A7" s="1656"/>
      <c r="B7" s="132" t="s">
        <v>339</v>
      </c>
      <c r="C7" s="63">
        <v>3</v>
      </c>
      <c r="D7" s="63">
        <v>3</v>
      </c>
      <c r="E7" s="63">
        <v>1</v>
      </c>
      <c r="F7" s="63">
        <v>2</v>
      </c>
      <c r="G7" s="63" t="s">
        <v>139</v>
      </c>
      <c r="H7" s="1656"/>
      <c r="I7" s="131" t="s">
        <v>306</v>
      </c>
      <c r="J7" s="63">
        <v>3</v>
      </c>
      <c r="K7" s="63">
        <v>4</v>
      </c>
      <c r="L7" s="63">
        <v>2</v>
      </c>
      <c r="M7" s="63">
        <v>2</v>
      </c>
      <c r="N7" s="63" t="s">
        <v>135</v>
      </c>
      <c r="O7" s="1656"/>
      <c r="P7" s="131" t="s">
        <v>306</v>
      </c>
      <c r="Q7" s="63">
        <v>3</v>
      </c>
      <c r="R7" s="63">
        <v>4</v>
      </c>
      <c r="S7" s="63">
        <v>2</v>
      </c>
      <c r="T7" s="63">
        <v>2</v>
      </c>
      <c r="U7" s="63" t="s">
        <v>135</v>
      </c>
      <c r="V7" s="1656"/>
      <c r="W7" s="131" t="s">
        <v>306</v>
      </c>
      <c r="X7" s="63">
        <v>3</v>
      </c>
      <c r="Y7" s="63">
        <v>4</v>
      </c>
      <c r="Z7" s="63">
        <v>2</v>
      </c>
      <c r="AA7" s="63">
        <v>2</v>
      </c>
      <c r="AB7" s="63" t="s">
        <v>135</v>
      </c>
      <c r="AC7" s="1656"/>
      <c r="AD7" s="62" t="s">
        <v>306</v>
      </c>
      <c r="AE7" s="63">
        <v>3</v>
      </c>
      <c r="AF7" s="63">
        <v>4</v>
      </c>
      <c r="AG7" s="63">
        <v>2</v>
      </c>
      <c r="AH7" s="63">
        <v>2</v>
      </c>
      <c r="AI7" s="63" t="s">
        <v>135</v>
      </c>
    </row>
    <row r="8" spans="1:140" s="8" customFormat="1" ht="28.5" x14ac:dyDescent="0.2">
      <c r="A8" s="1656"/>
      <c r="B8" s="132" t="s">
        <v>307</v>
      </c>
      <c r="C8" s="63">
        <v>3</v>
      </c>
      <c r="D8" s="63">
        <v>2</v>
      </c>
      <c r="E8" s="63">
        <v>0</v>
      </c>
      <c r="F8" s="63">
        <v>2</v>
      </c>
      <c r="G8" s="63" t="s">
        <v>139</v>
      </c>
      <c r="H8" s="1656"/>
      <c r="I8" s="131" t="s">
        <v>307</v>
      </c>
      <c r="J8" s="63">
        <v>3</v>
      </c>
      <c r="K8" s="63">
        <v>2</v>
      </c>
      <c r="L8" s="63">
        <v>0</v>
      </c>
      <c r="M8" s="63">
        <v>2</v>
      </c>
      <c r="N8" s="63" t="s">
        <v>139</v>
      </c>
      <c r="O8" s="1656"/>
      <c r="P8" s="131" t="s">
        <v>307</v>
      </c>
      <c r="Q8" s="63">
        <v>3</v>
      </c>
      <c r="R8" s="63">
        <v>2</v>
      </c>
      <c r="S8" s="63">
        <v>0</v>
      </c>
      <c r="T8" s="63">
        <v>2</v>
      </c>
      <c r="U8" s="63" t="s">
        <v>139</v>
      </c>
      <c r="V8" s="1656"/>
      <c r="W8" s="131" t="s">
        <v>307</v>
      </c>
      <c r="X8" s="63">
        <v>3</v>
      </c>
      <c r="Y8" s="63">
        <v>2</v>
      </c>
      <c r="Z8" s="63">
        <v>0</v>
      </c>
      <c r="AA8" s="63">
        <v>2</v>
      </c>
      <c r="AB8" s="63" t="s">
        <v>139</v>
      </c>
      <c r="AC8" s="1656"/>
      <c r="AD8" s="62" t="s">
        <v>307</v>
      </c>
      <c r="AE8" s="63">
        <v>3</v>
      </c>
      <c r="AF8" s="63">
        <v>2</v>
      </c>
      <c r="AG8" s="63">
        <v>0</v>
      </c>
      <c r="AH8" s="63">
        <v>2</v>
      </c>
      <c r="AI8" s="63" t="s">
        <v>139</v>
      </c>
    </row>
    <row r="9" spans="1:140" s="8" customFormat="1" ht="15.95" customHeight="1" x14ac:dyDescent="0.2">
      <c r="A9" s="1656"/>
      <c r="B9" s="132" t="s">
        <v>289</v>
      </c>
      <c r="C9" s="63">
        <v>5</v>
      </c>
      <c r="D9" s="63">
        <v>4</v>
      </c>
      <c r="E9" s="63">
        <v>2</v>
      </c>
      <c r="F9" s="63">
        <v>2</v>
      </c>
      <c r="G9" s="63" t="s">
        <v>139</v>
      </c>
      <c r="H9" s="1656"/>
      <c r="I9" s="131" t="s">
        <v>323</v>
      </c>
      <c r="J9" s="63">
        <v>5</v>
      </c>
      <c r="K9" s="63">
        <v>4</v>
      </c>
      <c r="L9" s="63">
        <v>2</v>
      </c>
      <c r="M9" s="63">
        <v>2</v>
      </c>
      <c r="N9" s="63" t="s">
        <v>139</v>
      </c>
      <c r="O9" s="1656"/>
      <c r="P9" s="131" t="s">
        <v>289</v>
      </c>
      <c r="Q9" s="63">
        <v>5</v>
      </c>
      <c r="R9" s="63">
        <v>4</v>
      </c>
      <c r="S9" s="63">
        <v>2</v>
      </c>
      <c r="T9" s="63">
        <v>2</v>
      </c>
      <c r="U9" s="63" t="s">
        <v>139</v>
      </c>
      <c r="V9" s="1656"/>
      <c r="W9" s="131" t="s">
        <v>347</v>
      </c>
      <c r="X9" s="63">
        <v>4</v>
      </c>
      <c r="Y9" s="63">
        <v>2</v>
      </c>
      <c r="Z9" s="63">
        <v>2</v>
      </c>
      <c r="AA9" s="63">
        <v>0</v>
      </c>
      <c r="AB9" s="63" t="s">
        <v>135</v>
      </c>
      <c r="AC9" s="1656"/>
      <c r="AD9" s="62" t="s">
        <v>289</v>
      </c>
      <c r="AE9" s="63">
        <v>5</v>
      </c>
      <c r="AF9" s="63">
        <v>4</v>
      </c>
      <c r="AG9" s="63">
        <v>2</v>
      </c>
      <c r="AH9" s="63">
        <v>2</v>
      </c>
      <c r="AI9" s="63" t="s">
        <v>139</v>
      </c>
    </row>
    <row r="10" spans="1:140" s="8" customFormat="1" ht="15.95" customHeight="1" x14ac:dyDescent="0.2">
      <c r="A10" s="1656"/>
      <c r="B10" s="132" t="s">
        <v>309</v>
      </c>
      <c r="C10" s="63">
        <v>3</v>
      </c>
      <c r="D10" s="63">
        <v>2</v>
      </c>
      <c r="E10" s="63">
        <v>2</v>
      </c>
      <c r="F10" s="63">
        <v>0</v>
      </c>
      <c r="G10" s="63" t="s">
        <v>135</v>
      </c>
      <c r="H10" s="1656"/>
      <c r="I10" s="132" t="s">
        <v>163</v>
      </c>
      <c r="J10" s="63">
        <v>9</v>
      </c>
      <c r="K10" s="63">
        <v>4</v>
      </c>
      <c r="L10" s="63">
        <v>4</v>
      </c>
      <c r="M10" s="63">
        <v>0</v>
      </c>
      <c r="N10" s="63" t="s">
        <v>139</v>
      </c>
      <c r="O10" s="1656"/>
      <c r="P10" s="131" t="s">
        <v>347</v>
      </c>
      <c r="Q10" s="63">
        <v>4</v>
      </c>
      <c r="R10" s="63">
        <v>2</v>
      </c>
      <c r="S10" s="63">
        <v>2</v>
      </c>
      <c r="T10" s="63">
        <v>0</v>
      </c>
      <c r="U10" s="63" t="s">
        <v>135</v>
      </c>
      <c r="V10" s="1656"/>
      <c r="W10" s="131" t="s">
        <v>120</v>
      </c>
      <c r="X10" s="63">
        <v>5</v>
      </c>
      <c r="Y10" s="63">
        <v>2</v>
      </c>
      <c r="Z10" s="63">
        <v>1</v>
      </c>
      <c r="AA10" s="63">
        <v>1</v>
      </c>
      <c r="AB10" s="63" t="s">
        <v>139</v>
      </c>
      <c r="AC10" s="1656"/>
      <c r="AD10" s="62" t="s">
        <v>347</v>
      </c>
      <c r="AE10" s="63">
        <v>4</v>
      </c>
      <c r="AF10" s="63">
        <v>2</v>
      </c>
      <c r="AG10" s="63">
        <v>2</v>
      </c>
      <c r="AH10" s="63">
        <v>0</v>
      </c>
      <c r="AI10" s="63" t="s">
        <v>135</v>
      </c>
    </row>
    <row r="11" spans="1:140" s="8" customFormat="1" ht="15.95" customHeight="1" x14ac:dyDescent="0.2">
      <c r="A11" s="1656"/>
      <c r="B11" s="132" t="s">
        <v>163</v>
      </c>
      <c r="C11" s="63">
        <v>6</v>
      </c>
      <c r="D11" s="63">
        <v>5</v>
      </c>
      <c r="E11" s="63">
        <v>3</v>
      </c>
      <c r="F11" s="63">
        <v>2</v>
      </c>
      <c r="G11" s="63"/>
      <c r="H11" s="1656"/>
      <c r="I11" s="71" t="s">
        <v>176</v>
      </c>
      <c r="J11" s="63">
        <f>SUM(J3:J10)</f>
        <v>30</v>
      </c>
      <c r="K11" s="63">
        <f>SUM(K3:K10)</f>
        <v>22</v>
      </c>
      <c r="L11" s="63">
        <f>SUM(L3:L10)</f>
        <v>11</v>
      </c>
      <c r="M11" s="63">
        <f>SUM(M3:M10)</f>
        <v>11</v>
      </c>
      <c r="N11" s="63"/>
      <c r="O11" s="1656"/>
      <c r="P11" s="131" t="s">
        <v>56</v>
      </c>
      <c r="Q11" s="63">
        <v>5</v>
      </c>
      <c r="R11" s="63">
        <v>2</v>
      </c>
      <c r="S11" s="63">
        <v>0</v>
      </c>
      <c r="T11" s="63">
        <v>2</v>
      </c>
      <c r="U11" s="63" t="s">
        <v>139</v>
      </c>
      <c r="V11" s="1656"/>
      <c r="W11" s="131" t="s">
        <v>289</v>
      </c>
      <c r="X11" s="63">
        <v>5</v>
      </c>
      <c r="Y11" s="63">
        <v>4</v>
      </c>
      <c r="Z11" s="63">
        <v>2</v>
      </c>
      <c r="AA11" s="63">
        <v>2</v>
      </c>
      <c r="AB11" s="63" t="s">
        <v>135</v>
      </c>
      <c r="AC11" s="1656"/>
      <c r="AD11" s="63" t="s">
        <v>291</v>
      </c>
      <c r="AE11" s="63">
        <v>5</v>
      </c>
      <c r="AF11" s="63">
        <v>3</v>
      </c>
      <c r="AG11" s="63">
        <v>1</v>
      </c>
      <c r="AH11" s="63">
        <v>2</v>
      </c>
      <c r="AI11" s="63" t="s">
        <v>139</v>
      </c>
    </row>
    <row r="12" spans="1:140" s="8" customFormat="1" ht="15.95" customHeight="1" thickBot="1" x14ac:dyDescent="0.25">
      <c r="A12" s="1657"/>
      <c r="B12" s="133" t="s">
        <v>176</v>
      </c>
      <c r="C12" s="68">
        <f>SUM(C3:C11)</f>
        <v>30</v>
      </c>
      <c r="D12" s="68">
        <f>SUM(D3:D11)</f>
        <v>24</v>
      </c>
      <c r="E12" s="68">
        <f>SUM(E3:E11)</f>
        <v>11</v>
      </c>
      <c r="F12" s="68">
        <f>SUM(F3:F11)</f>
        <v>13</v>
      </c>
      <c r="G12" s="68"/>
      <c r="H12" s="69"/>
      <c r="I12" s="69"/>
      <c r="J12" s="69"/>
      <c r="K12" s="69"/>
      <c r="L12" s="69"/>
      <c r="M12" s="69"/>
      <c r="N12" s="69"/>
      <c r="O12" s="1657"/>
      <c r="P12" s="133" t="s">
        <v>176</v>
      </c>
      <c r="Q12" s="68">
        <f>SUM(Q3:Q11)</f>
        <v>30</v>
      </c>
      <c r="R12" s="68">
        <f>SUM(R3:R11)</f>
        <v>22</v>
      </c>
      <c r="S12" s="68">
        <f>SUM(S3:S11)</f>
        <v>9</v>
      </c>
      <c r="T12" s="68">
        <f>SUM(T3:T11)</f>
        <v>13</v>
      </c>
      <c r="U12" s="68"/>
      <c r="V12" s="1657"/>
      <c r="W12" s="133" t="s">
        <v>176</v>
      </c>
      <c r="X12" s="68">
        <f>SUM(X3:X11)</f>
        <v>30</v>
      </c>
      <c r="Y12" s="68">
        <f>SUM(Y3:Y11)</f>
        <v>22</v>
      </c>
      <c r="Z12" s="68">
        <f>SUM(Z3:Z11)</f>
        <v>10</v>
      </c>
      <c r="AA12" s="68">
        <f>SUM(AA3:AA11)</f>
        <v>12</v>
      </c>
      <c r="AB12" s="68"/>
      <c r="AC12" s="1657"/>
      <c r="AD12" s="133" t="s">
        <v>176</v>
      </c>
      <c r="AE12" s="68">
        <f>SUM(AE3:AE11)</f>
        <v>30</v>
      </c>
      <c r="AF12" s="68">
        <f>SUM(AF3:AF11)</f>
        <v>23</v>
      </c>
      <c r="AG12" s="68">
        <f>SUM(AG3:AG11)</f>
        <v>10</v>
      </c>
      <c r="AH12" s="68">
        <f>SUM(AH3:AH11)</f>
        <v>13</v>
      </c>
      <c r="AI12" s="68"/>
    </row>
    <row r="13" spans="1:140" s="8" customFormat="1" ht="15.95" customHeight="1" x14ac:dyDescent="0.2">
      <c r="A13" s="1655">
        <v>2</v>
      </c>
      <c r="B13" s="61" t="s">
        <v>311</v>
      </c>
      <c r="C13" s="60">
        <v>3</v>
      </c>
      <c r="D13" s="60">
        <v>2</v>
      </c>
      <c r="E13" s="60">
        <v>2</v>
      </c>
      <c r="F13" s="60">
        <v>0</v>
      </c>
      <c r="G13" s="60" t="s">
        <v>135</v>
      </c>
      <c r="H13" s="1655">
        <v>2</v>
      </c>
      <c r="I13" s="61" t="s">
        <v>311</v>
      </c>
      <c r="J13" s="60">
        <v>3</v>
      </c>
      <c r="K13" s="60">
        <v>2</v>
      </c>
      <c r="L13" s="60">
        <v>2</v>
      </c>
      <c r="M13" s="60">
        <v>0</v>
      </c>
      <c r="N13" s="60" t="s">
        <v>135</v>
      </c>
      <c r="O13" s="1655">
        <v>2</v>
      </c>
      <c r="P13" s="61" t="s">
        <v>311</v>
      </c>
      <c r="Q13" s="60">
        <v>3</v>
      </c>
      <c r="R13" s="60">
        <v>2</v>
      </c>
      <c r="S13" s="60">
        <v>2</v>
      </c>
      <c r="T13" s="60">
        <v>0</v>
      </c>
      <c r="U13" s="60" t="s">
        <v>135</v>
      </c>
      <c r="V13" s="1655">
        <v>2</v>
      </c>
      <c r="W13" s="61" t="s">
        <v>311</v>
      </c>
      <c r="X13" s="60">
        <v>3</v>
      </c>
      <c r="Y13" s="60">
        <v>2</v>
      </c>
      <c r="Z13" s="60">
        <v>1</v>
      </c>
      <c r="AA13" s="60">
        <v>1</v>
      </c>
      <c r="AB13" s="60" t="s">
        <v>135</v>
      </c>
      <c r="AC13" s="1655">
        <v>2</v>
      </c>
      <c r="AD13" s="61" t="s">
        <v>311</v>
      </c>
      <c r="AE13" s="60">
        <v>3</v>
      </c>
      <c r="AF13" s="60">
        <v>2</v>
      </c>
      <c r="AG13" s="60">
        <v>2</v>
      </c>
      <c r="AH13" s="60">
        <v>0</v>
      </c>
      <c r="AI13" s="60" t="s">
        <v>135</v>
      </c>
    </row>
    <row r="14" spans="1:140" s="8" customFormat="1" ht="15.95" customHeight="1" x14ac:dyDescent="0.2">
      <c r="A14" s="1656"/>
      <c r="B14" s="62" t="s">
        <v>312</v>
      </c>
      <c r="C14" s="63">
        <v>3</v>
      </c>
      <c r="D14" s="63">
        <v>2</v>
      </c>
      <c r="E14" s="63">
        <v>2</v>
      </c>
      <c r="F14" s="63">
        <v>0</v>
      </c>
      <c r="G14" s="63" t="s">
        <v>135</v>
      </c>
      <c r="H14" s="1656"/>
      <c r="I14" s="62" t="s">
        <v>312</v>
      </c>
      <c r="J14" s="63">
        <v>3</v>
      </c>
      <c r="K14" s="63">
        <v>2</v>
      </c>
      <c r="L14" s="63">
        <v>2</v>
      </c>
      <c r="M14" s="63">
        <v>0</v>
      </c>
      <c r="N14" s="63" t="s">
        <v>135</v>
      </c>
      <c r="O14" s="1656"/>
      <c r="P14" s="62" t="s">
        <v>312</v>
      </c>
      <c r="Q14" s="63">
        <v>3</v>
      </c>
      <c r="R14" s="63">
        <v>2</v>
      </c>
      <c r="S14" s="63">
        <v>2</v>
      </c>
      <c r="T14" s="63">
        <v>0</v>
      </c>
      <c r="U14" s="63" t="s">
        <v>135</v>
      </c>
      <c r="V14" s="1656"/>
      <c r="W14" s="62" t="s">
        <v>312</v>
      </c>
      <c r="X14" s="63">
        <v>3</v>
      </c>
      <c r="Y14" s="63">
        <v>2</v>
      </c>
      <c r="Z14" s="63">
        <v>2</v>
      </c>
      <c r="AA14" s="63">
        <v>0</v>
      </c>
      <c r="AB14" s="63" t="s">
        <v>135</v>
      </c>
      <c r="AC14" s="1656"/>
      <c r="AD14" s="62" t="s">
        <v>312</v>
      </c>
      <c r="AE14" s="63">
        <v>3</v>
      </c>
      <c r="AF14" s="63">
        <v>2</v>
      </c>
      <c r="AG14" s="63">
        <v>2</v>
      </c>
      <c r="AH14" s="63">
        <v>0</v>
      </c>
      <c r="AI14" s="63" t="s">
        <v>135</v>
      </c>
    </row>
    <row r="15" spans="1:140" s="8" customFormat="1" ht="15.95" customHeight="1" x14ac:dyDescent="0.2">
      <c r="A15" s="1656"/>
      <c r="B15" s="62" t="s">
        <v>313</v>
      </c>
      <c r="C15" s="63">
        <v>4</v>
      </c>
      <c r="D15" s="63">
        <v>3</v>
      </c>
      <c r="E15" s="63">
        <v>2</v>
      </c>
      <c r="F15" s="63">
        <v>1</v>
      </c>
      <c r="G15" s="63" t="s">
        <v>135</v>
      </c>
      <c r="H15" s="1656"/>
      <c r="I15" s="62" t="s">
        <v>313</v>
      </c>
      <c r="J15" s="63">
        <v>4</v>
      </c>
      <c r="K15" s="63">
        <v>3</v>
      </c>
      <c r="L15" s="63">
        <v>2</v>
      </c>
      <c r="M15" s="63">
        <v>1</v>
      </c>
      <c r="N15" s="63" t="s">
        <v>135</v>
      </c>
      <c r="O15" s="1656"/>
      <c r="P15" s="62" t="s">
        <v>313</v>
      </c>
      <c r="Q15" s="63">
        <v>4</v>
      </c>
      <c r="R15" s="63">
        <v>3</v>
      </c>
      <c r="S15" s="63">
        <v>2</v>
      </c>
      <c r="T15" s="63">
        <v>1</v>
      </c>
      <c r="U15" s="63" t="s">
        <v>135</v>
      </c>
      <c r="V15" s="1656"/>
      <c r="W15" s="62" t="s">
        <v>313</v>
      </c>
      <c r="X15" s="63">
        <v>2</v>
      </c>
      <c r="Y15" s="63">
        <v>3</v>
      </c>
      <c r="Z15" s="63">
        <v>2</v>
      </c>
      <c r="AA15" s="63">
        <v>1</v>
      </c>
      <c r="AB15" s="63" t="s">
        <v>135</v>
      </c>
      <c r="AC15" s="1656"/>
      <c r="AD15" s="62" t="s">
        <v>313</v>
      </c>
      <c r="AE15" s="63">
        <v>4</v>
      </c>
      <c r="AF15" s="63">
        <v>3</v>
      </c>
      <c r="AG15" s="63">
        <v>2</v>
      </c>
      <c r="AH15" s="63">
        <v>1</v>
      </c>
      <c r="AI15" s="63" t="s">
        <v>135</v>
      </c>
    </row>
    <row r="16" spans="1:140" s="8" customFormat="1" ht="15.95" customHeight="1" x14ac:dyDescent="0.2">
      <c r="A16" s="1656"/>
      <c r="B16" s="62" t="s">
        <v>305</v>
      </c>
      <c r="C16" s="63">
        <v>3</v>
      </c>
      <c r="D16" s="63">
        <v>2</v>
      </c>
      <c r="E16" s="63">
        <v>0</v>
      </c>
      <c r="F16" s="63">
        <v>2</v>
      </c>
      <c r="G16" s="63" t="s">
        <v>139</v>
      </c>
      <c r="H16" s="1656"/>
      <c r="I16" s="62" t="s">
        <v>305</v>
      </c>
      <c r="J16" s="63">
        <v>3</v>
      </c>
      <c r="K16" s="63">
        <v>2</v>
      </c>
      <c r="L16" s="63">
        <v>0</v>
      </c>
      <c r="M16" s="63">
        <v>2</v>
      </c>
      <c r="N16" s="63" t="s">
        <v>139</v>
      </c>
      <c r="O16" s="1656"/>
      <c r="P16" s="62" t="s">
        <v>305</v>
      </c>
      <c r="Q16" s="63">
        <v>3</v>
      </c>
      <c r="R16" s="63">
        <v>2</v>
      </c>
      <c r="S16" s="63">
        <v>0</v>
      </c>
      <c r="T16" s="63">
        <v>2</v>
      </c>
      <c r="U16" s="63" t="s">
        <v>139</v>
      </c>
      <c r="V16" s="1656"/>
      <c r="W16" s="62" t="s">
        <v>305</v>
      </c>
      <c r="X16" s="63">
        <v>3</v>
      </c>
      <c r="Y16" s="63">
        <v>2</v>
      </c>
      <c r="Z16" s="63">
        <v>0</v>
      </c>
      <c r="AA16" s="63">
        <v>2</v>
      </c>
      <c r="AB16" s="63" t="s">
        <v>139</v>
      </c>
      <c r="AC16" s="1656"/>
      <c r="AD16" s="62" t="s">
        <v>305</v>
      </c>
      <c r="AE16" s="63">
        <v>3</v>
      </c>
      <c r="AF16" s="63">
        <v>2</v>
      </c>
      <c r="AG16" s="63">
        <v>0</v>
      </c>
      <c r="AH16" s="63">
        <v>2</v>
      </c>
      <c r="AI16" s="63" t="s">
        <v>139</v>
      </c>
    </row>
    <row r="17" spans="1:35" s="8" customFormat="1" ht="15.95" customHeight="1" x14ac:dyDescent="0.2">
      <c r="A17" s="1656"/>
      <c r="B17" s="62" t="s">
        <v>315</v>
      </c>
      <c r="C17" s="63">
        <v>2</v>
      </c>
      <c r="D17" s="63">
        <v>2</v>
      </c>
      <c r="E17" s="63">
        <v>0</v>
      </c>
      <c r="F17" s="63">
        <v>2</v>
      </c>
      <c r="G17" s="63" t="s">
        <v>139</v>
      </c>
      <c r="H17" s="1656"/>
      <c r="I17" s="62" t="s">
        <v>315</v>
      </c>
      <c r="J17" s="63">
        <v>2</v>
      </c>
      <c r="K17" s="63">
        <v>2</v>
      </c>
      <c r="L17" s="63">
        <v>0</v>
      </c>
      <c r="M17" s="63">
        <v>2</v>
      </c>
      <c r="N17" s="63" t="s">
        <v>139</v>
      </c>
      <c r="O17" s="1656"/>
      <c r="P17" s="62" t="s">
        <v>315</v>
      </c>
      <c r="Q17" s="63">
        <v>2</v>
      </c>
      <c r="R17" s="63">
        <v>2</v>
      </c>
      <c r="S17" s="63">
        <v>0</v>
      </c>
      <c r="T17" s="63">
        <v>2</v>
      </c>
      <c r="U17" s="63" t="s">
        <v>139</v>
      </c>
      <c r="V17" s="1656"/>
      <c r="W17" s="62" t="s">
        <v>315</v>
      </c>
      <c r="X17" s="63">
        <v>2</v>
      </c>
      <c r="Y17" s="63">
        <v>3</v>
      </c>
      <c r="Z17" s="63">
        <v>0</v>
      </c>
      <c r="AA17" s="63">
        <v>3</v>
      </c>
      <c r="AB17" s="63" t="s">
        <v>139</v>
      </c>
      <c r="AC17" s="1656"/>
      <c r="AD17" s="62" t="s">
        <v>315</v>
      </c>
      <c r="AE17" s="63">
        <v>2</v>
      </c>
      <c r="AF17" s="63">
        <v>2</v>
      </c>
      <c r="AG17" s="63">
        <v>0</v>
      </c>
      <c r="AH17" s="63">
        <v>2</v>
      </c>
      <c r="AI17" s="63" t="s">
        <v>139</v>
      </c>
    </row>
    <row r="18" spans="1:35" s="8" customFormat="1" ht="15.95" customHeight="1" x14ac:dyDescent="0.2">
      <c r="A18" s="1656"/>
      <c r="B18" s="63" t="s">
        <v>310</v>
      </c>
      <c r="C18" s="63">
        <v>3</v>
      </c>
      <c r="D18" s="63">
        <v>2</v>
      </c>
      <c r="E18" s="63">
        <v>2</v>
      </c>
      <c r="F18" s="63">
        <v>0</v>
      </c>
      <c r="G18" s="63" t="s">
        <v>135</v>
      </c>
      <c r="H18" s="1656"/>
      <c r="I18" s="62" t="s">
        <v>316</v>
      </c>
      <c r="J18" s="63">
        <v>2</v>
      </c>
      <c r="K18" s="63">
        <v>2</v>
      </c>
      <c r="L18" s="63">
        <v>0</v>
      </c>
      <c r="M18" s="63">
        <v>2</v>
      </c>
      <c r="N18" s="63" t="s">
        <v>139</v>
      </c>
      <c r="O18" s="1656"/>
      <c r="P18" s="62" t="s">
        <v>316</v>
      </c>
      <c r="Q18" s="63">
        <v>2</v>
      </c>
      <c r="R18" s="63">
        <v>2</v>
      </c>
      <c r="S18" s="63">
        <v>0</v>
      </c>
      <c r="T18" s="63">
        <v>2</v>
      </c>
      <c r="U18" s="63" t="s">
        <v>139</v>
      </c>
      <c r="V18" s="1656"/>
      <c r="W18" s="62" t="s">
        <v>316</v>
      </c>
      <c r="X18" s="63">
        <v>2</v>
      </c>
      <c r="Y18" s="63">
        <v>2</v>
      </c>
      <c r="Z18" s="63">
        <v>0</v>
      </c>
      <c r="AA18" s="63">
        <v>2</v>
      </c>
      <c r="AB18" s="63" t="s">
        <v>139</v>
      </c>
      <c r="AC18" s="1656"/>
      <c r="AD18" s="62" t="s">
        <v>316</v>
      </c>
      <c r="AE18" s="63">
        <v>2</v>
      </c>
      <c r="AF18" s="63">
        <v>2</v>
      </c>
      <c r="AG18" s="63">
        <v>0</v>
      </c>
      <c r="AH18" s="63">
        <v>2</v>
      </c>
      <c r="AI18" s="63" t="s">
        <v>139</v>
      </c>
    </row>
    <row r="19" spans="1:35" s="8" customFormat="1" ht="15.95" customHeight="1" x14ac:dyDescent="0.2">
      <c r="A19" s="1656"/>
      <c r="B19" s="63" t="s">
        <v>270</v>
      </c>
      <c r="C19" s="63">
        <v>2</v>
      </c>
      <c r="D19" s="63">
        <v>2</v>
      </c>
      <c r="E19" s="63">
        <v>0</v>
      </c>
      <c r="F19" s="63">
        <v>2</v>
      </c>
      <c r="G19" s="63" t="s">
        <v>139</v>
      </c>
      <c r="H19" s="1656"/>
      <c r="I19" s="62" t="s">
        <v>73</v>
      </c>
      <c r="J19" s="63">
        <v>3</v>
      </c>
      <c r="K19" s="63">
        <v>2</v>
      </c>
      <c r="L19" s="63">
        <v>2</v>
      </c>
      <c r="M19" s="63">
        <v>0</v>
      </c>
      <c r="N19" s="63" t="s">
        <v>135</v>
      </c>
      <c r="O19" s="1656"/>
      <c r="P19" s="62" t="s">
        <v>198</v>
      </c>
      <c r="Q19" s="63">
        <v>2</v>
      </c>
      <c r="R19" s="63">
        <v>2</v>
      </c>
      <c r="S19" s="63">
        <v>0</v>
      </c>
      <c r="T19" s="63">
        <v>2</v>
      </c>
      <c r="U19" s="63" t="s">
        <v>139</v>
      </c>
      <c r="V19" s="1656"/>
      <c r="W19" s="62" t="s">
        <v>348</v>
      </c>
      <c r="X19" s="63">
        <v>5</v>
      </c>
      <c r="Y19" s="63">
        <v>2</v>
      </c>
      <c r="Z19" s="63">
        <v>1</v>
      </c>
      <c r="AA19" s="63">
        <v>1</v>
      </c>
      <c r="AB19" s="63" t="s">
        <v>139</v>
      </c>
      <c r="AC19" s="1656"/>
      <c r="AD19" s="63" t="s">
        <v>163</v>
      </c>
      <c r="AE19" s="63">
        <v>7</v>
      </c>
      <c r="AF19" s="63">
        <v>4</v>
      </c>
      <c r="AG19" s="70"/>
      <c r="AH19" s="70"/>
      <c r="AI19" s="63"/>
    </row>
    <row r="20" spans="1:35" s="8" customFormat="1" ht="15.95" customHeight="1" x14ac:dyDescent="0.2">
      <c r="A20" s="1656"/>
      <c r="B20" s="71" t="s">
        <v>163</v>
      </c>
      <c r="C20" s="63">
        <v>10</v>
      </c>
      <c r="D20" s="63">
        <v>6</v>
      </c>
      <c r="E20" s="63">
        <v>6</v>
      </c>
      <c r="F20" s="63">
        <v>0</v>
      </c>
      <c r="G20" s="63"/>
      <c r="H20" s="1656"/>
      <c r="I20" s="62" t="s">
        <v>308</v>
      </c>
      <c r="J20" s="63">
        <v>2</v>
      </c>
      <c r="K20" s="63">
        <v>2</v>
      </c>
      <c r="L20" s="63">
        <v>1</v>
      </c>
      <c r="M20" s="63">
        <v>1</v>
      </c>
      <c r="N20" s="63" t="s">
        <v>135</v>
      </c>
      <c r="O20" s="1656"/>
      <c r="P20" s="62" t="s">
        <v>348</v>
      </c>
      <c r="Q20" s="63">
        <v>5</v>
      </c>
      <c r="R20" s="63">
        <v>2</v>
      </c>
      <c r="S20" s="63">
        <v>0</v>
      </c>
      <c r="T20" s="63">
        <v>2</v>
      </c>
      <c r="U20" s="63" t="s">
        <v>139</v>
      </c>
      <c r="V20" s="1656"/>
      <c r="W20" s="62" t="s">
        <v>198</v>
      </c>
      <c r="X20" s="63">
        <v>4</v>
      </c>
      <c r="Y20" s="63">
        <v>2</v>
      </c>
      <c r="Z20" s="63">
        <v>1</v>
      </c>
      <c r="AA20" s="63">
        <v>1</v>
      </c>
      <c r="AB20" s="63" t="s">
        <v>139</v>
      </c>
      <c r="AC20" s="1656"/>
      <c r="AD20" s="62" t="s">
        <v>91</v>
      </c>
      <c r="AE20" s="63">
        <v>4</v>
      </c>
      <c r="AF20" s="63">
        <v>3</v>
      </c>
      <c r="AG20" s="63">
        <v>1</v>
      </c>
      <c r="AH20" s="63">
        <v>2</v>
      </c>
      <c r="AI20" s="63" t="s">
        <v>139</v>
      </c>
    </row>
    <row r="21" spans="1:35" s="8" customFormat="1" ht="15.95" customHeight="1" x14ac:dyDescent="0.2">
      <c r="A21" s="1656"/>
      <c r="B21" s="55" t="s">
        <v>340</v>
      </c>
      <c r="C21" s="8">
        <v>0</v>
      </c>
      <c r="D21" s="8">
        <v>0</v>
      </c>
      <c r="E21" s="8">
        <v>0</v>
      </c>
      <c r="F21" s="8">
        <v>0</v>
      </c>
      <c r="G21" s="8" t="s">
        <v>94</v>
      </c>
      <c r="H21" s="1656"/>
      <c r="I21" s="62" t="s">
        <v>92</v>
      </c>
      <c r="J21" s="63">
        <v>3</v>
      </c>
      <c r="K21" s="63">
        <v>2</v>
      </c>
      <c r="L21" s="63">
        <v>2</v>
      </c>
      <c r="M21" s="63">
        <v>0</v>
      </c>
      <c r="N21" s="63" t="s">
        <v>135</v>
      </c>
      <c r="O21" s="1656"/>
      <c r="P21" s="62" t="s">
        <v>91</v>
      </c>
      <c r="Q21" s="63">
        <v>4</v>
      </c>
      <c r="R21" s="63">
        <v>3</v>
      </c>
      <c r="S21" s="63">
        <v>1</v>
      </c>
      <c r="T21" s="63">
        <v>2</v>
      </c>
      <c r="U21" s="63" t="s">
        <v>139</v>
      </c>
      <c r="V21" s="1656"/>
      <c r="W21" s="62" t="s">
        <v>366</v>
      </c>
      <c r="X21" s="63">
        <v>4</v>
      </c>
      <c r="Y21" s="63">
        <v>2</v>
      </c>
      <c r="Z21" s="63">
        <v>2</v>
      </c>
      <c r="AA21" s="63">
        <v>0</v>
      </c>
      <c r="AB21" s="63" t="s">
        <v>135</v>
      </c>
      <c r="AC21" s="1656"/>
      <c r="AD21" s="62" t="s">
        <v>318</v>
      </c>
      <c r="AE21" s="63">
        <v>2</v>
      </c>
      <c r="AF21" s="63">
        <v>2</v>
      </c>
      <c r="AG21" s="63">
        <v>0</v>
      </c>
      <c r="AH21" s="63">
        <v>2</v>
      </c>
      <c r="AI21" s="63" t="s">
        <v>139</v>
      </c>
    </row>
    <row r="22" spans="1:35" s="8" customFormat="1" ht="15.95" customHeight="1" x14ac:dyDescent="0.2">
      <c r="A22" s="1656"/>
      <c r="B22" s="71" t="s">
        <v>176</v>
      </c>
      <c r="C22" s="63">
        <f>SUM(C13:C20)</f>
        <v>30</v>
      </c>
      <c r="D22" s="63">
        <f>SUM(D13:D20)</f>
        <v>21</v>
      </c>
      <c r="E22" s="63">
        <f>SUM(E13:E20)</f>
        <v>14</v>
      </c>
      <c r="F22" s="63">
        <f>SUM(F13:F20)</f>
        <v>7</v>
      </c>
      <c r="G22" s="63"/>
      <c r="H22" s="1656"/>
      <c r="I22" s="62" t="s">
        <v>318</v>
      </c>
      <c r="J22" s="63">
        <v>2</v>
      </c>
      <c r="K22" s="63">
        <v>2</v>
      </c>
      <c r="L22" s="63">
        <v>0</v>
      </c>
      <c r="M22" s="63">
        <v>2</v>
      </c>
      <c r="N22" s="63" t="s">
        <v>139</v>
      </c>
      <c r="O22" s="1656"/>
      <c r="P22" s="62" t="s">
        <v>318</v>
      </c>
      <c r="Q22" s="63">
        <v>2</v>
      </c>
      <c r="R22" s="63">
        <v>2</v>
      </c>
      <c r="S22" s="63">
        <v>0</v>
      </c>
      <c r="T22" s="63">
        <v>2</v>
      </c>
      <c r="U22" s="63" t="s">
        <v>139</v>
      </c>
      <c r="V22" s="1656"/>
      <c r="W22" s="62" t="s">
        <v>318</v>
      </c>
      <c r="X22" s="63">
        <v>2</v>
      </c>
      <c r="Y22" s="63">
        <v>2</v>
      </c>
      <c r="Z22" s="63">
        <v>0</v>
      </c>
      <c r="AA22" s="63">
        <v>2</v>
      </c>
      <c r="AB22" s="63" t="s">
        <v>139</v>
      </c>
      <c r="AC22" s="1656"/>
      <c r="AD22" s="55" t="s">
        <v>340</v>
      </c>
      <c r="AE22" s="8">
        <v>0</v>
      </c>
      <c r="AF22" s="8">
        <v>0</v>
      </c>
      <c r="AG22" s="8">
        <v>0</v>
      </c>
      <c r="AH22" s="8">
        <v>0</v>
      </c>
      <c r="AI22" s="8" t="s">
        <v>94</v>
      </c>
    </row>
    <row r="23" spans="1:35" s="8" customFormat="1" ht="15.95" customHeight="1" x14ac:dyDescent="0.2">
      <c r="A23" s="1656"/>
      <c r="B23" s="63"/>
      <c r="C23" s="63"/>
      <c r="D23" s="63"/>
      <c r="E23" s="63"/>
      <c r="F23" s="63"/>
      <c r="G23" s="63"/>
      <c r="H23" s="1656"/>
      <c r="I23" s="71" t="s">
        <v>163</v>
      </c>
      <c r="J23" s="63">
        <v>3</v>
      </c>
      <c r="K23" s="63">
        <v>2</v>
      </c>
      <c r="L23" s="63">
        <v>2</v>
      </c>
      <c r="M23" s="63">
        <v>0</v>
      </c>
      <c r="N23" s="63" t="s">
        <v>139</v>
      </c>
      <c r="O23" s="1656"/>
      <c r="P23" s="55" t="s">
        <v>340</v>
      </c>
      <c r="Q23" s="8">
        <v>0</v>
      </c>
      <c r="R23" s="8">
        <v>0</v>
      </c>
      <c r="S23" s="8">
        <v>0</v>
      </c>
      <c r="T23" s="8">
        <v>0</v>
      </c>
      <c r="U23" s="8" t="s">
        <v>94</v>
      </c>
      <c r="V23" s="1656"/>
      <c r="W23" s="72"/>
      <c r="X23" s="63"/>
      <c r="Y23" s="63"/>
      <c r="Z23" s="63"/>
      <c r="AA23" s="63"/>
      <c r="AB23" s="63"/>
      <c r="AC23" s="1656"/>
      <c r="AD23" s="71" t="s">
        <v>176</v>
      </c>
      <c r="AE23" s="63">
        <f>SUM(AE13:AE21)</f>
        <v>30</v>
      </c>
      <c r="AF23" s="63">
        <f>SUM(AF13:AF21)</f>
        <v>22</v>
      </c>
      <c r="AG23" s="63">
        <f>SUM(AG13:AG21)</f>
        <v>7</v>
      </c>
      <c r="AH23" s="63">
        <f>SUM(AH13:AH21)</f>
        <v>11</v>
      </c>
      <c r="AI23" s="63"/>
    </row>
    <row r="24" spans="1:35" s="8" customFormat="1" ht="15.95" customHeight="1" x14ac:dyDescent="0.2">
      <c r="A24" s="1656"/>
      <c r="B24" s="63"/>
      <c r="C24" s="63"/>
      <c r="D24" s="63"/>
      <c r="E24" s="63"/>
      <c r="F24" s="63"/>
      <c r="G24" s="63"/>
      <c r="H24" s="1656"/>
      <c r="I24" s="55" t="s">
        <v>340</v>
      </c>
      <c r="J24" s="8">
        <v>0</v>
      </c>
      <c r="K24" s="8">
        <v>0</v>
      </c>
      <c r="L24" s="8">
        <v>0</v>
      </c>
      <c r="M24" s="8">
        <v>0</v>
      </c>
      <c r="N24" s="8" t="s">
        <v>94</v>
      </c>
      <c r="O24" s="1656"/>
      <c r="P24" s="71" t="s">
        <v>176</v>
      </c>
      <c r="Q24" s="63">
        <f>SUM(Q13:Q22)</f>
        <v>30</v>
      </c>
      <c r="R24" s="63">
        <f>SUM(R13:R22)</f>
        <v>22</v>
      </c>
      <c r="S24" s="63">
        <f>SUM(S13:S22)</f>
        <v>7</v>
      </c>
      <c r="T24" s="63">
        <f>SUM(T13:T22)</f>
        <v>15</v>
      </c>
      <c r="U24" s="63"/>
      <c r="V24" s="1656"/>
      <c r="W24" s="72"/>
      <c r="X24" s="63"/>
      <c r="Y24" s="63"/>
      <c r="Z24" s="63"/>
      <c r="AA24" s="63"/>
      <c r="AB24" s="63"/>
      <c r="AC24" s="1656"/>
      <c r="AD24" s="70"/>
      <c r="AE24" s="70"/>
      <c r="AF24" s="70"/>
      <c r="AG24" s="70"/>
      <c r="AH24" s="70"/>
      <c r="AI24" s="70"/>
    </row>
    <row r="25" spans="1:35" s="8" customFormat="1" ht="15.95" customHeight="1" thickBot="1" x14ac:dyDescent="0.25">
      <c r="A25" s="1657"/>
      <c r="B25" s="68"/>
      <c r="C25" s="68"/>
      <c r="D25" s="68"/>
      <c r="E25" s="68"/>
      <c r="F25" s="68"/>
      <c r="G25" s="68"/>
      <c r="H25" s="1657"/>
      <c r="I25" s="133" t="s">
        <v>176</v>
      </c>
      <c r="J25" s="68">
        <f>SUM(J13:J23)</f>
        <v>30</v>
      </c>
      <c r="K25" s="68">
        <f>SUM(K13:K23)</f>
        <v>23</v>
      </c>
      <c r="L25" s="68">
        <f>SUM(L13:L23)</f>
        <v>13</v>
      </c>
      <c r="M25" s="68">
        <f>SUM(M13:M23)</f>
        <v>10</v>
      </c>
      <c r="N25" s="68"/>
      <c r="O25" s="1657"/>
      <c r="P25" s="68"/>
      <c r="Q25" s="68"/>
      <c r="R25" s="68"/>
      <c r="S25" s="68"/>
      <c r="T25" s="68"/>
      <c r="U25" s="68"/>
      <c r="V25" s="1657"/>
      <c r="W25" s="133" t="s">
        <v>176</v>
      </c>
      <c r="X25" s="68">
        <f>SUM(X13:X24)</f>
        <v>30</v>
      </c>
      <c r="Y25" s="68">
        <f>SUM(Y13:Y24)</f>
        <v>22</v>
      </c>
      <c r="Z25" s="68">
        <f>SUM(Z13:Z24)</f>
        <v>9</v>
      </c>
      <c r="AA25" s="68">
        <f>SUM(AA13:AA24)</f>
        <v>13</v>
      </c>
      <c r="AB25" s="68"/>
      <c r="AC25" s="1657"/>
      <c r="AD25" s="70"/>
      <c r="AE25" s="70"/>
      <c r="AF25" s="70"/>
      <c r="AG25" s="70"/>
      <c r="AH25" s="70"/>
      <c r="AI25" s="70"/>
    </row>
    <row r="26" spans="1:35" s="8" customFormat="1" ht="15.95" customHeight="1" x14ac:dyDescent="0.2">
      <c r="A26" s="1655">
        <v>3</v>
      </c>
      <c r="B26" s="129" t="s">
        <v>319</v>
      </c>
      <c r="C26" s="60">
        <v>2</v>
      </c>
      <c r="D26" s="60">
        <v>2</v>
      </c>
      <c r="E26" s="60">
        <v>0</v>
      </c>
      <c r="F26" s="60">
        <v>2</v>
      </c>
      <c r="G26" s="60" t="s">
        <v>139</v>
      </c>
      <c r="H26" s="1655">
        <v>3</v>
      </c>
      <c r="I26" s="130" t="s">
        <v>322</v>
      </c>
      <c r="J26" s="60">
        <v>2</v>
      </c>
      <c r="K26" s="60">
        <v>2</v>
      </c>
      <c r="L26" s="60">
        <v>2</v>
      </c>
      <c r="M26" s="60">
        <v>0</v>
      </c>
      <c r="N26" s="60" t="s">
        <v>135</v>
      </c>
      <c r="O26" s="1655">
        <v>3</v>
      </c>
      <c r="P26" s="130" t="s">
        <v>119</v>
      </c>
      <c r="Q26" s="60">
        <v>4</v>
      </c>
      <c r="R26" s="60">
        <v>3</v>
      </c>
      <c r="S26" s="60">
        <v>1</v>
      </c>
      <c r="T26" s="60">
        <v>2</v>
      </c>
      <c r="U26" s="60" t="s">
        <v>135</v>
      </c>
      <c r="V26" s="1655">
        <v>3</v>
      </c>
      <c r="W26" s="131" t="s">
        <v>322</v>
      </c>
      <c r="X26" s="63">
        <v>2</v>
      </c>
      <c r="Y26" s="63">
        <v>2</v>
      </c>
      <c r="Z26" s="63">
        <v>2</v>
      </c>
      <c r="AA26" s="63">
        <v>0</v>
      </c>
      <c r="AB26" s="63" t="s">
        <v>135</v>
      </c>
      <c r="AC26" s="1655">
        <v>3</v>
      </c>
      <c r="AD26" s="130" t="s">
        <v>119</v>
      </c>
      <c r="AE26" s="60">
        <v>4</v>
      </c>
      <c r="AF26" s="60">
        <v>3</v>
      </c>
      <c r="AG26" s="60">
        <v>1</v>
      </c>
      <c r="AH26" s="60">
        <v>2</v>
      </c>
      <c r="AI26" s="60" t="s">
        <v>135</v>
      </c>
    </row>
    <row r="27" spans="1:35" s="8" customFormat="1" ht="15.95" customHeight="1" x14ac:dyDescent="0.2">
      <c r="A27" s="1656"/>
      <c r="B27" s="132" t="s">
        <v>292</v>
      </c>
      <c r="C27" s="63">
        <v>3</v>
      </c>
      <c r="D27" s="63">
        <v>2</v>
      </c>
      <c r="E27" s="63">
        <v>2</v>
      </c>
      <c r="F27" s="63">
        <v>0</v>
      </c>
      <c r="G27" s="63" t="s">
        <v>135</v>
      </c>
      <c r="H27" s="1656"/>
      <c r="I27" s="131" t="s">
        <v>169</v>
      </c>
      <c r="J27" s="63">
        <v>2</v>
      </c>
      <c r="K27" s="63">
        <v>2</v>
      </c>
      <c r="L27" s="63">
        <v>2</v>
      </c>
      <c r="M27" s="63">
        <v>0</v>
      </c>
      <c r="N27" s="63" t="s">
        <v>135</v>
      </c>
      <c r="O27" s="1656"/>
      <c r="P27" s="131" t="s">
        <v>271</v>
      </c>
      <c r="Q27" s="63">
        <v>3</v>
      </c>
      <c r="R27" s="63">
        <v>2</v>
      </c>
      <c r="S27" s="63">
        <v>0</v>
      </c>
      <c r="T27" s="63">
        <v>2</v>
      </c>
      <c r="U27" s="63" t="s">
        <v>139</v>
      </c>
      <c r="V27" s="1656"/>
      <c r="W27" s="131" t="s">
        <v>164</v>
      </c>
      <c r="X27" s="63">
        <v>5</v>
      </c>
      <c r="Y27" s="63">
        <v>2</v>
      </c>
      <c r="Z27" s="63">
        <v>0</v>
      </c>
      <c r="AA27" s="63">
        <v>2</v>
      </c>
      <c r="AB27" s="63" t="s">
        <v>135</v>
      </c>
      <c r="AC27" s="1656"/>
      <c r="AD27" s="131" t="s">
        <v>271</v>
      </c>
      <c r="AE27" s="63">
        <v>3</v>
      </c>
      <c r="AF27" s="63">
        <v>2</v>
      </c>
      <c r="AG27" s="63">
        <v>0</v>
      </c>
      <c r="AH27" s="63">
        <v>2</v>
      </c>
      <c r="AI27" s="63" t="s">
        <v>139</v>
      </c>
    </row>
    <row r="28" spans="1:35" s="8" customFormat="1" ht="15.95" customHeight="1" x14ac:dyDescent="0.2">
      <c r="A28" s="1656"/>
      <c r="B28" s="132" t="s">
        <v>320</v>
      </c>
      <c r="C28" s="63">
        <v>4</v>
      </c>
      <c r="D28" s="63">
        <v>2</v>
      </c>
      <c r="E28" s="63">
        <v>1</v>
      </c>
      <c r="F28" s="63">
        <v>1</v>
      </c>
      <c r="G28" s="63" t="s">
        <v>139</v>
      </c>
      <c r="H28" s="1656"/>
      <c r="I28" s="131" t="s">
        <v>104</v>
      </c>
      <c r="J28" s="63">
        <v>4</v>
      </c>
      <c r="K28" s="63">
        <v>2</v>
      </c>
      <c r="L28" s="63">
        <v>0</v>
      </c>
      <c r="M28" s="63">
        <v>2</v>
      </c>
      <c r="N28" s="63" t="s">
        <v>139</v>
      </c>
      <c r="O28" s="1656"/>
      <c r="P28" s="131" t="s">
        <v>349</v>
      </c>
      <c r="Q28" s="63">
        <v>2</v>
      </c>
      <c r="R28" s="63">
        <v>2</v>
      </c>
      <c r="S28" s="63">
        <v>1</v>
      </c>
      <c r="T28" s="63">
        <v>1</v>
      </c>
      <c r="U28" s="63" t="s">
        <v>135</v>
      </c>
      <c r="V28" s="1656"/>
      <c r="W28" s="131" t="s">
        <v>123</v>
      </c>
      <c r="X28" s="63">
        <v>2</v>
      </c>
      <c r="Y28" s="63">
        <v>2</v>
      </c>
      <c r="Z28" s="63">
        <v>0</v>
      </c>
      <c r="AA28" s="63">
        <v>2</v>
      </c>
      <c r="AB28" s="63" t="s">
        <v>135</v>
      </c>
      <c r="AC28" s="1656"/>
      <c r="AD28" s="131" t="s">
        <v>349</v>
      </c>
      <c r="AE28" s="63">
        <v>2</v>
      </c>
      <c r="AF28" s="63">
        <v>2</v>
      </c>
      <c r="AG28" s="63">
        <v>1</v>
      </c>
      <c r="AH28" s="63">
        <v>1</v>
      </c>
      <c r="AI28" s="63" t="s">
        <v>135</v>
      </c>
    </row>
    <row r="29" spans="1:35" s="8" customFormat="1" ht="15.95" customHeight="1" x14ac:dyDescent="0.2">
      <c r="A29" s="1656"/>
      <c r="B29" s="132" t="s">
        <v>321</v>
      </c>
      <c r="C29" s="63">
        <v>4</v>
      </c>
      <c r="D29" s="63">
        <v>3</v>
      </c>
      <c r="E29" s="63">
        <v>1</v>
      </c>
      <c r="F29" s="63">
        <v>2</v>
      </c>
      <c r="G29" s="63" t="s">
        <v>135</v>
      </c>
      <c r="H29" s="1656"/>
      <c r="I29" s="131" t="s">
        <v>126</v>
      </c>
      <c r="J29" s="63">
        <v>3</v>
      </c>
      <c r="K29" s="63">
        <v>2</v>
      </c>
      <c r="L29" s="63">
        <v>0</v>
      </c>
      <c r="M29" s="63">
        <v>2</v>
      </c>
      <c r="N29" s="63" t="s">
        <v>139</v>
      </c>
      <c r="O29" s="1656"/>
      <c r="P29" s="131" t="s">
        <v>116</v>
      </c>
      <c r="Q29" s="63">
        <v>5</v>
      </c>
      <c r="R29" s="63">
        <v>4</v>
      </c>
      <c r="S29" s="63">
        <v>2</v>
      </c>
      <c r="T29" s="63">
        <v>2</v>
      </c>
      <c r="U29" s="63" t="s">
        <v>135</v>
      </c>
      <c r="V29" s="1656"/>
      <c r="W29" s="131" t="s">
        <v>149</v>
      </c>
      <c r="X29" s="63">
        <v>6</v>
      </c>
      <c r="Y29" s="63">
        <v>4</v>
      </c>
      <c r="Z29" s="63">
        <v>2</v>
      </c>
      <c r="AA29" s="63">
        <v>2</v>
      </c>
      <c r="AB29" s="63" t="s">
        <v>135</v>
      </c>
      <c r="AC29" s="1656"/>
      <c r="AD29" s="132" t="s">
        <v>123</v>
      </c>
      <c r="AE29" s="63">
        <v>2</v>
      </c>
      <c r="AF29" s="63">
        <v>2</v>
      </c>
      <c r="AG29" s="63">
        <v>0</v>
      </c>
      <c r="AH29" s="63">
        <v>2</v>
      </c>
      <c r="AI29" s="63" t="s">
        <v>139</v>
      </c>
    </row>
    <row r="30" spans="1:35" s="8" customFormat="1" ht="15.95" customHeight="1" x14ac:dyDescent="0.2">
      <c r="A30" s="1656"/>
      <c r="B30" s="132" t="s">
        <v>317</v>
      </c>
      <c r="C30" s="63">
        <v>4</v>
      </c>
      <c r="D30" s="63">
        <v>2</v>
      </c>
      <c r="E30" s="63">
        <v>1</v>
      </c>
      <c r="F30" s="63">
        <v>1</v>
      </c>
      <c r="G30" s="63" t="s">
        <v>139</v>
      </c>
      <c r="H30" s="1656"/>
      <c r="I30" s="131" t="s">
        <v>205</v>
      </c>
      <c r="J30" s="63">
        <v>2</v>
      </c>
      <c r="K30" s="63">
        <v>2</v>
      </c>
      <c r="L30" s="63">
        <v>2</v>
      </c>
      <c r="M30" s="63">
        <v>0</v>
      </c>
      <c r="N30" s="63" t="s">
        <v>135</v>
      </c>
      <c r="O30" s="1656"/>
      <c r="P30" s="131" t="s">
        <v>149</v>
      </c>
      <c r="Q30" s="63">
        <v>6</v>
      </c>
      <c r="R30" s="63">
        <v>4</v>
      </c>
      <c r="S30" s="63">
        <v>2</v>
      </c>
      <c r="T30" s="63">
        <v>2</v>
      </c>
      <c r="U30" s="63" t="s">
        <v>135</v>
      </c>
      <c r="V30" s="1656"/>
      <c r="W30" s="131" t="s">
        <v>163</v>
      </c>
      <c r="X30" s="63">
        <v>15</v>
      </c>
      <c r="Y30" s="63">
        <v>12</v>
      </c>
      <c r="Z30" s="63">
        <v>9</v>
      </c>
      <c r="AA30" s="63">
        <v>3</v>
      </c>
      <c r="AB30" s="63"/>
      <c r="AC30" s="1656"/>
      <c r="AD30" s="131" t="s">
        <v>149</v>
      </c>
      <c r="AE30" s="63">
        <v>6</v>
      </c>
      <c r="AF30" s="63">
        <v>4</v>
      </c>
      <c r="AG30" s="63">
        <v>2</v>
      </c>
      <c r="AH30" s="63">
        <v>2</v>
      </c>
      <c r="AI30" s="63" t="s">
        <v>135</v>
      </c>
    </row>
    <row r="31" spans="1:35" s="8" customFormat="1" ht="15.95" customHeight="1" x14ac:dyDescent="0.2">
      <c r="A31" s="1656"/>
      <c r="B31" s="132" t="s">
        <v>337</v>
      </c>
      <c r="C31" s="63">
        <v>3</v>
      </c>
      <c r="D31" s="63">
        <v>3</v>
      </c>
      <c r="E31" s="63">
        <v>1</v>
      </c>
      <c r="F31" s="63">
        <v>2</v>
      </c>
      <c r="G31" s="63" t="s">
        <v>135</v>
      </c>
      <c r="H31" s="1656"/>
      <c r="I31" s="106" t="s">
        <v>279</v>
      </c>
      <c r="J31" s="63">
        <v>3</v>
      </c>
      <c r="K31" s="63">
        <v>2</v>
      </c>
      <c r="L31" s="63">
        <v>2</v>
      </c>
      <c r="M31" s="63">
        <v>0</v>
      </c>
      <c r="N31" s="63" t="s">
        <v>135</v>
      </c>
      <c r="O31" s="1656"/>
      <c r="P31" s="131" t="s">
        <v>163</v>
      </c>
      <c r="Q31" s="63">
        <v>10</v>
      </c>
      <c r="R31" s="63">
        <v>7</v>
      </c>
      <c r="S31" s="63"/>
      <c r="T31" s="63"/>
      <c r="U31" s="63"/>
      <c r="V31" s="1656"/>
      <c r="W31" s="71" t="s">
        <v>176</v>
      </c>
      <c r="X31" s="63">
        <f>SUM(X26:X30)</f>
        <v>30</v>
      </c>
      <c r="Y31" s="63">
        <f>SUM(Y26:Y30)</f>
        <v>22</v>
      </c>
      <c r="Z31" s="63">
        <f>SUM(Z26:Z30)</f>
        <v>13</v>
      </c>
      <c r="AA31" s="63">
        <f>SUM(AA26:AA30)</f>
        <v>9</v>
      </c>
      <c r="AB31" s="63"/>
      <c r="AC31" s="1656"/>
      <c r="AD31" s="132" t="s">
        <v>163</v>
      </c>
      <c r="AE31" s="63">
        <v>13</v>
      </c>
      <c r="AF31" s="63">
        <v>8</v>
      </c>
      <c r="AG31" s="63"/>
      <c r="AH31" s="63"/>
      <c r="AI31" s="63"/>
    </row>
    <row r="32" spans="1:35" s="8" customFormat="1" ht="15.95" customHeight="1" x14ac:dyDescent="0.2">
      <c r="A32" s="1656"/>
      <c r="B32" s="132" t="s">
        <v>163</v>
      </c>
      <c r="C32" s="63">
        <v>10</v>
      </c>
      <c r="D32" s="63">
        <v>7</v>
      </c>
      <c r="E32" s="63">
        <v>3</v>
      </c>
      <c r="F32" s="63">
        <v>4</v>
      </c>
      <c r="G32" s="63"/>
      <c r="H32" s="1656"/>
      <c r="I32" s="131" t="s">
        <v>163</v>
      </c>
      <c r="J32" s="63">
        <v>14</v>
      </c>
      <c r="K32" s="63">
        <v>10</v>
      </c>
      <c r="L32" s="63"/>
      <c r="M32" s="63"/>
      <c r="N32" s="63"/>
      <c r="O32" s="1656"/>
      <c r="P32" s="134" t="s">
        <v>340</v>
      </c>
      <c r="Q32" s="8">
        <v>0</v>
      </c>
      <c r="R32" s="8">
        <v>0</v>
      </c>
      <c r="S32" s="8">
        <v>0</v>
      </c>
      <c r="T32" s="8">
        <v>0</v>
      </c>
      <c r="U32" s="8" t="s">
        <v>94</v>
      </c>
      <c r="V32" s="1656"/>
      <c r="W32" s="63"/>
      <c r="X32" s="63"/>
      <c r="Y32" s="63"/>
      <c r="Z32" s="63"/>
      <c r="AA32" s="63"/>
      <c r="AB32" s="63"/>
      <c r="AC32" s="1656"/>
      <c r="AD32" s="55" t="s">
        <v>340</v>
      </c>
      <c r="AE32" s="8">
        <v>0</v>
      </c>
      <c r="AF32" s="8">
        <v>0</v>
      </c>
      <c r="AG32" s="8">
        <v>0</v>
      </c>
      <c r="AH32" s="8">
        <v>0</v>
      </c>
      <c r="AI32" s="8" t="s">
        <v>94</v>
      </c>
    </row>
    <row r="33" spans="1:35" s="8" customFormat="1" ht="15.95" customHeight="1" x14ac:dyDescent="0.2">
      <c r="A33" s="1656"/>
      <c r="B33" s="134" t="s">
        <v>340</v>
      </c>
      <c r="C33" s="8">
        <v>0</v>
      </c>
      <c r="D33" s="8">
        <v>0</v>
      </c>
      <c r="E33" s="8">
        <v>0</v>
      </c>
      <c r="F33" s="8">
        <v>0</v>
      </c>
      <c r="G33" s="8" t="s">
        <v>94</v>
      </c>
      <c r="H33" s="1656"/>
      <c r="I33" s="134" t="s">
        <v>340</v>
      </c>
      <c r="J33" s="8">
        <v>0</v>
      </c>
      <c r="K33" s="8">
        <v>0</v>
      </c>
      <c r="L33" s="8">
        <v>0</v>
      </c>
      <c r="M33" s="8">
        <v>0</v>
      </c>
      <c r="N33" s="8" t="s">
        <v>94</v>
      </c>
      <c r="O33" s="1656"/>
      <c r="P33" s="71" t="s">
        <v>176</v>
      </c>
      <c r="Q33" s="63">
        <f>SUM(Q26:Q31)</f>
        <v>30</v>
      </c>
      <c r="R33" s="63">
        <f>SUM(R26:R31)</f>
        <v>22</v>
      </c>
      <c r="S33" s="63">
        <f>SUM(S26:S31)</f>
        <v>6</v>
      </c>
      <c r="T33" s="63">
        <f>SUM(T26:T31)</f>
        <v>9</v>
      </c>
      <c r="U33" s="63"/>
      <c r="V33" s="1656"/>
      <c r="W33" s="63"/>
      <c r="X33" s="63"/>
      <c r="Y33" s="63"/>
      <c r="Z33" s="63"/>
      <c r="AA33" s="63"/>
      <c r="AB33" s="63"/>
      <c r="AC33" s="1656"/>
      <c r="AD33" s="71" t="s">
        <v>176</v>
      </c>
      <c r="AE33" s="63">
        <f>SUM(AE26:AE31)</f>
        <v>30</v>
      </c>
      <c r="AF33" s="63">
        <f>SUM(AF26:AF31)</f>
        <v>21</v>
      </c>
      <c r="AG33" s="63">
        <f>SUM(AG26:AG31)</f>
        <v>4</v>
      </c>
      <c r="AH33" s="63">
        <f>SUM(AH26:AH31)</f>
        <v>9</v>
      </c>
      <c r="AI33" s="63"/>
    </row>
    <row r="34" spans="1:35" s="8" customFormat="1" ht="15.95" customHeight="1" thickBot="1" x14ac:dyDescent="0.25">
      <c r="A34" s="1657"/>
      <c r="B34" s="133" t="s">
        <v>176</v>
      </c>
      <c r="C34" s="68">
        <f>SUM(C26:C32)</f>
        <v>30</v>
      </c>
      <c r="D34" s="68">
        <f>SUM(D26:D32)</f>
        <v>21</v>
      </c>
      <c r="E34" s="68">
        <f>SUM(E26:E32)</f>
        <v>9</v>
      </c>
      <c r="F34" s="68">
        <f>SUM(F26:F32)</f>
        <v>12</v>
      </c>
      <c r="G34" s="68"/>
      <c r="H34" s="1657"/>
      <c r="I34" s="133" t="s">
        <v>176</v>
      </c>
      <c r="J34" s="68">
        <f>SUM(J26:J32)</f>
        <v>30</v>
      </c>
      <c r="K34" s="68">
        <f>SUM(K26:K32)</f>
        <v>22</v>
      </c>
      <c r="L34" s="68">
        <f>SUM(L26:L32)</f>
        <v>8</v>
      </c>
      <c r="M34" s="68">
        <f>SUM(M26:M32)</f>
        <v>4</v>
      </c>
      <c r="N34" s="68"/>
      <c r="O34" s="135"/>
      <c r="P34" s="68"/>
      <c r="Q34" s="68"/>
      <c r="R34" s="68"/>
      <c r="S34" s="68"/>
      <c r="T34" s="68"/>
      <c r="U34" s="68"/>
      <c r="V34" s="1657"/>
      <c r="W34" s="68"/>
      <c r="X34" s="68"/>
      <c r="Y34" s="68"/>
      <c r="Z34" s="68"/>
      <c r="AA34" s="68"/>
      <c r="AB34" s="68"/>
      <c r="AC34" s="135"/>
      <c r="AD34" s="68"/>
      <c r="AE34" s="68"/>
      <c r="AF34" s="68"/>
      <c r="AG34" s="68"/>
      <c r="AH34" s="68"/>
      <c r="AI34" s="68"/>
    </row>
    <row r="35" spans="1:35" s="8" customFormat="1" ht="15.95" customHeight="1" x14ac:dyDescent="0.2">
      <c r="A35" s="1655">
        <v>4</v>
      </c>
      <c r="B35" s="61" t="s">
        <v>241</v>
      </c>
      <c r="C35" s="60">
        <v>30</v>
      </c>
      <c r="D35" s="60"/>
      <c r="E35" s="60"/>
      <c r="F35" s="60"/>
      <c r="G35" s="60"/>
      <c r="H35" s="1655">
        <v>4</v>
      </c>
      <c r="I35" s="61" t="s">
        <v>241</v>
      </c>
      <c r="J35" s="60">
        <v>30</v>
      </c>
      <c r="K35" s="60"/>
      <c r="L35" s="60"/>
      <c r="M35" s="60"/>
      <c r="N35" s="60" t="s">
        <v>139</v>
      </c>
      <c r="O35" s="1655">
        <v>4</v>
      </c>
      <c r="P35" s="61" t="s">
        <v>241</v>
      </c>
      <c r="Q35" s="60">
        <v>30</v>
      </c>
      <c r="R35" s="60"/>
      <c r="S35" s="60"/>
      <c r="T35" s="60"/>
      <c r="U35" s="60" t="s">
        <v>139</v>
      </c>
      <c r="V35" s="77">
        <v>4</v>
      </c>
      <c r="W35" s="62" t="s">
        <v>241</v>
      </c>
      <c r="X35" s="63">
        <v>30</v>
      </c>
      <c r="Y35" s="63"/>
      <c r="Z35" s="63"/>
      <c r="AA35" s="63"/>
      <c r="AB35" s="63"/>
      <c r="AC35" s="1655">
        <v>4</v>
      </c>
      <c r="AD35" s="61" t="s">
        <v>241</v>
      </c>
      <c r="AE35" s="60">
        <v>30</v>
      </c>
      <c r="AF35" s="60"/>
      <c r="AG35" s="60"/>
      <c r="AH35" s="60"/>
      <c r="AI35" s="60"/>
    </row>
    <row r="36" spans="1:35" s="8" customFormat="1" ht="15.95" customHeight="1" thickBot="1" x14ac:dyDescent="0.25">
      <c r="A36" s="1657"/>
      <c r="B36" s="66" t="s">
        <v>176</v>
      </c>
      <c r="C36" s="67">
        <v>30</v>
      </c>
      <c r="D36" s="67"/>
      <c r="E36" s="67"/>
      <c r="F36" s="67"/>
      <c r="G36" s="68"/>
      <c r="H36" s="1657"/>
      <c r="I36" s="66" t="s">
        <v>176</v>
      </c>
      <c r="J36" s="67">
        <v>30</v>
      </c>
      <c r="K36" s="67"/>
      <c r="L36" s="67"/>
      <c r="M36" s="67"/>
      <c r="N36" s="67"/>
      <c r="O36" s="1657"/>
      <c r="P36" s="66" t="s">
        <v>176</v>
      </c>
      <c r="Q36" s="67">
        <v>30</v>
      </c>
      <c r="R36" s="67"/>
      <c r="S36" s="67"/>
      <c r="T36" s="67"/>
      <c r="U36" s="67"/>
      <c r="V36" s="74"/>
      <c r="W36" s="66" t="s">
        <v>176</v>
      </c>
      <c r="X36" s="67">
        <v>30</v>
      </c>
      <c r="Y36" s="67"/>
      <c r="Z36" s="67"/>
      <c r="AA36" s="67"/>
      <c r="AB36" s="68"/>
      <c r="AC36" s="1657"/>
      <c r="AD36" s="66" t="s">
        <v>176</v>
      </c>
      <c r="AE36" s="67">
        <v>30</v>
      </c>
      <c r="AF36" s="67"/>
      <c r="AG36" s="67"/>
      <c r="AH36" s="67"/>
      <c r="AI36" s="68"/>
    </row>
    <row r="37" spans="1:35" ht="15.95" customHeight="1" thickBot="1" x14ac:dyDescent="0.25">
      <c r="A37" s="41"/>
      <c r="B37" s="42" t="s">
        <v>324</v>
      </c>
      <c r="C37" s="33">
        <v>120</v>
      </c>
      <c r="D37" s="33"/>
      <c r="E37" s="33"/>
      <c r="F37" s="33"/>
      <c r="G37" s="33"/>
      <c r="H37" s="41"/>
      <c r="I37" s="42" t="s">
        <v>324</v>
      </c>
      <c r="J37" s="33">
        <v>120</v>
      </c>
      <c r="K37" s="33"/>
      <c r="L37" s="33"/>
      <c r="M37" s="33"/>
      <c r="N37" s="33"/>
      <c r="O37" s="41"/>
      <c r="P37" s="42" t="s">
        <v>324</v>
      </c>
      <c r="Q37" s="33">
        <v>120</v>
      </c>
      <c r="R37" s="33"/>
      <c r="S37" s="33"/>
      <c r="T37" s="33"/>
      <c r="U37" s="33"/>
      <c r="V37" s="56"/>
      <c r="W37" s="57" t="s">
        <v>324</v>
      </c>
      <c r="X37" s="58">
        <v>120</v>
      </c>
      <c r="Y37" s="58"/>
      <c r="Z37" s="58"/>
      <c r="AA37" s="58"/>
      <c r="AB37" s="58"/>
      <c r="AC37" s="34"/>
      <c r="AD37" s="42" t="s">
        <v>324</v>
      </c>
      <c r="AE37" s="33">
        <v>120</v>
      </c>
      <c r="AF37" s="33"/>
      <c r="AG37" s="33"/>
      <c r="AH37" s="33"/>
      <c r="AI37" s="33"/>
    </row>
    <row r="38" spans="1:35" ht="15.95" customHeight="1" thickBot="1" x14ac:dyDescent="0.25">
      <c r="H38" s="31"/>
      <c r="O38" s="31"/>
      <c r="P38" s="45"/>
    </row>
    <row r="39" spans="1:35" ht="15.95" customHeight="1" x14ac:dyDescent="0.2">
      <c r="A39" s="32"/>
      <c r="B39" s="37" t="s">
        <v>326</v>
      </c>
      <c r="C39" s="37"/>
      <c r="D39" s="37"/>
      <c r="E39" s="37"/>
      <c r="F39" s="37"/>
      <c r="G39" s="37"/>
      <c r="H39" s="31"/>
      <c r="I39" s="1661" t="s">
        <v>325</v>
      </c>
      <c r="J39" s="1661"/>
      <c r="K39" s="1661"/>
      <c r="L39" s="1661"/>
      <c r="M39" s="1661"/>
      <c r="N39" s="1661"/>
      <c r="O39" s="31"/>
      <c r="P39" s="1659" t="s">
        <v>350</v>
      </c>
      <c r="Q39" s="1659"/>
      <c r="R39" s="1659"/>
      <c r="S39" s="1659"/>
      <c r="T39" s="1659"/>
      <c r="U39" s="1659"/>
      <c r="W39" s="1659" t="s">
        <v>367</v>
      </c>
      <c r="X39" s="1659"/>
      <c r="Y39" s="1659"/>
      <c r="Z39" s="1659"/>
      <c r="AA39" s="1659"/>
      <c r="AB39" s="1659"/>
      <c r="AC39" s="32"/>
      <c r="AD39" s="37" t="s">
        <v>354</v>
      </c>
      <c r="AE39" s="37"/>
      <c r="AF39" s="37"/>
      <c r="AG39" s="37"/>
      <c r="AH39" s="37"/>
      <c r="AI39" s="37"/>
    </row>
    <row r="40" spans="1:35" s="8" customFormat="1" ht="15.95" customHeight="1" x14ac:dyDescent="0.2">
      <c r="A40" s="1656">
        <v>1</v>
      </c>
      <c r="B40" s="132" t="s">
        <v>327</v>
      </c>
      <c r="C40" s="63">
        <v>3</v>
      </c>
      <c r="D40" s="63">
        <v>3</v>
      </c>
      <c r="E40" s="63">
        <v>1</v>
      </c>
      <c r="F40" s="63">
        <v>2</v>
      </c>
      <c r="G40" s="63" t="s">
        <v>135</v>
      </c>
      <c r="H40" s="77">
        <v>1</v>
      </c>
      <c r="I40" s="128" t="s">
        <v>290</v>
      </c>
      <c r="J40" s="63">
        <v>9</v>
      </c>
      <c r="K40" s="63">
        <v>4</v>
      </c>
      <c r="L40" s="63">
        <v>4</v>
      </c>
      <c r="M40" s="63">
        <v>0</v>
      </c>
      <c r="N40" s="63" t="s">
        <v>139</v>
      </c>
      <c r="O40" s="75"/>
      <c r="P40" s="63"/>
      <c r="Q40" s="63"/>
      <c r="R40" s="63"/>
      <c r="S40" s="63"/>
      <c r="T40" s="63"/>
      <c r="U40" s="63"/>
      <c r="V40" s="76"/>
      <c r="AC40" s="75"/>
      <c r="AD40" s="63"/>
      <c r="AE40" s="63"/>
      <c r="AF40" s="63"/>
      <c r="AG40" s="63"/>
      <c r="AH40" s="63"/>
      <c r="AI40" s="63"/>
    </row>
    <row r="41" spans="1:35" s="8" customFormat="1" ht="15.95" customHeight="1" x14ac:dyDescent="0.2">
      <c r="A41" s="1656"/>
      <c r="B41" s="132" t="s">
        <v>328</v>
      </c>
      <c r="C41" s="63">
        <v>3</v>
      </c>
      <c r="D41" s="63">
        <v>2</v>
      </c>
      <c r="E41" s="63">
        <v>0</v>
      </c>
      <c r="F41" s="63">
        <v>2</v>
      </c>
      <c r="G41" s="63" t="s">
        <v>139</v>
      </c>
      <c r="H41" s="77"/>
      <c r="I41" s="64" t="s">
        <v>176</v>
      </c>
      <c r="J41" s="65">
        <v>9</v>
      </c>
      <c r="K41" s="65">
        <v>4</v>
      </c>
      <c r="L41" s="65">
        <v>4</v>
      </c>
      <c r="M41" s="65">
        <v>0</v>
      </c>
      <c r="N41" s="65"/>
      <c r="O41" s="75"/>
      <c r="P41" s="63"/>
      <c r="Q41" s="63"/>
      <c r="R41" s="63"/>
      <c r="S41" s="63"/>
      <c r="T41" s="63"/>
      <c r="U41" s="63"/>
      <c r="AC41" s="75"/>
      <c r="AD41" s="63"/>
      <c r="AE41" s="63"/>
      <c r="AF41" s="63"/>
      <c r="AG41" s="63"/>
      <c r="AH41" s="63"/>
      <c r="AI41" s="63"/>
    </row>
    <row r="42" spans="1:35" s="8" customFormat="1" ht="15.95" customHeight="1" thickBot="1" x14ac:dyDescent="0.25">
      <c r="A42" s="1657"/>
      <c r="B42" s="133" t="s">
        <v>176</v>
      </c>
      <c r="C42" s="67">
        <f>SUM(C40:C41)</f>
        <v>6</v>
      </c>
      <c r="D42" s="67">
        <f>SUM(D40:D41)</f>
        <v>5</v>
      </c>
      <c r="E42" s="67">
        <f>SUM(E40:E41)</f>
        <v>1</v>
      </c>
      <c r="F42" s="67">
        <f>SUM(F40:F41)</f>
        <v>4</v>
      </c>
      <c r="G42" s="68"/>
      <c r="H42" s="69"/>
      <c r="I42" s="69"/>
      <c r="J42" s="69"/>
      <c r="K42" s="69"/>
      <c r="L42" s="69"/>
      <c r="M42" s="69"/>
      <c r="N42" s="69"/>
      <c r="O42" s="75"/>
      <c r="P42" s="63"/>
      <c r="Q42" s="63"/>
      <c r="R42" s="63"/>
      <c r="S42" s="63"/>
      <c r="T42" s="63"/>
      <c r="U42" s="63"/>
      <c r="V42" s="77"/>
      <c r="W42" s="63"/>
      <c r="X42" s="63"/>
      <c r="Y42" s="63"/>
      <c r="Z42" s="63"/>
      <c r="AA42" s="63"/>
      <c r="AB42" s="63"/>
      <c r="AC42" s="73"/>
      <c r="AD42" s="68"/>
      <c r="AE42" s="68"/>
      <c r="AF42" s="68"/>
      <c r="AG42" s="68"/>
      <c r="AH42" s="68"/>
      <c r="AI42" s="68"/>
    </row>
    <row r="43" spans="1:35" s="8" customFormat="1" ht="15.95" customHeight="1" x14ac:dyDescent="0.2">
      <c r="A43" s="1655">
        <v>2</v>
      </c>
      <c r="B43" s="60" t="s">
        <v>329</v>
      </c>
      <c r="C43" s="60">
        <v>4</v>
      </c>
      <c r="D43" s="60">
        <v>2</v>
      </c>
      <c r="E43" s="60">
        <v>2</v>
      </c>
      <c r="F43" s="60">
        <v>0</v>
      </c>
      <c r="G43" s="60" t="s">
        <v>135</v>
      </c>
      <c r="H43" s="77">
        <v>2</v>
      </c>
      <c r="I43" s="62" t="s">
        <v>294</v>
      </c>
      <c r="J43" s="63">
        <v>3</v>
      </c>
      <c r="K43" s="63">
        <v>2</v>
      </c>
      <c r="L43" s="63">
        <v>2</v>
      </c>
      <c r="M43" s="63">
        <v>0</v>
      </c>
      <c r="N43" s="63" t="s">
        <v>139</v>
      </c>
      <c r="O43" s="75"/>
      <c r="P43" s="63"/>
      <c r="Q43" s="63"/>
      <c r="R43" s="63"/>
      <c r="S43" s="63"/>
      <c r="T43" s="63"/>
      <c r="U43" s="63"/>
      <c r="V43" s="77"/>
      <c r="W43" s="63"/>
      <c r="X43" s="63"/>
      <c r="Y43" s="63"/>
      <c r="Z43" s="63"/>
      <c r="AA43" s="63"/>
      <c r="AB43" s="63"/>
      <c r="AC43" s="1656">
        <v>2</v>
      </c>
      <c r="AD43" s="63" t="s">
        <v>355</v>
      </c>
      <c r="AE43" s="63">
        <v>4</v>
      </c>
      <c r="AF43" s="63">
        <v>2</v>
      </c>
      <c r="AG43" s="63">
        <v>2</v>
      </c>
      <c r="AH43" s="63">
        <v>0</v>
      </c>
      <c r="AI43" s="63" t="s">
        <v>139</v>
      </c>
    </row>
    <row r="44" spans="1:35" s="8" customFormat="1" ht="15.95" customHeight="1" x14ac:dyDescent="0.2">
      <c r="A44" s="1656"/>
      <c r="B44" s="63" t="s">
        <v>330</v>
      </c>
      <c r="C44" s="63">
        <v>3</v>
      </c>
      <c r="D44" s="63">
        <v>2</v>
      </c>
      <c r="E44" s="63">
        <v>2</v>
      </c>
      <c r="F44" s="63">
        <v>0</v>
      </c>
      <c r="G44" s="63" t="s">
        <v>135</v>
      </c>
      <c r="H44" s="77"/>
      <c r="I44" s="64" t="s">
        <v>176</v>
      </c>
      <c r="J44" s="65">
        <v>3</v>
      </c>
      <c r="K44" s="65">
        <v>2</v>
      </c>
      <c r="L44" s="65">
        <v>2</v>
      </c>
      <c r="M44" s="65">
        <v>0</v>
      </c>
      <c r="N44" s="65"/>
      <c r="O44" s="77"/>
      <c r="P44" s="78"/>
      <c r="Q44" s="78"/>
      <c r="R44" s="78"/>
      <c r="S44" s="78"/>
      <c r="T44" s="78"/>
      <c r="U44" s="78"/>
      <c r="V44" s="77"/>
      <c r="W44" s="63"/>
      <c r="X44" s="63"/>
      <c r="Y44" s="63"/>
      <c r="Z44" s="63"/>
      <c r="AA44" s="63"/>
      <c r="AB44" s="63"/>
      <c r="AC44" s="1656"/>
      <c r="AD44" s="63" t="s">
        <v>308</v>
      </c>
      <c r="AE44" s="63">
        <v>3</v>
      </c>
      <c r="AF44" s="63">
        <v>2</v>
      </c>
      <c r="AG44" s="63">
        <v>1</v>
      </c>
      <c r="AH44" s="63">
        <v>1</v>
      </c>
      <c r="AI44" s="63" t="s">
        <v>135</v>
      </c>
    </row>
    <row r="45" spans="1:35" s="8" customFormat="1" ht="15.95" customHeight="1" x14ac:dyDescent="0.2">
      <c r="A45" s="1656"/>
      <c r="B45" s="63" t="s">
        <v>331</v>
      </c>
      <c r="C45" s="63">
        <v>3</v>
      </c>
      <c r="D45" s="63">
        <v>2</v>
      </c>
      <c r="E45" s="63">
        <v>2</v>
      </c>
      <c r="F45" s="63">
        <v>0</v>
      </c>
      <c r="G45" s="63" t="s">
        <v>139</v>
      </c>
      <c r="H45" s="137"/>
      <c r="I45" s="137"/>
      <c r="J45" s="137"/>
      <c r="K45" s="137"/>
      <c r="L45" s="137"/>
      <c r="M45" s="137"/>
      <c r="N45" s="137"/>
      <c r="O45" s="77"/>
      <c r="P45" s="62"/>
      <c r="Q45" s="63"/>
      <c r="V45" s="76"/>
      <c r="W45" s="78"/>
      <c r="X45" s="78"/>
      <c r="Y45" s="78"/>
      <c r="Z45" s="78"/>
      <c r="AA45" s="78"/>
      <c r="AB45" s="78"/>
      <c r="AC45" s="1656"/>
      <c r="AD45" s="64" t="s">
        <v>176</v>
      </c>
      <c r="AE45" s="63"/>
      <c r="AF45" s="63"/>
      <c r="AG45" s="63"/>
      <c r="AH45" s="63"/>
      <c r="AI45" s="63"/>
    </row>
    <row r="46" spans="1:35" s="8" customFormat="1" ht="15.95" customHeight="1" thickBot="1" x14ac:dyDescent="0.25">
      <c r="A46" s="1657"/>
      <c r="B46" s="133" t="s">
        <v>176</v>
      </c>
      <c r="C46" s="67">
        <f>SUM(C43:C45)</f>
        <v>10</v>
      </c>
      <c r="D46" s="67">
        <f>SUM(D43:D45)</f>
        <v>6</v>
      </c>
      <c r="E46" s="67">
        <f>SUM(E43:E45)</f>
        <v>6</v>
      </c>
      <c r="F46" s="67">
        <f>SUM(F43:F45)</f>
        <v>0</v>
      </c>
      <c r="G46" s="68"/>
      <c r="H46" s="69"/>
      <c r="I46" s="69"/>
      <c r="J46" s="69"/>
      <c r="K46" s="69"/>
      <c r="L46" s="69"/>
      <c r="M46" s="69"/>
      <c r="N46" s="69"/>
      <c r="O46" s="74"/>
      <c r="P46" s="79"/>
      <c r="Q46" s="68"/>
      <c r="R46" s="68"/>
      <c r="S46" s="68"/>
      <c r="T46" s="68"/>
      <c r="U46" s="68"/>
      <c r="V46" s="80"/>
      <c r="W46" s="79"/>
      <c r="X46" s="79"/>
      <c r="Y46" s="79"/>
      <c r="Z46" s="79"/>
      <c r="AA46" s="79"/>
      <c r="AB46" s="79"/>
      <c r="AC46" s="73"/>
      <c r="AD46" s="68"/>
      <c r="AE46" s="68"/>
      <c r="AF46" s="68"/>
      <c r="AG46" s="68"/>
      <c r="AH46" s="68"/>
      <c r="AI46" s="68"/>
    </row>
    <row r="47" spans="1:35" s="8" customFormat="1" ht="15.95" customHeight="1" x14ac:dyDescent="0.2">
      <c r="A47" s="1656">
        <v>3</v>
      </c>
      <c r="B47" s="132" t="s">
        <v>333</v>
      </c>
      <c r="C47" s="63">
        <v>3</v>
      </c>
      <c r="D47" s="63">
        <v>2</v>
      </c>
      <c r="E47" s="63">
        <v>0</v>
      </c>
      <c r="F47" s="63">
        <v>2</v>
      </c>
      <c r="G47" s="63" t="s">
        <v>139</v>
      </c>
      <c r="H47" s="77">
        <v>3</v>
      </c>
      <c r="I47" s="128" t="s">
        <v>93</v>
      </c>
      <c r="J47" s="63">
        <v>3</v>
      </c>
      <c r="K47" s="63">
        <v>2</v>
      </c>
      <c r="L47" s="63">
        <v>2</v>
      </c>
      <c r="M47" s="63">
        <v>0</v>
      </c>
      <c r="N47" s="63" t="s">
        <v>135</v>
      </c>
      <c r="O47" s="1656">
        <v>3</v>
      </c>
      <c r="P47" s="128" t="s">
        <v>351</v>
      </c>
      <c r="Q47" s="63">
        <v>5</v>
      </c>
      <c r="R47" s="63">
        <v>3</v>
      </c>
      <c r="S47" s="63">
        <v>1</v>
      </c>
      <c r="T47" s="63">
        <v>2</v>
      </c>
      <c r="U47" s="63" t="s">
        <v>139</v>
      </c>
      <c r="V47" s="76">
        <v>3</v>
      </c>
      <c r="W47" s="128" t="s">
        <v>122</v>
      </c>
      <c r="X47" s="62">
        <v>5</v>
      </c>
      <c r="Y47" s="62">
        <v>4</v>
      </c>
      <c r="Z47" s="62">
        <v>3</v>
      </c>
      <c r="AA47" s="62">
        <v>1</v>
      </c>
      <c r="AB47" s="62" t="s">
        <v>135</v>
      </c>
      <c r="AC47" s="1656">
        <v>3</v>
      </c>
      <c r="AD47" s="132" t="s">
        <v>288</v>
      </c>
      <c r="AE47" s="63">
        <v>5</v>
      </c>
      <c r="AF47" s="63">
        <v>2</v>
      </c>
      <c r="AG47" s="63">
        <v>0</v>
      </c>
      <c r="AH47" s="63">
        <v>2</v>
      </c>
      <c r="AI47" s="63" t="s">
        <v>139</v>
      </c>
    </row>
    <row r="48" spans="1:35" s="8" customFormat="1" ht="15.95" customHeight="1" x14ac:dyDescent="0.2">
      <c r="A48" s="1656"/>
      <c r="B48" s="132" t="s">
        <v>334</v>
      </c>
      <c r="C48" s="63">
        <v>4</v>
      </c>
      <c r="D48" s="63">
        <v>3</v>
      </c>
      <c r="E48" s="63">
        <v>2</v>
      </c>
      <c r="F48" s="63">
        <v>1</v>
      </c>
      <c r="G48" s="63" t="s">
        <v>135</v>
      </c>
      <c r="H48" s="77"/>
      <c r="I48" s="128" t="s">
        <v>59</v>
      </c>
      <c r="J48" s="63">
        <v>3</v>
      </c>
      <c r="K48" s="63">
        <v>2</v>
      </c>
      <c r="L48" s="63">
        <v>2</v>
      </c>
      <c r="M48" s="63">
        <v>0</v>
      </c>
      <c r="N48" s="63" t="s">
        <v>135</v>
      </c>
      <c r="O48" s="1656"/>
      <c r="P48" s="128" t="s">
        <v>352</v>
      </c>
      <c r="Q48" s="63">
        <v>3</v>
      </c>
      <c r="R48" s="63">
        <v>2</v>
      </c>
      <c r="S48" s="63">
        <v>0</v>
      </c>
      <c r="T48" s="63">
        <v>2</v>
      </c>
      <c r="U48" s="63" t="s">
        <v>139</v>
      </c>
      <c r="V48" s="76"/>
      <c r="W48" s="128" t="s">
        <v>368</v>
      </c>
      <c r="X48" s="62">
        <v>5</v>
      </c>
      <c r="Y48" s="62">
        <v>4</v>
      </c>
      <c r="Z48" s="62">
        <v>3</v>
      </c>
      <c r="AA48" s="62">
        <v>1</v>
      </c>
      <c r="AB48" s="62" t="s">
        <v>139</v>
      </c>
      <c r="AC48" s="1656"/>
      <c r="AD48" s="132" t="s">
        <v>174</v>
      </c>
      <c r="AE48" s="63">
        <v>6</v>
      </c>
      <c r="AF48" s="63">
        <v>4</v>
      </c>
      <c r="AG48" s="15">
        <v>2</v>
      </c>
      <c r="AH48" s="15">
        <v>2</v>
      </c>
      <c r="AI48" s="14" t="s">
        <v>135</v>
      </c>
    </row>
    <row r="49" spans="1:35" s="8" customFormat="1" ht="15.95" customHeight="1" x14ac:dyDescent="0.2">
      <c r="A49" s="1656"/>
      <c r="B49" s="132" t="s">
        <v>335</v>
      </c>
      <c r="C49" s="63">
        <v>3</v>
      </c>
      <c r="D49" s="63">
        <v>2</v>
      </c>
      <c r="E49" s="63">
        <v>1</v>
      </c>
      <c r="F49" s="63">
        <v>1</v>
      </c>
      <c r="G49" s="63" t="s">
        <v>139</v>
      </c>
      <c r="H49" s="77"/>
      <c r="I49" s="128" t="s">
        <v>332</v>
      </c>
      <c r="J49" s="63">
        <v>3</v>
      </c>
      <c r="K49" s="63">
        <v>2</v>
      </c>
      <c r="L49" s="63">
        <v>2</v>
      </c>
      <c r="M49" s="63">
        <v>0</v>
      </c>
      <c r="N49" s="63" t="s">
        <v>139</v>
      </c>
      <c r="O49" s="1656"/>
      <c r="P49" s="128" t="s">
        <v>123</v>
      </c>
      <c r="Q49" s="63">
        <v>2</v>
      </c>
      <c r="R49" s="63">
        <v>2</v>
      </c>
      <c r="S49" s="63">
        <v>0</v>
      </c>
      <c r="T49" s="63">
        <v>2</v>
      </c>
      <c r="U49" s="63" t="s">
        <v>139</v>
      </c>
      <c r="V49" s="76"/>
      <c r="W49" s="128" t="s">
        <v>369</v>
      </c>
      <c r="X49" s="62">
        <v>5</v>
      </c>
      <c r="Y49" s="62">
        <v>4</v>
      </c>
      <c r="Z49" s="62">
        <v>3</v>
      </c>
      <c r="AA49" s="62">
        <v>1</v>
      </c>
      <c r="AB49" s="62" t="s">
        <v>139</v>
      </c>
      <c r="AC49" s="1656"/>
      <c r="AD49" s="132" t="s">
        <v>131</v>
      </c>
      <c r="AE49" s="63">
        <v>2</v>
      </c>
      <c r="AF49" s="63">
        <v>2</v>
      </c>
      <c r="AG49" s="8">
        <v>1</v>
      </c>
      <c r="AH49" s="8">
        <v>1</v>
      </c>
      <c r="AI49" s="8" t="s">
        <v>135</v>
      </c>
    </row>
    <row r="50" spans="1:35" s="8" customFormat="1" ht="15.95" customHeight="1" x14ac:dyDescent="0.2">
      <c r="A50" s="1656"/>
      <c r="B50" s="71" t="s">
        <v>176</v>
      </c>
      <c r="C50" s="65">
        <f>SUM(C47:C49)</f>
        <v>10</v>
      </c>
      <c r="D50" s="65">
        <f>SUM(D47:D49)</f>
        <v>7</v>
      </c>
      <c r="E50" s="65">
        <f>SUM(E47:E49)</f>
        <v>3</v>
      </c>
      <c r="F50" s="65">
        <f>SUM(F47:F49)</f>
        <v>4</v>
      </c>
      <c r="G50" s="63"/>
      <c r="H50" s="77"/>
      <c r="I50" s="128" t="s">
        <v>223</v>
      </c>
      <c r="J50" s="63">
        <v>2</v>
      </c>
      <c r="K50" s="63">
        <v>2</v>
      </c>
      <c r="L50" s="63">
        <v>0</v>
      </c>
      <c r="M50" s="63">
        <v>2</v>
      </c>
      <c r="N50" s="63" t="s">
        <v>139</v>
      </c>
      <c r="O50" s="1656"/>
      <c r="P50" s="64" t="s">
        <v>176</v>
      </c>
      <c r="Q50" s="65">
        <f>SUM(Q47:Q49)</f>
        <v>10</v>
      </c>
      <c r="R50" s="65">
        <f>SUM(R47:R49)</f>
        <v>7</v>
      </c>
      <c r="S50" s="65">
        <f>SUM(S47:S49)</f>
        <v>1</v>
      </c>
      <c r="T50" s="65">
        <f>SUM(T47:T49)</f>
        <v>6</v>
      </c>
      <c r="U50" s="63"/>
      <c r="V50" s="76"/>
      <c r="W50" s="64" t="s">
        <v>176</v>
      </c>
      <c r="X50" s="65">
        <f>SUM(X47:X49)</f>
        <v>15</v>
      </c>
      <c r="Y50" s="65">
        <f>SUM(Y47:Y49)</f>
        <v>12</v>
      </c>
      <c r="Z50" s="65">
        <f>SUM(Z47:Z49)</f>
        <v>9</v>
      </c>
      <c r="AA50" s="65">
        <f>SUM(AA47:AA49)</f>
        <v>3</v>
      </c>
      <c r="AB50" s="62"/>
      <c r="AC50" s="1656"/>
      <c r="AD50" s="64" t="s">
        <v>176</v>
      </c>
      <c r="AE50" s="63"/>
      <c r="AF50" s="63"/>
      <c r="AG50" s="63"/>
      <c r="AH50" s="63"/>
      <c r="AI50" s="63"/>
    </row>
    <row r="51" spans="1:35" s="8" customFormat="1" ht="15.95" customHeight="1" x14ac:dyDescent="0.2">
      <c r="A51" s="77"/>
      <c r="B51" s="64"/>
      <c r="C51" s="65"/>
      <c r="D51" s="65"/>
      <c r="E51" s="65"/>
      <c r="F51" s="65"/>
      <c r="G51" s="63"/>
      <c r="H51" s="77"/>
      <c r="I51" s="128" t="s">
        <v>293</v>
      </c>
      <c r="J51" s="63">
        <v>3</v>
      </c>
      <c r="K51" s="63">
        <v>2</v>
      </c>
      <c r="L51" s="63">
        <v>2</v>
      </c>
      <c r="M51" s="63">
        <v>0</v>
      </c>
      <c r="N51" s="63" t="s">
        <v>139</v>
      </c>
      <c r="O51" s="75"/>
      <c r="P51" s="63"/>
      <c r="Q51" s="63"/>
      <c r="R51" s="63"/>
      <c r="S51" s="63"/>
      <c r="T51" s="63"/>
      <c r="U51" s="63"/>
      <c r="V51" s="77"/>
      <c r="W51" s="70"/>
      <c r="X51" s="63"/>
      <c r="Y51" s="63"/>
      <c r="Z51" s="63"/>
      <c r="AA51" s="63"/>
      <c r="AB51" s="63"/>
      <c r="AC51" s="75"/>
      <c r="AD51" s="63"/>
      <c r="AE51" s="63"/>
      <c r="AF51" s="63"/>
      <c r="AG51" s="63"/>
      <c r="AH51" s="63"/>
      <c r="AI51" s="63"/>
    </row>
    <row r="52" spans="1:35" s="8" customFormat="1" ht="15.95" customHeight="1" x14ac:dyDescent="0.2">
      <c r="H52" s="77"/>
      <c r="I52" s="64" t="s">
        <v>176</v>
      </c>
      <c r="J52" s="65">
        <f>SUM(J47:J51)</f>
        <v>14</v>
      </c>
      <c r="K52" s="65">
        <f>SUM(K47:K51)</f>
        <v>10</v>
      </c>
      <c r="L52" s="65">
        <f>SUM(L47:L51)</f>
        <v>8</v>
      </c>
      <c r="M52" s="65">
        <f>SUM(M47:M51)</f>
        <v>2</v>
      </c>
      <c r="N52" s="65"/>
      <c r="O52" s="75"/>
      <c r="P52" s="63"/>
      <c r="Q52" s="63"/>
      <c r="R52" s="63"/>
      <c r="S52" s="63"/>
      <c r="T52" s="63"/>
      <c r="U52" s="63"/>
      <c r="V52" s="77"/>
      <c r="W52" s="70"/>
      <c r="X52" s="63"/>
      <c r="Y52" s="63"/>
      <c r="Z52" s="63"/>
      <c r="AA52" s="63"/>
      <c r="AB52" s="63"/>
      <c r="AC52" s="75"/>
      <c r="AD52" s="63"/>
      <c r="AE52" s="63"/>
      <c r="AF52" s="63"/>
      <c r="AG52" s="63"/>
      <c r="AH52" s="63"/>
      <c r="AI52" s="63"/>
    </row>
    <row r="53" spans="1:35" s="8" customFormat="1" ht="15.95" customHeight="1" x14ac:dyDescent="0.2">
      <c r="H53" s="77"/>
      <c r="I53" s="64"/>
      <c r="J53" s="65"/>
      <c r="K53" s="65"/>
      <c r="L53" s="65"/>
      <c r="M53" s="65"/>
      <c r="N53" s="65"/>
      <c r="O53" s="75"/>
      <c r="P53" s="63"/>
      <c r="Q53" s="63"/>
      <c r="R53" s="63"/>
      <c r="S53" s="63"/>
      <c r="T53" s="63"/>
      <c r="U53" s="63"/>
      <c r="V53" s="77"/>
      <c r="W53" s="70"/>
      <c r="X53" s="63"/>
      <c r="Y53" s="63"/>
      <c r="Z53" s="63"/>
      <c r="AA53" s="63"/>
      <c r="AB53" s="63"/>
      <c r="AC53" s="75"/>
      <c r="AD53" s="63"/>
      <c r="AE53" s="63"/>
      <c r="AF53" s="63"/>
      <c r="AG53" s="63"/>
      <c r="AH53" s="63"/>
      <c r="AI53" s="63"/>
    </row>
    <row r="54" spans="1:35" s="8" customFormat="1" ht="15.95" customHeight="1" x14ac:dyDescent="0.2">
      <c r="H54" s="77"/>
      <c r="I54" s="106"/>
      <c r="J54" s="65"/>
      <c r="K54" s="65"/>
      <c r="L54" s="65"/>
      <c r="M54" s="65"/>
      <c r="N54" s="65"/>
      <c r="O54" s="75"/>
      <c r="P54" s="63"/>
      <c r="Q54" s="63"/>
      <c r="R54" s="63"/>
      <c r="S54" s="63"/>
      <c r="T54" s="63"/>
      <c r="U54" s="63"/>
      <c r="V54" s="77"/>
      <c r="W54" s="70"/>
      <c r="X54" s="63"/>
      <c r="Y54" s="63"/>
      <c r="Z54" s="63"/>
      <c r="AA54" s="63"/>
      <c r="AB54" s="63"/>
      <c r="AC54" s="75"/>
      <c r="AD54" s="63"/>
      <c r="AE54" s="63"/>
      <c r="AF54" s="63"/>
      <c r="AG54" s="63"/>
      <c r="AH54" s="63"/>
      <c r="AI54" s="63"/>
    </row>
    <row r="55" spans="1:35" s="8" customFormat="1" ht="15.95" customHeight="1" x14ac:dyDescent="0.2">
      <c r="H55" s="77"/>
      <c r="I55" s="64"/>
      <c r="J55" s="65"/>
      <c r="K55" s="65"/>
      <c r="L55" s="65"/>
      <c r="M55" s="65"/>
      <c r="N55" s="65"/>
      <c r="O55" s="75"/>
      <c r="P55" s="63"/>
      <c r="Q55" s="63"/>
      <c r="R55" s="63"/>
      <c r="S55" s="63"/>
      <c r="T55" s="63"/>
      <c r="U55" s="63"/>
      <c r="V55" s="77"/>
      <c r="W55" s="70"/>
      <c r="X55" s="63"/>
      <c r="Y55" s="63"/>
      <c r="Z55" s="63"/>
      <c r="AA55" s="63"/>
      <c r="AB55" s="63"/>
      <c r="AC55" s="75"/>
      <c r="AD55" s="63"/>
      <c r="AE55" s="63"/>
      <c r="AF55" s="63"/>
      <c r="AG55" s="63"/>
      <c r="AH55" s="63"/>
      <c r="AI55" s="63"/>
    </row>
    <row r="56" spans="1:35" ht="15.95" customHeight="1" x14ac:dyDescent="0.2">
      <c r="A56" s="4"/>
      <c r="B56" s="4"/>
      <c r="C56" s="4"/>
      <c r="D56" s="4"/>
      <c r="E56" s="4"/>
      <c r="F56" s="4"/>
      <c r="G56" s="4"/>
      <c r="H56" s="31"/>
      <c r="I56" s="126"/>
      <c r="J56" s="127"/>
      <c r="K56" s="127"/>
      <c r="L56" s="127"/>
      <c r="M56" s="127"/>
      <c r="N56" s="127"/>
      <c r="W56"/>
    </row>
    <row r="57" spans="1:35" ht="76.5" customHeight="1" x14ac:dyDescent="0.2">
      <c r="B57" s="1663" t="s">
        <v>343</v>
      </c>
      <c r="C57" s="1663"/>
      <c r="D57" s="1663"/>
      <c r="E57" s="1663"/>
      <c r="F57" s="1663"/>
      <c r="G57" s="1663"/>
      <c r="I57" s="1658" t="s">
        <v>344</v>
      </c>
      <c r="J57" s="1658"/>
      <c r="K57" s="1658"/>
      <c r="L57" s="1658"/>
      <c r="M57" s="1658"/>
      <c r="N57" s="1658"/>
      <c r="O57" s="32"/>
      <c r="P57" s="1658" t="s">
        <v>357</v>
      </c>
      <c r="Q57" s="1658"/>
      <c r="R57" s="1658"/>
      <c r="S57" s="1658"/>
      <c r="T57" s="1658"/>
      <c r="U57" s="1658"/>
      <c r="V57" s="32"/>
      <c r="W57" s="1658" t="s">
        <v>357</v>
      </c>
      <c r="X57" s="1658"/>
      <c r="Y57" s="1658"/>
      <c r="Z57" s="1658"/>
      <c r="AA57" s="1658"/>
      <c r="AB57" s="1658"/>
      <c r="AC57" s="46"/>
      <c r="AD57" s="1658" t="s">
        <v>357</v>
      </c>
      <c r="AE57" s="1658"/>
      <c r="AF57" s="1658"/>
      <c r="AG57" s="1658"/>
      <c r="AH57" s="1658"/>
      <c r="AI57" s="1658"/>
    </row>
    <row r="58" spans="1:35" s="3" customFormat="1" ht="120" customHeight="1" x14ac:dyDescent="0.2">
      <c r="B58" s="1664" t="s">
        <v>360</v>
      </c>
      <c r="C58" s="1664"/>
      <c r="D58" s="1664"/>
      <c r="E58" s="1664"/>
      <c r="F58" s="1664"/>
      <c r="G58" s="1664"/>
      <c r="I58" s="1662" t="s">
        <v>345</v>
      </c>
      <c r="J58" s="1662"/>
      <c r="K58" s="1662"/>
      <c r="L58" s="1662"/>
      <c r="M58" s="1662"/>
      <c r="N58" s="1662"/>
      <c r="O58" s="32"/>
      <c r="P58" s="1662" t="s">
        <v>358</v>
      </c>
      <c r="Q58" s="1662"/>
      <c r="R58" s="1662"/>
      <c r="S58" s="1662"/>
      <c r="T58" s="1662"/>
      <c r="U58" s="1662"/>
      <c r="V58" s="32"/>
      <c r="W58" s="1662" t="s">
        <v>370</v>
      </c>
      <c r="X58" s="1662"/>
      <c r="Y58" s="1662"/>
      <c r="Z58" s="1662"/>
      <c r="AA58" s="1662"/>
      <c r="AB58" s="1662"/>
      <c r="AC58" s="46"/>
      <c r="AD58" s="1662" t="s">
        <v>359</v>
      </c>
      <c r="AE58" s="1662"/>
      <c r="AF58" s="1662"/>
      <c r="AG58" s="1662"/>
      <c r="AH58" s="1662"/>
      <c r="AI58" s="1662"/>
    </row>
    <row r="59" spans="1:35" ht="15.95" customHeight="1" x14ac:dyDescent="0.2">
      <c r="O59" s="32"/>
      <c r="V59" s="32"/>
    </row>
    <row r="60" spans="1:35" ht="15.95" customHeight="1" x14ac:dyDescent="0.2">
      <c r="I60" s="138" t="s">
        <v>206</v>
      </c>
      <c r="J60" s="13"/>
      <c r="K60" s="4"/>
      <c r="L60" s="4"/>
      <c r="M60" s="4"/>
      <c r="N60" s="4"/>
      <c r="V60" s="32"/>
    </row>
    <row r="61" spans="1:35" ht="15.95" customHeight="1" x14ac:dyDescent="0.2">
      <c r="I61" s="139" t="s">
        <v>85</v>
      </c>
      <c r="J61" s="13" t="s">
        <v>430</v>
      </c>
      <c r="K61" s="4"/>
      <c r="L61" s="4"/>
      <c r="M61" s="4"/>
      <c r="N61" s="4"/>
      <c r="V61" s="32"/>
    </row>
    <row r="62" spans="1:35" ht="15.95" customHeight="1" x14ac:dyDescent="0.2">
      <c r="I62" s="157" t="s">
        <v>169</v>
      </c>
      <c r="J62" s="13" t="s">
        <v>430</v>
      </c>
      <c r="K62" s="4"/>
      <c r="L62" s="4"/>
      <c r="M62" s="4"/>
      <c r="N62" s="4"/>
      <c r="V62" s="32"/>
    </row>
    <row r="63" spans="1:35" ht="15.95" customHeight="1" x14ac:dyDescent="0.2">
      <c r="I63" s="157" t="s">
        <v>92</v>
      </c>
      <c r="J63" s="13" t="s">
        <v>430</v>
      </c>
      <c r="K63" s="4"/>
      <c r="L63" s="4"/>
      <c r="M63" s="4"/>
      <c r="N63" s="4"/>
      <c r="V63" s="32"/>
    </row>
    <row r="64" spans="1:35" ht="15.95" customHeight="1" x14ac:dyDescent="0.2">
      <c r="I64" s="157" t="s">
        <v>80</v>
      </c>
      <c r="J64" s="13" t="s">
        <v>430</v>
      </c>
      <c r="K64" s="4"/>
      <c r="L64" s="4"/>
      <c r="M64" s="4"/>
      <c r="N64" s="4"/>
      <c r="V64" s="32"/>
    </row>
    <row r="65" spans="8:22" ht="15.95" customHeight="1" x14ac:dyDescent="0.2">
      <c r="I65" s="157" t="s">
        <v>400</v>
      </c>
      <c r="J65" s="13" t="s">
        <v>430</v>
      </c>
      <c r="K65" s="4"/>
      <c r="L65" s="4"/>
      <c r="M65" s="4"/>
      <c r="N65" s="4"/>
      <c r="V65" s="32"/>
    </row>
    <row r="66" spans="8:22" ht="15.95" customHeight="1" x14ac:dyDescent="0.2">
      <c r="I66" s="140" t="s">
        <v>165</v>
      </c>
      <c r="J66" s="13" t="s">
        <v>431</v>
      </c>
      <c r="K66" s="4"/>
      <c r="L66" s="4"/>
      <c r="M66" s="4"/>
      <c r="N66" s="4"/>
      <c r="V66" s="32"/>
    </row>
    <row r="67" spans="8:22" ht="15.95" customHeight="1" x14ac:dyDescent="0.2">
      <c r="H67" s="4"/>
      <c r="I67" s="140" t="s">
        <v>74</v>
      </c>
      <c r="J67" s="13" t="s">
        <v>431</v>
      </c>
      <c r="K67" s="4"/>
      <c r="L67" s="4"/>
      <c r="M67" s="4"/>
      <c r="N67" s="4"/>
      <c r="V67" s="32"/>
    </row>
    <row r="68" spans="8:22" ht="15.95" customHeight="1" x14ac:dyDescent="0.2">
      <c r="H68" s="4"/>
      <c r="I68" s="136" t="s">
        <v>205</v>
      </c>
      <c r="J68" s="13" t="s">
        <v>430</v>
      </c>
      <c r="K68" s="4"/>
      <c r="L68" s="4"/>
      <c r="M68" s="4"/>
      <c r="N68" s="4"/>
      <c r="V68" s="32"/>
    </row>
    <row r="69" spans="8:22" ht="15.95" customHeight="1" x14ac:dyDescent="0.2">
      <c r="H69" s="4"/>
      <c r="I69" s="4"/>
      <c r="J69" s="4"/>
      <c r="K69" s="4"/>
      <c r="L69" s="4"/>
      <c r="M69" s="4"/>
      <c r="N69" s="4"/>
      <c r="V69" s="32"/>
    </row>
    <row r="70" spans="8:22" ht="15.95" customHeight="1" x14ac:dyDescent="0.2">
      <c r="H70" s="4"/>
      <c r="I70" s="32"/>
      <c r="J70" s="32"/>
      <c r="K70" s="32"/>
      <c r="L70" s="32"/>
      <c r="M70" s="32"/>
      <c r="N70" s="32"/>
      <c r="V70" s="32"/>
    </row>
    <row r="71" spans="8:22" ht="15.95" customHeight="1" x14ac:dyDescent="0.2">
      <c r="H71" s="4"/>
      <c r="I71" s="4"/>
      <c r="J71" s="4"/>
      <c r="K71" s="4"/>
      <c r="L71" s="4"/>
      <c r="M71" s="4"/>
      <c r="N71" s="4"/>
      <c r="V71" s="32"/>
    </row>
    <row r="72" spans="8:22" ht="15.95" customHeight="1" x14ac:dyDescent="0.2">
      <c r="H72" s="4"/>
      <c r="I72" s="4"/>
      <c r="J72" s="4"/>
      <c r="K72" s="4"/>
      <c r="L72" s="4"/>
      <c r="M72" s="4"/>
      <c r="N72" s="4"/>
      <c r="V72" s="32"/>
    </row>
    <row r="73" spans="8:22" ht="15.95" customHeight="1" x14ac:dyDescent="0.2">
      <c r="H73" s="4"/>
      <c r="I73" s="4"/>
      <c r="J73" s="4"/>
      <c r="K73" s="4"/>
      <c r="L73" s="4"/>
      <c r="M73" s="4"/>
      <c r="N73" s="4"/>
      <c r="V73" s="32"/>
    </row>
    <row r="74" spans="8:22" ht="15.95" customHeight="1" x14ac:dyDescent="0.2">
      <c r="H74" s="4"/>
      <c r="I74" s="4"/>
      <c r="J74" s="4"/>
      <c r="K74" s="4"/>
      <c r="L74" s="4"/>
      <c r="M74" s="4"/>
      <c r="N74" s="4"/>
      <c r="V74" s="32"/>
    </row>
    <row r="75" spans="8:22" ht="15.95" customHeight="1" x14ac:dyDescent="0.2">
      <c r="H75" s="4"/>
      <c r="I75" s="4"/>
      <c r="J75" s="4"/>
      <c r="K75" s="4"/>
      <c r="L75" s="4"/>
      <c r="M75" s="4"/>
      <c r="N75" s="4"/>
      <c r="V75" s="32"/>
    </row>
    <row r="76" spans="8:22" ht="15.95" customHeight="1" x14ac:dyDescent="0.2">
      <c r="H76" s="4"/>
      <c r="I76" s="4"/>
      <c r="J76" s="4"/>
      <c r="K76" s="4"/>
      <c r="L76" s="4"/>
      <c r="M76" s="4"/>
      <c r="N76" s="4"/>
      <c r="V76" s="32"/>
    </row>
    <row r="77" spans="8:22" ht="15.95" customHeight="1" x14ac:dyDescent="0.2">
      <c r="H77" s="4"/>
      <c r="I77" s="4"/>
      <c r="J77" s="4"/>
      <c r="K77" s="4"/>
      <c r="L77" s="4"/>
      <c r="M77" s="4"/>
      <c r="N77" s="4"/>
      <c r="V77" s="32"/>
    </row>
    <row r="78" spans="8:22" ht="15.95" customHeight="1" x14ac:dyDescent="0.2">
      <c r="H78" s="4"/>
      <c r="I78" s="4"/>
      <c r="J78" s="4"/>
      <c r="K78" s="4"/>
      <c r="L78" s="4"/>
      <c r="M78" s="4"/>
      <c r="N78" s="4"/>
      <c r="V78" s="32"/>
    </row>
    <row r="79" spans="8:22" ht="15.95" customHeight="1" x14ac:dyDescent="0.2">
      <c r="H79" s="4"/>
      <c r="I79" s="4"/>
      <c r="J79" s="4"/>
      <c r="K79" s="4"/>
      <c r="L79" s="4"/>
      <c r="M79" s="4"/>
      <c r="N79" s="4"/>
      <c r="V79" s="32"/>
    </row>
    <row r="80" spans="8:22" ht="15.95" customHeight="1" x14ac:dyDescent="0.2">
      <c r="H80" s="4"/>
      <c r="I80" s="4"/>
      <c r="J80" s="4"/>
      <c r="K80" s="4"/>
      <c r="L80" s="4"/>
      <c r="M80" s="4"/>
      <c r="N80" s="4"/>
      <c r="V80" s="32"/>
    </row>
    <row r="81" spans="8:22" ht="15.95" customHeight="1" x14ac:dyDescent="0.2">
      <c r="H81" s="4"/>
      <c r="I81" s="4"/>
      <c r="J81" s="4"/>
      <c r="K81" s="4"/>
      <c r="L81" s="4"/>
      <c r="M81" s="4"/>
      <c r="N81" s="4"/>
      <c r="V81" s="32"/>
    </row>
    <row r="82" spans="8:22" ht="15.95" customHeight="1" x14ac:dyDescent="0.2">
      <c r="H82" s="4"/>
      <c r="I82" s="4"/>
      <c r="J82" s="4"/>
      <c r="K82" s="4"/>
      <c r="L82" s="4"/>
      <c r="M82" s="4"/>
      <c r="N82" s="4"/>
      <c r="V82" s="32"/>
    </row>
    <row r="83" spans="8:22" ht="15.95" customHeight="1" x14ac:dyDescent="0.2">
      <c r="H83" s="4"/>
      <c r="I83" s="4"/>
      <c r="J83" s="4"/>
      <c r="K83" s="4"/>
      <c r="L83" s="4"/>
      <c r="M83" s="4"/>
      <c r="N83" s="4"/>
    </row>
    <row r="84" spans="8:22" ht="15.95" customHeight="1" x14ac:dyDescent="0.2">
      <c r="H84" s="4"/>
      <c r="I84" s="4"/>
      <c r="J84" s="4"/>
      <c r="K84" s="4"/>
      <c r="L84" s="4"/>
      <c r="M84" s="4"/>
      <c r="N84" s="4"/>
    </row>
    <row r="85" spans="8:22" ht="15.95" customHeight="1" x14ac:dyDescent="0.2">
      <c r="H85" s="4"/>
      <c r="I85" s="4"/>
      <c r="J85" s="4"/>
      <c r="K85" s="4"/>
      <c r="L85" s="4"/>
      <c r="M85" s="4"/>
      <c r="N85" s="4"/>
    </row>
    <row r="86" spans="8:22" ht="15.95" customHeight="1" x14ac:dyDescent="0.2">
      <c r="H86" s="4"/>
      <c r="I86" s="4"/>
      <c r="J86" s="4"/>
      <c r="K86" s="4"/>
      <c r="L86" s="4"/>
      <c r="M86" s="4"/>
      <c r="N86" s="4"/>
    </row>
    <row r="87" spans="8:22" ht="15.95" customHeight="1" x14ac:dyDescent="0.2">
      <c r="H87" s="4"/>
      <c r="I87" s="4"/>
      <c r="J87" s="4"/>
      <c r="K87" s="4"/>
      <c r="L87" s="4"/>
      <c r="M87" s="4"/>
      <c r="N87" s="4"/>
    </row>
    <row r="88" spans="8:22" ht="15.95" customHeight="1" x14ac:dyDescent="0.2">
      <c r="H88" s="4"/>
      <c r="I88" s="4"/>
      <c r="J88" s="4"/>
      <c r="K88" s="4"/>
      <c r="L88" s="4"/>
      <c r="M88" s="4"/>
      <c r="N88" s="4"/>
    </row>
    <row r="89" spans="8:22" ht="15.95" customHeight="1" x14ac:dyDescent="0.2">
      <c r="H89" s="4"/>
      <c r="I89" s="4"/>
      <c r="J89" s="4"/>
      <c r="K89" s="4"/>
      <c r="L89" s="4"/>
      <c r="M89" s="4"/>
      <c r="N89" s="4"/>
    </row>
    <row r="90" spans="8:22" ht="15.95" customHeight="1" x14ac:dyDescent="0.2">
      <c r="H90" s="4"/>
      <c r="I90" s="4"/>
      <c r="J90" s="4"/>
      <c r="K90" s="4"/>
      <c r="L90" s="4"/>
      <c r="M90" s="4"/>
      <c r="N90" s="4"/>
    </row>
    <row r="91" spans="8:22" ht="15.95" customHeight="1" x14ac:dyDescent="0.2">
      <c r="H91" s="4"/>
      <c r="I91" s="4"/>
      <c r="J91" s="4"/>
      <c r="K91" s="4"/>
      <c r="L91" s="4"/>
      <c r="M91" s="4"/>
      <c r="N91" s="4"/>
    </row>
    <row r="92" spans="8:22" ht="15.95" customHeight="1" x14ac:dyDescent="0.2">
      <c r="H92" s="4"/>
      <c r="I92" s="4"/>
      <c r="J92" s="4"/>
      <c r="K92" s="4"/>
      <c r="L92" s="4"/>
      <c r="M92" s="4"/>
      <c r="N92" s="4"/>
    </row>
    <row r="93" spans="8:22" ht="15.95" customHeight="1" x14ac:dyDescent="0.2">
      <c r="H93" s="4"/>
      <c r="I93" s="4"/>
      <c r="J93" s="4"/>
      <c r="K93" s="4"/>
      <c r="L93" s="4"/>
      <c r="M93" s="4"/>
      <c r="N93" s="4"/>
    </row>
    <row r="94" spans="8:22" ht="15.95" customHeight="1" x14ac:dyDescent="0.2">
      <c r="H94" s="4"/>
      <c r="I94" s="4"/>
      <c r="J94" s="4"/>
      <c r="K94" s="4"/>
      <c r="L94" s="4"/>
      <c r="M94" s="4"/>
      <c r="N94" s="4"/>
    </row>
    <row r="95" spans="8:22" ht="15.95" customHeight="1" x14ac:dyDescent="0.2">
      <c r="H95" s="4"/>
      <c r="I95" s="4"/>
      <c r="J95" s="4"/>
      <c r="K95" s="4"/>
      <c r="L95" s="4"/>
      <c r="M95" s="4"/>
      <c r="N95" s="4"/>
    </row>
    <row r="96" spans="8:22" ht="15.95" customHeight="1" x14ac:dyDescent="0.2">
      <c r="H96" s="4"/>
      <c r="I96" s="4"/>
      <c r="J96" s="4"/>
      <c r="K96" s="4"/>
      <c r="L96" s="4"/>
      <c r="M96" s="4"/>
      <c r="N96" s="4"/>
    </row>
    <row r="97" spans="8:14" ht="15.95" customHeight="1" x14ac:dyDescent="0.2">
      <c r="H97" s="4"/>
      <c r="I97" s="4"/>
      <c r="J97" s="4"/>
      <c r="K97" s="4"/>
      <c r="L97" s="4"/>
      <c r="M97" s="4"/>
      <c r="N97" s="4"/>
    </row>
    <row r="98" spans="8:14" ht="15.95" customHeight="1" x14ac:dyDescent="0.2">
      <c r="H98" s="4"/>
      <c r="I98" s="4"/>
      <c r="J98" s="4"/>
      <c r="K98" s="4"/>
      <c r="L98" s="4"/>
      <c r="M98" s="4"/>
      <c r="N98" s="4"/>
    </row>
    <row r="99" spans="8:14" ht="15.95" customHeight="1" x14ac:dyDescent="0.2">
      <c r="H99" s="4"/>
      <c r="I99" s="4"/>
      <c r="J99" s="4"/>
      <c r="K99" s="4"/>
      <c r="L99" s="4"/>
      <c r="M99" s="4"/>
      <c r="N99" s="4"/>
    </row>
    <row r="100" spans="8:14" ht="15.95" customHeight="1" x14ac:dyDescent="0.2">
      <c r="H100" s="4"/>
      <c r="I100" s="4"/>
      <c r="J100" s="4"/>
      <c r="K100" s="4"/>
      <c r="L100" s="4"/>
      <c r="M100" s="4"/>
      <c r="N100" s="4"/>
    </row>
    <row r="101" spans="8:14" ht="15.95" customHeight="1" x14ac:dyDescent="0.2">
      <c r="H101" s="4"/>
      <c r="I101" s="4"/>
      <c r="J101" s="4"/>
      <c r="K101" s="4"/>
      <c r="L101" s="4"/>
      <c r="M101" s="4"/>
      <c r="N101" s="4"/>
    </row>
    <row r="102" spans="8:14" ht="15.95" customHeight="1" x14ac:dyDescent="0.2">
      <c r="H102" s="4"/>
      <c r="I102" s="4"/>
      <c r="J102" s="4"/>
      <c r="K102" s="4"/>
      <c r="L102" s="4"/>
      <c r="M102" s="4"/>
      <c r="N102" s="4"/>
    </row>
    <row r="103" spans="8:14" ht="15.95" customHeight="1" x14ac:dyDescent="0.2">
      <c r="H103" s="4"/>
      <c r="I103" s="4"/>
      <c r="J103" s="4"/>
      <c r="K103" s="4"/>
      <c r="L103" s="4"/>
      <c r="M103" s="4"/>
      <c r="N103" s="4"/>
    </row>
    <row r="104" spans="8:14" ht="15.95" customHeight="1" x14ac:dyDescent="0.2">
      <c r="H104" s="4"/>
      <c r="I104" s="4"/>
      <c r="J104" s="4"/>
      <c r="K104" s="4"/>
      <c r="L104" s="4"/>
      <c r="M104" s="4"/>
      <c r="N104" s="4"/>
    </row>
    <row r="105" spans="8:14" ht="15.95" customHeight="1" x14ac:dyDescent="0.2">
      <c r="H105" s="4"/>
      <c r="I105" s="4"/>
      <c r="J105" s="4"/>
      <c r="K105" s="4"/>
      <c r="L105" s="4"/>
      <c r="M105" s="4"/>
      <c r="N105" s="4"/>
    </row>
    <row r="106" spans="8:14" ht="15.95" customHeight="1" x14ac:dyDescent="0.2">
      <c r="H106" s="4"/>
      <c r="I106" s="4"/>
      <c r="J106" s="4"/>
      <c r="K106" s="4"/>
      <c r="L106" s="4"/>
      <c r="M106" s="4"/>
      <c r="N106" s="4"/>
    </row>
    <row r="107" spans="8:14" ht="15.95" customHeight="1" x14ac:dyDescent="0.2">
      <c r="H107" s="4"/>
      <c r="I107" s="4"/>
      <c r="J107" s="4"/>
      <c r="K107" s="4"/>
      <c r="L107" s="4"/>
      <c r="M107" s="4"/>
      <c r="N107" s="4"/>
    </row>
    <row r="108" spans="8:14" ht="15.95" customHeight="1" x14ac:dyDescent="0.2"/>
    <row r="109" spans="8:14" ht="15.95" customHeight="1" x14ac:dyDescent="0.2"/>
    <row r="110" spans="8:14" ht="15.95" customHeight="1" x14ac:dyDescent="0.2"/>
    <row r="111" spans="8:14" ht="15.95" customHeight="1" x14ac:dyDescent="0.2"/>
    <row r="112" spans="8:14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</sheetData>
  <mergeCells count="43">
    <mergeCell ref="AD57:AI57"/>
    <mergeCell ref="AD58:AI58"/>
    <mergeCell ref="AC47:AC50"/>
    <mergeCell ref="B57:G57"/>
    <mergeCell ref="B58:G58"/>
    <mergeCell ref="I57:N57"/>
    <mergeCell ref="I58:N58"/>
    <mergeCell ref="P57:U57"/>
    <mergeCell ref="P58:U58"/>
    <mergeCell ref="O47:O50"/>
    <mergeCell ref="W58:AB58"/>
    <mergeCell ref="AC26:AC33"/>
    <mergeCell ref="AC35:AC36"/>
    <mergeCell ref="AC43:AC45"/>
    <mergeCell ref="AD1:AI1"/>
    <mergeCell ref="AC3:AC12"/>
    <mergeCell ref="AC13:AC25"/>
    <mergeCell ref="P1:U1"/>
    <mergeCell ref="O3:O12"/>
    <mergeCell ref="O13:O25"/>
    <mergeCell ref="O26:O33"/>
    <mergeCell ref="O35:O36"/>
    <mergeCell ref="P39:U39"/>
    <mergeCell ref="A40:A42"/>
    <mergeCell ref="A43:A46"/>
    <mergeCell ref="A47:A50"/>
    <mergeCell ref="H26:H34"/>
    <mergeCell ref="H35:H36"/>
    <mergeCell ref="A26:A34"/>
    <mergeCell ref="A35:A36"/>
    <mergeCell ref="I39:N39"/>
    <mergeCell ref="A13:A25"/>
    <mergeCell ref="I1:N1"/>
    <mergeCell ref="H13:H25"/>
    <mergeCell ref="A3:A12"/>
    <mergeCell ref="B1:G1"/>
    <mergeCell ref="H3:H11"/>
    <mergeCell ref="W1:AB1"/>
    <mergeCell ref="V13:V25"/>
    <mergeCell ref="V26:V34"/>
    <mergeCell ref="W57:AB57"/>
    <mergeCell ref="W39:AB39"/>
    <mergeCell ref="V3:V12"/>
  </mergeCells>
  <phoneticPr fontId="16" type="noConversion"/>
  <printOptions horizontalCentered="1" gridLines="1"/>
  <pageMargins left="0.19685039370078741" right="0.19685039370078741" top="0.59055118110236227" bottom="0.39370078740157483" header="0.51181102362204722" footer="0.51181102362204722"/>
  <pageSetup paperSize="9" scale="85" orientation="portrait" r:id="rId1"/>
  <headerFooter alignWithMargins="0">
    <oddFooter>&amp;P. oldal, összesen: &amp;N</oddFooter>
  </headerFooter>
  <rowBreaks count="1" manualBreakCount="1">
    <brk id="52" max="16383" man="1"/>
  </rowBreaks>
  <colBreaks count="5" manualBreakCount="5">
    <brk id="7" max="1048575" man="1"/>
    <brk id="14" max="1048575" man="1"/>
    <brk id="21" max="1048575" man="1"/>
    <brk id="21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2217-7BC2-4358-9D13-22B1AA4913EC}">
  <sheetPr>
    <pageSetUpPr fitToPage="1"/>
  </sheetPr>
  <dimension ref="A1:P81"/>
  <sheetViews>
    <sheetView topLeftCell="A49" zoomScale="90" zoomScaleNormal="90" workbookViewId="0">
      <selection activeCell="O72" sqref="O72"/>
    </sheetView>
  </sheetViews>
  <sheetFormatPr defaultColWidth="9.140625" defaultRowHeight="15.75" x14ac:dyDescent="0.25"/>
  <cols>
    <col min="1" max="4" width="4.5703125" style="924" customWidth="1"/>
    <col min="5" max="11" width="4.5703125" style="1057" customWidth="1"/>
    <col min="12" max="12" width="6.5703125" style="924" customWidth="1"/>
    <col min="13" max="13" width="169.85546875" style="1235" customWidth="1"/>
    <col min="14" max="16" width="34.42578125" style="886" customWidth="1"/>
    <col min="17" max="16384" width="9.140625" style="924"/>
  </cols>
  <sheetData>
    <row r="1" spans="1:16" ht="51.75" customHeight="1" thickBot="1" x14ac:dyDescent="0.3">
      <c r="A1" s="1410"/>
      <c r="B1" s="1411"/>
      <c r="C1" s="1412">
        <v>2026</v>
      </c>
      <c r="D1" s="1413"/>
      <c r="E1" s="1413"/>
      <c r="F1" s="1413"/>
      <c r="G1" s="1413"/>
      <c r="H1" s="1413"/>
      <c r="I1" s="1413"/>
      <c r="J1" s="1413"/>
      <c r="K1" s="1414"/>
      <c r="M1" s="1217" t="s">
        <v>674</v>
      </c>
      <c r="N1" s="1218" t="s">
        <v>1618</v>
      </c>
      <c r="O1" s="1219" t="s">
        <v>791</v>
      </c>
      <c r="P1" s="1219" t="s">
        <v>1759</v>
      </c>
    </row>
    <row r="2" spans="1:16" ht="17.25" customHeight="1" thickBot="1" x14ac:dyDescent="0.3">
      <c r="A2" s="1417"/>
      <c r="B2" s="1418"/>
      <c r="C2" s="925"/>
      <c r="D2" s="926"/>
      <c r="E2" s="927" t="s">
        <v>667</v>
      </c>
      <c r="F2" s="927" t="s">
        <v>666</v>
      </c>
      <c r="G2" s="927" t="s">
        <v>665</v>
      </c>
      <c r="H2" s="927" t="s">
        <v>664</v>
      </c>
      <c r="I2" s="927" t="s">
        <v>107</v>
      </c>
      <c r="J2" s="927" t="s">
        <v>663</v>
      </c>
      <c r="K2" s="927" t="s">
        <v>662</v>
      </c>
      <c r="M2" s="887" t="s">
        <v>1903</v>
      </c>
      <c r="N2" s="1246" t="s">
        <v>1960</v>
      </c>
      <c r="O2" s="1248"/>
      <c r="P2" s="1248"/>
    </row>
    <row r="3" spans="1:16" ht="17.25" customHeight="1" thickBot="1" x14ac:dyDescent="0.3">
      <c r="A3" s="1415"/>
      <c r="B3" s="1416"/>
      <c r="C3" s="925"/>
      <c r="D3" s="1401" t="s">
        <v>1559</v>
      </c>
      <c r="E3" s="1013">
        <v>24</v>
      </c>
      <c r="F3" s="1013">
        <v>25</v>
      </c>
      <c r="G3" s="1013">
        <v>26</v>
      </c>
      <c r="H3" s="1013">
        <v>27</v>
      </c>
      <c r="I3" s="1013">
        <v>28</v>
      </c>
      <c r="J3" s="1013">
        <v>29</v>
      </c>
      <c r="K3" s="1013">
        <v>30</v>
      </c>
      <c r="M3" s="1220" t="s">
        <v>1904</v>
      </c>
      <c r="N3" s="1247" t="s">
        <v>1961</v>
      </c>
      <c r="O3" s="1248"/>
      <c r="P3" s="1248"/>
    </row>
    <row r="4" spans="1:16" ht="17.25" customHeight="1" thickBot="1" x14ac:dyDescent="0.3">
      <c r="A4" s="928" t="s">
        <v>1680</v>
      </c>
      <c r="B4" s="929" t="s">
        <v>1560</v>
      </c>
      <c r="C4" s="925"/>
      <c r="D4" s="1403"/>
      <c r="E4" s="1031">
        <v>31</v>
      </c>
      <c r="F4" s="1221"/>
      <c r="G4" s="1221"/>
      <c r="H4" s="1221"/>
      <c r="I4" s="1221"/>
      <c r="J4" s="1221"/>
      <c r="K4" s="1032"/>
      <c r="M4" s="1220" t="s">
        <v>1905</v>
      </c>
      <c r="N4" s="1248"/>
      <c r="O4" s="1248"/>
    </row>
    <row r="5" spans="1:16" ht="17.25" customHeight="1" thickBot="1" x14ac:dyDescent="0.3">
      <c r="A5" s="1415"/>
      <c r="B5" s="1416"/>
      <c r="C5" s="925"/>
      <c r="D5" s="930"/>
      <c r="E5" s="931" t="s">
        <v>667</v>
      </c>
      <c r="F5" s="931" t="s">
        <v>666</v>
      </c>
      <c r="G5" s="931" t="s">
        <v>665</v>
      </c>
      <c r="H5" s="931" t="s">
        <v>664</v>
      </c>
      <c r="I5" s="931" t="s">
        <v>107</v>
      </c>
      <c r="J5" s="931" t="s">
        <v>663</v>
      </c>
      <c r="K5" s="931" t="s">
        <v>662</v>
      </c>
      <c r="M5" s="888" t="s">
        <v>1906</v>
      </c>
      <c r="N5" s="1249" t="s">
        <v>1962</v>
      </c>
      <c r="O5" s="1248"/>
      <c r="P5" s="1248"/>
    </row>
    <row r="6" spans="1:16" ht="17.25" customHeight="1" thickBot="1" x14ac:dyDescent="0.3">
      <c r="A6" s="928" t="s">
        <v>1680</v>
      </c>
      <c r="B6" s="929" t="s">
        <v>1560</v>
      </c>
      <c r="C6" s="925"/>
      <c r="D6" s="1406" t="s">
        <v>678</v>
      </c>
      <c r="E6" s="1222"/>
      <c r="F6" s="1033">
        <v>1</v>
      </c>
      <c r="G6" s="1033">
        <v>2</v>
      </c>
      <c r="H6" s="1033">
        <v>3</v>
      </c>
      <c r="I6" s="1033">
        <v>4</v>
      </c>
      <c r="J6" s="1033">
        <v>5</v>
      </c>
      <c r="K6" s="1034">
        <v>6</v>
      </c>
      <c r="M6" s="889" t="s">
        <v>1907</v>
      </c>
      <c r="N6" s="1249" t="s">
        <v>1963</v>
      </c>
      <c r="O6" s="1248"/>
      <c r="P6" s="1248"/>
    </row>
    <row r="7" spans="1:16" ht="17.25" customHeight="1" thickBot="1" x14ac:dyDescent="0.3">
      <c r="A7" s="928" t="s">
        <v>1681</v>
      </c>
      <c r="B7" s="929" t="s">
        <v>790</v>
      </c>
      <c r="C7" s="925" t="s">
        <v>1561</v>
      </c>
      <c r="D7" s="1407"/>
      <c r="E7" s="1035">
        <v>7</v>
      </c>
      <c r="F7" s="1031">
        <v>8</v>
      </c>
      <c r="G7" s="1031">
        <v>9</v>
      </c>
      <c r="H7" s="1031">
        <v>10</v>
      </c>
      <c r="I7" s="1031">
        <v>11</v>
      </c>
      <c r="J7" s="1031">
        <v>12</v>
      </c>
      <c r="K7" s="1032">
        <v>13</v>
      </c>
      <c r="M7" s="1223" t="s">
        <v>1908</v>
      </c>
      <c r="N7" s="1247"/>
      <c r="O7" s="1248"/>
      <c r="P7" s="1248"/>
    </row>
    <row r="8" spans="1:16" ht="17.25" customHeight="1" thickBot="1" x14ac:dyDescent="0.3">
      <c r="A8" s="1404" t="s">
        <v>789</v>
      </c>
      <c r="B8" s="1405"/>
      <c r="C8" s="925" t="s">
        <v>1562</v>
      </c>
      <c r="D8" s="1407"/>
      <c r="E8" s="1031">
        <v>14</v>
      </c>
      <c r="F8" s="1031">
        <v>15</v>
      </c>
      <c r="G8" s="1031">
        <v>16</v>
      </c>
      <c r="H8" s="1031">
        <v>17</v>
      </c>
      <c r="I8" s="1031">
        <v>18</v>
      </c>
      <c r="J8" s="1031">
        <v>19</v>
      </c>
      <c r="K8" s="1032">
        <v>20</v>
      </c>
      <c r="M8" s="1224"/>
      <c r="O8" s="1248"/>
      <c r="P8" s="1248"/>
    </row>
    <row r="9" spans="1:16" ht="17.25" customHeight="1" thickBot="1" x14ac:dyDescent="0.3">
      <c r="A9" s="1404" t="s">
        <v>788</v>
      </c>
      <c r="B9" s="1405"/>
      <c r="C9" s="1225"/>
      <c r="D9" s="1407"/>
      <c r="E9" s="1031">
        <v>21</v>
      </c>
      <c r="F9" s="1031">
        <v>22</v>
      </c>
      <c r="G9" s="1031">
        <v>23</v>
      </c>
      <c r="H9" s="1031">
        <v>24</v>
      </c>
      <c r="I9" s="1031">
        <v>25</v>
      </c>
      <c r="J9" s="1031">
        <v>26</v>
      </c>
      <c r="K9" s="1032">
        <v>27</v>
      </c>
      <c r="M9" s="1226" t="s">
        <v>1909</v>
      </c>
      <c r="N9" s="1247"/>
      <c r="O9" s="1248"/>
      <c r="P9" s="1248"/>
    </row>
    <row r="10" spans="1:16" ht="17.25" customHeight="1" thickBot="1" x14ac:dyDescent="0.3">
      <c r="A10" s="1404" t="s">
        <v>787</v>
      </c>
      <c r="B10" s="1405"/>
      <c r="C10" s="925" t="s">
        <v>1563</v>
      </c>
      <c r="D10" s="1408"/>
      <c r="E10" s="1031">
        <v>28</v>
      </c>
      <c r="F10" s="1031">
        <v>29</v>
      </c>
      <c r="G10" s="1031">
        <v>30</v>
      </c>
      <c r="H10" s="935"/>
      <c r="I10" s="935"/>
      <c r="J10" s="935"/>
      <c r="K10" s="935"/>
      <c r="M10" s="1223" t="s">
        <v>1910</v>
      </c>
      <c r="N10" s="1247"/>
      <c r="O10" s="1248"/>
      <c r="P10" s="1248"/>
    </row>
    <row r="11" spans="1:16" ht="17.25" customHeight="1" thickBot="1" x14ac:dyDescent="0.3">
      <c r="A11" s="1404"/>
      <c r="B11" s="1405"/>
      <c r="C11" s="925"/>
      <c r="D11" s="932"/>
      <c r="E11" s="931" t="s">
        <v>667</v>
      </c>
      <c r="F11" s="931" t="s">
        <v>666</v>
      </c>
      <c r="G11" s="931" t="s">
        <v>665</v>
      </c>
      <c r="H11" s="931" t="s">
        <v>664</v>
      </c>
      <c r="I11" s="931" t="s">
        <v>107</v>
      </c>
      <c r="J11" s="931" t="s">
        <v>663</v>
      </c>
      <c r="K11" s="931" t="s">
        <v>662</v>
      </c>
      <c r="M11" s="890" t="s">
        <v>1911</v>
      </c>
      <c r="N11" s="1250" t="s">
        <v>1964</v>
      </c>
      <c r="O11" s="1251" t="s">
        <v>1965</v>
      </c>
      <c r="P11" s="1251" t="s">
        <v>1966</v>
      </c>
    </row>
    <row r="12" spans="1:16" ht="17.25" customHeight="1" thickBot="1" x14ac:dyDescent="0.3">
      <c r="A12" s="1404" t="s">
        <v>1912</v>
      </c>
      <c r="B12" s="1405"/>
      <c r="C12" s="925" t="s">
        <v>1563</v>
      </c>
      <c r="D12" s="1406" t="s">
        <v>677</v>
      </c>
      <c r="E12" s="1036"/>
      <c r="F12" s="1013"/>
      <c r="G12" s="1037"/>
      <c r="H12" s="1037">
        <v>1</v>
      </c>
      <c r="I12" s="1037">
        <v>2</v>
      </c>
      <c r="J12" s="1037">
        <v>3</v>
      </c>
      <c r="K12" s="1030">
        <v>4</v>
      </c>
      <c r="M12" s="1223" t="s">
        <v>1913</v>
      </c>
      <c r="N12" s="1247"/>
      <c r="O12" s="1248"/>
      <c r="P12" s="1248"/>
    </row>
    <row r="13" spans="1:16" ht="17.25" customHeight="1" thickBot="1" x14ac:dyDescent="0.3">
      <c r="A13" s="1404" t="s">
        <v>786</v>
      </c>
      <c r="B13" s="1405"/>
      <c r="C13" s="925" t="s">
        <v>1564</v>
      </c>
      <c r="D13" s="1407"/>
      <c r="E13" s="1035">
        <v>5</v>
      </c>
      <c r="F13" s="1031">
        <v>6</v>
      </c>
      <c r="G13" s="1031">
        <v>7</v>
      </c>
      <c r="H13" s="1031">
        <v>8</v>
      </c>
      <c r="I13" s="1031">
        <v>9</v>
      </c>
      <c r="J13" s="1031">
        <v>10</v>
      </c>
      <c r="K13" s="1032">
        <v>11</v>
      </c>
      <c r="M13" s="891"/>
      <c r="N13" s="1247"/>
      <c r="O13" s="1248"/>
      <c r="P13" s="1248"/>
    </row>
    <row r="14" spans="1:16" ht="17.25" customHeight="1" thickBot="1" x14ac:dyDescent="0.3">
      <c r="A14" s="1404" t="s">
        <v>785</v>
      </c>
      <c r="B14" s="1405"/>
      <c r="C14" s="925" t="s">
        <v>1565</v>
      </c>
      <c r="D14" s="1407"/>
      <c r="E14" s="1038">
        <v>12</v>
      </c>
      <c r="F14" s="1039">
        <v>13</v>
      </c>
      <c r="G14" s="1039">
        <v>14</v>
      </c>
      <c r="H14" s="1039">
        <v>15</v>
      </c>
      <c r="I14" s="1039">
        <v>16</v>
      </c>
      <c r="J14" s="1039">
        <v>17</v>
      </c>
      <c r="K14" s="1040">
        <v>18</v>
      </c>
      <c r="M14" s="1227" t="s">
        <v>1914</v>
      </c>
      <c r="N14" s="1252" t="s">
        <v>1967</v>
      </c>
      <c r="O14" s="1248"/>
      <c r="P14" s="1248"/>
    </row>
    <row r="15" spans="1:16" ht="17.25" customHeight="1" thickBot="1" x14ac:dyDescent="0.3">
      <c r="A15" s="1404" t="s">
        <v>782</v>
      </c>
      <c r="B15" s="1405"/>
      <c r="C15" s="925"/>
      <c r="D15" s="1407"/>
      <c r="E15" s="1035">
        <v>19</v>
      </c>
      <c r="F15" s="1031">
        <v>20</v>
      </c>
      <c r="G15" s="1031">
        <v>21</v>
      </c>
      <c r="H15" s="1031">
        <v>22</v>
      </c>
      <c r="I15" s="1043">
        <v>23</v>
      </c>
      <c r="J15" s="1031">
        <v>24</v>
      </c>
      <c r="K15" s="1032">
        <v>25</v>
      </c>
      <c r="M15" s="893" t="s">
        <v>1915</v>
      </c>
      <c r="N15" s="1247"/>
      <c r="O15" s="1248"/>
      <c r="P15" s="1248"/>
    </row>
    <row r="16" spans="1:16" ht="17.25" customHeight="1" thickBot="1" x14ac:dyDescent="0.3">
      <c r="A16" s="1404" t="s">
        <v>780</v>
      </c>
      <c r="B16" s="1405"/>
      <c r="C16" s="925"/>
      <c r="D16" s="1408"/>
      <c r="E16" s="1035">
        <v>26</v>
      </c>
      <c r="F16" s="1031">
        <v>27</v>
      </c>
      <c r="G16" s="1031">
        <v>28</v>
      </c>
      <c r="H16" s="1031">
        <v>29</v>
      </c>
      <c r="I16" s="1031">
        <v>30</v>
      </c>
      <c r="J16" s="1031">
        <v>31</v>
      </c>
      <c r="K16" s="935"/>
      <c r="M16" s="1228"/>
      <c r="N16" s="1247"/>
      <c r="O16" s="1248"/>
      <c r="P16" s="1248"/>
    </row>
    <row r="17" spans="1:16" ht="17.25" customHeight="1" thickBot="1" x14ac:dyDescent="0.3">
      <c r="A17" s="1397"/>
      <c r="B17" s="1398"/>
      <c r="C17" s="925"/>
      <c r="D17" s="933"/>
      <c r="E17" s="931" t="s">
        <v>667</v>
      </c>
      <c r="F17" s="931" t="s">
        <v>666</v>
      </c>
      <c r="G17" s="931" t="s">
        <v>665</v>
      </c>
      <c r="H17" s="931" t="s">
        <v>664</v>
      </c>
      <c r="I17" s="931" t="s">
        <v>107</v>
      </c>
      <c r="J17" s="931" t="s">
        <v>663</v>
      </c>
      <c r="K17" s="931" t="s">
        <v>662</v>
      </c>
      <c r="M17" s="891"/>
      <c r="N17" s="1247"/>
      <c r="O17" s="1248"/>
      <c r="P17" s="1248"/>
    </row>
    <row r="18" spans="1:16" ht="17.25" customHeight="1" thickBot="1" x14ac:dyDescent="0.3">
      <c r="A18" s="1404" t="s">
        <v>780</v>
      </c>
      <c r="B18" s="1405"/>
      <c r="C18" s="925"/>
      <c r="D18" s="1406" t="s">
        <v>676</v>
      </c>
      <c r="E18" s="1036"/>
      <c r="F18" s="1042"/>
      <c r="G18" s="1042"/>
      <c r="H18" s="1042"/>
      <c r="I18" s="1042"/>
      <c r="J18" s="1229"/>
      <c r="K18" s="1030">
        <v>1</v>
      </c>
      <c r="M18" s="1230" t="s">
        <v>1916</v>
      </c>
      <c r="N18" s="1247"/>
      <c r="O18" s="1248"/>
      <c r="P18" s="1248"/>
    </row>
    <row r="19" spans="1:16" ht="17.25" customHeight="1" thickBot="1" x14ac:dyDescent="0.3">
      <c r="A19" s="1404" t="s">
        <v>778</v>
      </c>
      <c r="B19" s="1405"/>
      <c r="C19" s="925" t="s">
        <v>1566</v>
      </c>
      <c r="D19" s="1407"/>
      <c r="E19" s="1031">
        <v>2</v>
      </c>
      <c r="F19" s="1031">
        <v>3</v>
      </c>
      <c r="G19" s="1031">
        <v>4</v>
      </c>
      <c r="H19" s="1031">
        <v>5</v>
      </c>
      <c r="I19" s="1031">
        <v>6</v>
      </c>
      <c r="J19" s="1031">
        <v>7</v>
      </c>
      <c r="K19" s="1032">
        <v>8</v>
      </c>
      <c r="M19" s="1223" t="s">
        <v>1917</v>
      </c>
      <c r="N19" s="1247"/>
      <c r="O19" s="1248"/>
      <c r="P19" s="1248"/>
    </row>
    <row r="20" spans="1:16" ht="17.25" customHeight="1" thickBot="1" x14ac:dyDescent="0.3">
      <c r="A20" s="1404" t="s">
        <v>784</v>
      </c>
      <c r="B20" s="1405"/>
      <c r="C20" s="925" t="s">
        <v>1567</v>
      </c>
      <c r="D20" s="1407"/>
      <c r="E20" s="1038">
        <v>9</v>
      </c>
      <c r="F20" s="1039">
        <v>10</v>
      </c>
      <c r="G20" s="1039">
        <v>11</v>
      </c>
      <c r="H20" s="1039">
        <v>12</v>
      </c>
      <c r="I20" s="1039">
        <v>13</v>
      </c>
      <c r="J20" s="1039">
        <v>14</v>
      </c>
      <c r="K20" s="1040">
        <v>15</v>
      </c>
      <c r="M20" s="1230" t="s">
        <v>1918</v>
      </c>
      <c r="N20" s="1247"/>
      <c r="O20" s="1248"/>
      <c r="P20" s="1248"/>
    </row>
    <row r="21" spans="1:16" ht="17.25" customHeight="1" thickBot="1" x14ac:dyDescent="0.3">
      <c r="A21" s="1404" t="s">
        <v>783</v>
      </c>
      <c r="B21" s="1405"/>
      <c r="C21" s="925"/>
      <c r="D21" s="1407"/>
      <c r="E21" s="1035">
        <v>16</v>
      </c>
      <c r="F21" s="1031">
        <v>17</v>
      </c>
      <c r="G21" s="1031">
        <v>18</v>
      </c>
      <c r="H21" s="1031">
        <v>19</v>
      </c>
      <c r="I21" s="1031">
        <v>20</v>
      </c>
      <c r="J21" s="1031">
        <v>21</v>
      </c>
      <c r="K21" s="1032">
        <v>22</v>
      </c>
      <c r="M21" s="1227" t="s">
        <v>1919</v>
      </c>
      <c r="O21" s="1248"/>
      <c r="P21" s="1248"/>
    </row>
    <row r="22" spans="1:16" ht="17.25" customHeight="1" thickBot="1" x14ac:dyDescent="0.3">
      <c r="A22" s="1404" t="s">
        <v>781</v>
      </c>
      <c r="B22" s="1405"/>
      <c r="C22" s="925" t="s">
        <v>1569</v>
      </c>
      <c r="D22" s="1408"/>
      <c r="E22" s="1035">
        <v>23</v>
      </c>
      <c r="F22" s="1031">
        <v>24</v>
      </c>
      <c r="G22" s="1031">
        <v>25</v>
      </c>
      <c r="H22" s="1031">
        <v>26</v>
      </c>
      <c r="I22" s="1031">
        <v>27</v>
      </c>
      <c r="J22" s="1031">
        <v>28</v>
      </c>
      <c r="K22" s="1032">
        <v>29</v>
      </c>
      <c r="M22" s="890" t="s">
        <v>1920</v>
      </c>
      <c r="N22" s="1253">
        <v>46356</v>
      </c>
      <c r="O22" s="1248"/>
      <c r="P22" s="1248"/>
    </row>
    <row r="23" spans="1:16" ht="17.25" customHeight="1" thickBot="1" x14ac:dyDescent="0.3">
      <c r="A23" s="1404" t="s">
        <v>1568</v>
      </c>
      <c r="B23" s="1405"/>
      <c r="C23" s="925" t="s">
        <v>1570</v>
      </c>
      <c r="D23" s="1231"/>
      <c r="E23" s="1031">
        <v>30</v>
      </c>
      <c r="F23" s="1221"/>
      <c r="G23" s="1221"/>
      <c r="H23" s="1221"/>
      <c r="I23" s="1221"/>
      <c r="J23" s="1221"/>
      <c r="K23" s="1032"/>
      <c r="M23" s="1223" t="s">
        <v>1921</v>
      </c>
      <c r="N23" s="1247"/>
      <c r="O23" s="1248"/>
      <c r="P23" s="1248"/>
    </row>
    <row r="24" spans="1:16" ht="17.25" customHeight="1" thickBot="1" x14ac:dyDescent="0.3">
      <c r="A24" s="1404"/>
      <c r="B24" s="1405"/>
      <c r="C24" s="925"/>
      <c r="D24" s="930"/>
      <c r="E24" s="931" t="s">
        <v>667</v>
      </c>
      <c r="F24" s="931" t="s">
        <v>666</v>
      </c>
      <c r="G24" s="931" t="s">
        <v>665</v>
      </c>
      <c r="H24" s="931" t="s">
        <v>664</v>
      </c>
      <c r="I24" s="931" t="s">
        <v>107</v>
      </c>
      <c r="J24" s="931" t="s">
        <v>663</v>
      </c>
      <c r="K24" s="931" t="s">
        <v>662</v>
      </c>
      <c r="M24" s="1223"/>
      <c r="N24" s="1247"/>
      <c r="O24" s="1248"/>
      <c r="P24" s="1248"/>
    </row>
    <row r="25" spans="1:16" ht="17.25" customHeight="1" thickBot="1" x14ac:dyDescent="0.3">
      <c r="A25" s="1404" t="s">
        <v>1568</v>
      </c>
      <c r="B25" s="1405"/>
      <c r="C25" s="925" t="s">
        <v>1570</v>
      </c>
      <c r="D25" s="1406" t="s">
        <v>675</v>
      </c>
      <c r="E25" s="1229"/>
      <c r="F25" s="1037">
        <v>1</v>
      </c>
      <c r="G25" s="1037">
        <v>2</v>
      </c>
      <c r="H25" s="1037">
        <v>3</v>
      </c>
      <c r="I25" s="1037">
        <v>4</v>
      </c>
      <c r="J25" s="1037">
        <v>5</v>
      </c>
      <c r="K25" s="1030">
        <v>6</v>
      </c>
      <c r="M25" s="1227" t="s">
        <v>1922</v>
      </c>
      <c r="O25" s="1248"/>
      <c r="P25" s="1248"/>
    </row>
    <row r="26" spans="1:16" ht="17.25" customHeight="1" thickBot="1" x14ac:dyDescent="0.3">
      <c r="A26" s="1404" t="s">
        <v>779</v>
      </c>
      <c r="B26" s="1405"/>
      <c r="C26" s="925"/>
      <c r="D26" s="1407"/>
      <c r="E26" s="1037">
        <v>7</v>
      </c>
      <c r="F26" s="1037">
        <v>8</v>
      </c>
      <c r="G26" s="1037">
        <v>9</v>
      </c>
      <c r="H26" s="1037">
        <v>10</v>
      </c>
      <c r="I26" s="1037">
        <v>11</v>
      </c>
      <c r="J26" s="1037">
        <v>12</v>
      </c>
      <c r="K26" s="1040">
        <v>13</v>
      </c>
      <c r="M26" s="1232" t="s">
        <v>1923</v>
      </c>
      <c r="N26" s="1247"/>
      <c r="O26" s="1248"/>
      <c r="P26" s="1248"/>
    </row>
    <row r="27" spans="1:16" ht="17.25" customHeight="1" thickBot="1" x14ac:dyDescent="0.3">
      <c r="A27" s="1415" t="s">
        <v>1571</v>
      </c>
      <c r="B27" s="1416"/>
      <c r="C27" s="925"/>
      <c r="D27" s="1407"/>
      <c r="E27" s="1044">
        <v>14</v>
      </c>
      <c r="F27" s="1045">
        <v>15</v>
      </c>
      <c r="G27" s="1045">
        <v>16</v>
      </c>
      <c r="H27" s="1045">
        <v>17</v>
      </c>
      <c r="I27" s="1045">
        <v>18</v>
      </c>
      <c r="J27" s="1045">
        <v>19</v>
      </c>
      <c r="K27" s="1032">
        <v>20</v>
      </c>
      <c r="M27" s="1233" t="s">
        <v>1924</v>
      </c>
      <c r="N27" s="1250" t="s">
        <v>1968</v>
      </c>
      <c r="O27" s="1251" t="s">
        <v>1969</v>
      </c>
      <c r="P27" s="1251" t="s">
        <v>1970</v>
      </c>
    </row>
    <row r="28" spans="1:16" ht="17.25" customHeight="1" thickBot="1" x14ac:dyDescent="0.3">
      <c r="A28" s="1415"/>
      <c r="B28" s="1416"/>
      <c r="C28" s="925"/>
      <c r="D28" s="1407"/>
      <c r="E28" s="1046">
        <v>21</v>
      </c>
      <c r="F28" s="1047">
        <v>22</v>
      </c>
      <c r="G28" s="1047">
        <v>23</v>
      </c>
      <c r="H28" s="1047">
        <v>24</v>
      </c>
      <c r="I28" s="1041">
        <v>25</v>
      </c>
      <c r="J28" s="1041">
        <v>26</v>
      </c>
      <c r="K28" s="1047">
        <v>27</v>
      </c>
      <c r="M28" s="890" t="s">
        <v>1925</v>
      </c>
      <c r="N28" s="1250" t="s">
        <v>1971</v>
      </c>
      <c r="O28" s="1254" t="s">
        <v>1972</v>
      </c>
      <c r="P28" s="1251" t="s">
        <v>1973</v>
      </c>
    </row>
    <row r="29" spans="1:16" ht="17.25" customHeight="1" thickBot="1" x14ac:dyDescent="0.3">
      <c r="A29" s="1415"/>
      <c r="B29" s="1416"/>
      <c r="C29" s="925"/>
      <c r="D29" s="1408"/>
      <c r="E29" s="1046">
        <v>28</v>
      </c>
      <c r="F29" s="1047">
        <v>29</v>
      </c>
      <c r="G29" s="1047">
        <v>30</v>
      </c>
      <c r="H29" s="1047">
        <v>31</v>
      </c>
      <c r="I29" s="1048"/>
      <c r="J29" s="1048"/>
      <c r="K29" s="1048"/>
      <c r="M29" s="1234" t="s">
        <v>1926</v>
      </c>
      <c r="N29" s="1247"/>
      <c r="O29" s="1248"/>
      <c r="P29" s="1248"/>
    </row>
    <row r="30" spans="1:16" ht="17.25" customHeight="1" thickBot="1" x14ac:dyDescent="0.3">
      <c r="A30" s="934"/>
      <c r="B30" s="934"/>
      <c r="C30" s="934"/>
      <c r="D30" s="1049"/>
      <c r="E30" s="1050"/>
      <c r="F30" s="1051"/>
      <c r="G30" s="1050"/>
      <c r="H30" s="1050"/>
      <c r="I30" s="1050"/>
      <c r="J30" s="1050"/>
      <c r="K30" s="1050"/>
    </row>
    <row r="31" spans="1:16" s="886" customFormat="1" ht="17.25" customHeight="1" thickBot="1" x14ac:dyDescent="0.3">
      <c r="C31" s="1049"/>
      <c r="D31" s="1049"/>
      <c r="G31" s="1050"/>
      <c r="H31" s="1050"/>
      <c r="I31" s="1050"/>
      <c r="J31" s="1050"/>
      <c r="K31" s="1050"/>
      <c r="M31" s="1236" t="s">
        <v>1579</v>
      </c>
    </row>
    <row r="32" spans="1:16" s="886" customFormat="1" ht="17.25" customHeight="1" thickBot="1" x14ac:dyDescent="0.3">
      <c r="C32" s="1049"/>
      <c r="D32" s="1049"/>
      <c r="E32" s="1052"/>
      <c r="F32" s="1053" t="s">
        <v>1576</v>
      </c>
      <c r="G32" s="1050"/>
      <c r="H32" s="1050"/>
      <c r="I32" s="1050"/>
      <c r="J32" s="1050"/>
      <c r="K32" s="1050"/>
      <c r="M32" s="1237" t="s">
        <v>1927</v>
      </c>
    </row>
    <row r="33" spans="1:16" s="886" customFormat="1" ht="17.25" customHeight="1" thickBot="1" x14ac:dyDescent="0.3">
      <c r="C33" s="1049"/>
      <c r="D33" s="1049"/>
      <c r="E33" s="1054"/>
      <c r="F33" s="1053" t="s">
        <v>1577</v>
      </c>
      <c r="G33" s="1050"/>
      <c r="H33" s="1050"/>
      <c r="I33" s="1050"/>
      <c r="J33" s="1050"/>
      <c r="K33" s="1050"/>
      <c r="M33" s="1238" t="s">
        <v>1928</v>
      </c>
    </row>
    <row r="34" spans="1:16" s="886" customFormat="1" ht="17.25" customHeight="1" thickBot="1" x14ac:dyDescent="0.3">
      <c r="C34" s="1049"/>
      <c r="D34" s="1049"/>
      <c r="E34" s="1055"/>
      <c r="F34" s="1053" t="s">
        <v>1622</v>
      </c>
      <c r="G34" s="1050"/>
      <c r="H34" s="1050"/>
      <c r="I34" s="1050"/>
      <c r="J34" s="1050"/>
      <c r="K34" s="1050"/>
      <c r="M34" s="1238" t="s">
        <v>1929</v>
      </c>
    </row>
    <row r="35" spans="1:16" s="886" customFormat="1" ht="17.25" customHeight="1" thickBot="1" x14ac:dyDescent="0.3">
      <c r="C35" s="1049"/>
      <c r="D35" s="1049"/>
      <c r="E35" s="1056"/>
      <c r="F35" s="1053" t="s">
        <v>1578</v>
      </c>
      <c r="G35" s="1050"/>
      <c r="H35" s="1050"/>
      <c r="I35" s="1050"/>
      <c r="J35" s="1050"/>
      <c r="K35" s="1050"/>
      <c r="L35" s="923"/>
      <c r="M35" s="1238" t="s">
        <v>1930</v>
      </c>
    </row>
    <row r="36" spans="1:16" s="886" customFormat="1" ht="17.25" customHeight="1" thickBot="1" x14ac:dyDescent="0.3">
      <c r="C36" s="1049"/>
      <c r="D36" s="1049"/>
      <c r="E36" s="1050"/>
      <c r="F36" s="1051"/>
      <c r="G36" s="1050"/>
      <c r="H36" s="1050"/>
      <c r="I36" s="1050"/>
      <c r="J36" s="1050"/>
      <c r="K36" s="1050"/>
      <c r="L36" s="923"/>
      <c r="M36" s="1239" t="s">
        <v>1931</v>
      </c>
    </row>
    <row r="37" spans="1:16" ht="17.25" customHeight="1" thickBot="1" x14ac:dyDescent="0.3">
      <c r="M37" s="1240"/>
    </row>
    <row r="38" spans="1:16" ht="42.75" thickBot="1" x14ac:dyDescent="0.65">
      <c r="A38" s="1410"/>
      <c r="B38" s="1411"/>
      <c r="C38" s="1412">
        <v>2027</v>
      </c>
      <c r="D38" s="1413"/>
      <c r="E38" s="1413"/>
      <c r="F38" s="1413"/>
      <c r="G38" s="1413"/>
      <c r="H38" s="1413"/>
      <c r="I38" s="1413"/>
      <c r="J38" s="1413"/>
      <c r="K38" s="1414"/>
      <c r="L38" s="1058"/>
      <c r="M38" s="1217" t="s">
        <v>674</v>
      </c>
      <c r="N38" s="1218" t="s">
        <v>1618</v>
      </c>
      <c r="O38" s="1219" t="s">
        <v>791</v>
      </c>
      <c r="P38" s="1219" t="s">
        <v>1619</v>
      </c>
    </row>
    <row r="39" spans="1:16" ht="17.25" customHeight="1" thickBot="1" x14ac:dyDescent="0.3">
      <c r="A39" s="1397"/>
      <c r="B39" s="1398"/>
      <c r="C39" s="935"/>
      <c r="D39" s="926"/>
      <c r="E39" s="927" t="s">
        <v>667</v>
      </c>
      <c r="F39" s="927" t="s">
        <v>666</v>
      </c>
      <c r="G39" s="927" t="s">
        <v>665</v>
      </c>
      <c r="H39" s="927" t="s">
        <v>664</v>
      </c>
      <c r="I39" s="927" t="s">
        <v>107</v>
      </c>
      <c r="J39" s="927" t="s">
        <v>663</v>
      </c>
      <c r="K39" s="927" t="s">
        <v>662</v>
      </c>
      <c r="M39" s="1241"/>
      <c r="N39" s="1255"/>
      <c r="O39" s="1256"/>
      <c r="P39" s="1256"/>
    </row>
    <row r="40" spans="1:16" ht="17.25" customHeight="1" thickBot="1" x14ac:dyDescent="0.3">
      <c r="A40" s="1399"/>
      <c r="B40" s="1400"/>
      <c r="C40" s="935"/>
      <c r="D40" s="1406" t="s">
        <v>673</v>
      </c>
      <c r="E40" s="1048"/>
      <c r="F40" s="1048"/>
      <c r="G40" s="1048"/>
      <c r="H40" s="1221"/>
      <c r="I40" s="1041">
        <v>1</v>
      </c>
      <c r="J40" s="1047">
        <v>2</v>
      </c>
      <c r="K40" s="1047">
        <v>3</v>
      </c>
      <c r="M40" s="889" t="s">
        <v>1932</v>
      </c>
      <c r="N40" s="1257" t="s">
        <v>1974</v>
      </c>
      <c r="O40" s="1248"/>
      <c r="P40" s="1248"/>
    </row>
    <row r="41" spans="1:16" ht="17.25" customHeight="1" thickBot="1" x14ac:dyDescent="0.3">
      <c r="A41" s="1399" t="s">
        <v>1572</v>
      </c>
      <c r="B41" s="1400"/>
      <c r="C41" s="935"/>
      <c r="D41" s="1407"/>
      <c r="E41" s="1045">
        <v>4</v>
      </c>
      <c r="F41" s="1045">
        <v>5</v>
      </c>
      <c r="G41" s="1045">
        <v>6</v>
      </c>
      <c r="H41" s="1045">
        <v>7</v>
      </c>
      <c r="I41" s="1045">
        <v>8</v>
      </c>
      <c r="J41" s="1045">
        <v>9</v>
      </c>
      <c r="K41" s="1032">
        <v>10</v>
      </c>
      <c r="M41" s="1223" t="s">
        <v>1933</v>
      </c>
      <c r="N41" s="1247"/>
      <c r="O41" s="1248"/>
      <c r="P41" s="1248"/>
    </row>
    <row r="42" spans="1:16" ht="17.25" customHeight="1" thickBot="1" x14ac:dyDescent="0.3">
      <c r="A42" s="1014" t="s">
        <v>1573</v>
      </c>
      <c r="B42" s="1015"/>
      <c r="C42" s="935"/>
      <c r="D42" s="1407"/>
      <c r="E42" s="1045">
        <v>11</v>
      </c>
      <c r="F42" s="1045">
        <v>12</v>
      </c>
      <c r="G42" s="1045">
        <v>13</v>
      </c>
      <c r="H42" s="1045">
        <v>14</v>
      </c>
      <c r="I42" s="1045">
        <v>15</v>
      </c>
      <c r="J42" s="1045">
        <v>16</v>
      </c>
      <c r="K42" s="1032">
        <v>17</v>
      </c>
      <c r="M42" s="1227" t="s">
        <v>1934</v>
      </c>
      <c r="N42" s="1247"/>
      <c r="P42" s="892"/>
    </row>
    <row r="43" spans="1:16" ht="17.25" customHeight="1" thickBot="1" x14ac:dyDescent="0.3">
      <c r="A43" s="1399" t="s">
        <v>1574</v>
      </c>
      <c r="B43" s="1400"/>
      <c r="C43" s="935"/>
      <c r="D43" s="1407"/>
      <c r="E43" s="1045">
        <v>18</v>
      </c>
      <c r="F43" s="1045">
        <v>19</v>
      </c>
      <c r="G43" s="1045">
        <v>20</v>
      </c>
      <c r="H43" s="1045">
        <v>21</v>
      </c>
      <c r="I43" s="1045">
        <v>22</v>
      </c>
      <c r="J43" s="1045">
        <v>23</v>
      </c>
      <c r="K43" s="1032">
        <v>24</v>
      </c>
      <c r="M43" s="1226" t="s">
        <v>1935</v>
      </c>
      <c r="N43" s="1247"/>
      <c r="O43" s="1248"/>
      <c r="P43" s="1248"/>
    </row>
    <row r="44" spans="1:16" ht="17.25" customHeight="1" thickBot="1" x14ac:dyDescent="0.3">
      <c r="A44" s="1399" t="s">
        <v>1575</v>
      </c>
      <c r="B44" s="1400"/>
      <c r="C44" s="935"/>
      <c r="D44" s="1408"/>
      <c r="E44" s="1045">
        <v>25</v>
      </c>
      <c r="F44" s="1045">
        <v>26</v>
      </c>
      <c r="G44" s="1045">
        <v>27</v>
      </c>
      <c r="H44" s="1045">
        <v>28</v>
      </c>
      <c r="I44" s="1045">
        <v>29</v>
      </c>
      <c r="J44" s="1045">
        <v>30</v>
      </c>
      <c r="K44" s="1032">
        <v>31</v>
      </c>
      <c r="M44" s="1223" t="s">
        <v>1936</v>
      </c>
      <c r="N44" s="1247"/>
      <c r="O44" s="1248"/>
      <c r="P44" s="1248"/>
    </row>
    <row r="45" spans="1:16" ht="17.25" customHeight="1" thickBot="1" x14ac:dyDescent="0.3">
      <c r="A45" s="1409"/>
      <c r="B45" s="1398"/>
      <c r="C45" s="935"/>
      <c r="D45" s="932"/>
      <c r="E45" s="931" t="s">
        <v>667</v>
      </c>
      <c r="F45" s="931" t="s">
        <v>666</v>
      </c>
      <c r="G45" s="931" t="s">
        <v>665</v>
      </c>
      <c r="H45" s="931" t="s">
        <v>664</v>
      </c>
      <c r="I45" s="931" t="s">
        <v>107</v>
      </c>
      <c r="J45" s="931" t="s">
        <v>663</v>
      </c>
      <c r="K45" s="931" t="s">
        <v>662</v>
      </c>
      <c r="M45" s="1241"/>
      <c r="N45" s="1247"/>
      <c r="O45" s="1248"/>
      <c r="P45" s="1248"/>
    </row>
    <row r="46" spans="1:16" ht="17.25" customHeight="1" thickBot="1" x14ac:dyDescent="0.3">
      <c r="A46" s="928" t="s">
        <v>1680</v>
      </c>
      <c r="B46" s="929" t="s">
        <v>1560</v>
      </c>
      <c r="C46" s="935"/>
      <c r="D46" s="1406" t="s">
        <v>672</v>
      </c>
      <c r="E46" s="1035">
        <v>1</v>
      </c>
      <c r="F46" s="1031">
        <v>2</v>
      </c>
      <c r="G46" s="1031">
        <v>3</v>
      </c>
      <c r="H46" s="1031">
        <v>4</v>
      </c>
      <c r="I46" s="1031">
        <v>5</v>
      </c>
      <c r="J46" s="1031">
        <v>6</v>
      </c>
      <c r="K46" s="1032">
        <v>7</v>
      </c>
      <c r="M46" s="888" t="s">
        <v>1937</v>
      </c>
      <c r="N46" s="1249" t="s">
        <v>1975</v>
      </c>
      <c r="O46" s="1248"/>
      <c r="P46" s="1248"/>
    </row>
    <row r="47" spans="1:16" ht="17.25" customHeight="1" thickBot="1" x14ac:dyDescent="0.3">
      <c r="A47" s="928" t="s">
        <v>1681</v>
      </c>
      <c r="B47" s="929" t="s">
        <v>790</v>
      </c>
      <c r="C47" s="935" t="s">
        <v>1561</v>
      </c>
      <c r="D47" s="1407"/>
      <c r="E47" s="1038">
        <v>8</v>
      </c>
      <c r="F47" s="1039">
        <v>9</v>
      </c>
      <c r="G47" s="1039">
        <v>10</v>
      </c>
      <c r="H47" s="1039">
        <v>11</v>
      </c>
      <c r="I47" s="1039">
        <v>12</v>
      </c>
      <c r="J47" s="1039">
        <v>13</v>
      </c>
      <c r="K47" s="1040">
        <v>14</v>
      </c>
      <c r="M47" s="889" t="s">
        <v>1938</v>
      </c>
      <c r="N47" s="1249" t="s">
        <v>1976</v>
      </c>
      <c r="O47" s="1248"/>
      <c r="P47" s="1248"/>
    </row>
    <row r="48" spans="1:16" ht="17.25" customHeight="1" thickBot="1" x14ac:dyDescent="0.3">
      <c r="A48" s="928" t="s">
        <v>1682</v>
      </c>
      <c r="B48" s="929" t="s">
        <v>789</v>
      </c>
      <c r="C48" s="935" t="s">
        <v>1562</v>
      </c>
      <c r="D48" s="1407"/>
      <c r="E48" s="1035">
        <v>15</v>
      </c>
      <c r="F48" s="1031">
        <v>16</v>
      </c>
      <c r="G48" s="1031">
        <v>17</v>
      </c>
      <c r="H48" s="1031">
        <v>18</v>
      </c>
      <c r="I48" s="1031">
        <v>19</v>
      </c>
      <c r="J48" s="1031">
        <v>20</v>
      </c>
      <c r="K48" s="1032">
        <v>21</v>
      </c>
      <c r="M48" s="890" t="s">
        <v>1939</v>
      </c>
      <c r="N48" s="1250" t="s">
        <v>1977</v>
      </c>
      <c r="O48" s="1251" t="s">
        <v>1978</v>
      </c>
      <c r="P48" s="1251" t="s">
        <v>1979</v>
      </c>
    </row>
    <row r="49" spans="1:16" ht="17.25" customHeight="1" thickBot="1" x14ac:dyDescent="0.3">
      <c r="A49" s="1404" t="s">
        <v>788</v>
      </c>
      <c r="B49" s="1405"/>
      <c r="C49" s="935"/>
      <c r="D49" s="1407"/>
      <c r="E49" s="1035">
        <v>22</v>
      </c>
      <c r="F49" s="1031">
        <v>23</v>
      </c>
      <c r="G49" s="1031">
        <v>24</v>
      </c>
      <c r="H49" s="1031">
        <v>25</v>
      </c>
      <c r="I49" s="1031">
        <v>26</v>
      </c>
      <c r="J49" s="1031">
        <v>27</v>
      </c>
      <c r="K49" s="1032">
        <v>28</v>
      </c>
      <c r="M49" s="1223" t="s">
        <v>1940</v>
      </c>
    </row>
    <row r="50" spans="1:16" ht="17.25" customHeight="1" thickBot="1" x14ac:dyDescent="0.3">
      <c r="A50" s="1397"/>
      <c r="B50" s="1398"/>
      <c r="C50" s="935"/>
      <c r="D50" s="935"/>
      <c r="E50" s="931" t="s">
        <v>667</v>
      </c>
      <c r="F50" s="931" t="s">
        <v>666</v>
      </c>
      <c r="G50" s="931" t="s">
        <v>665</v>
      </c>
      <c r="H50" s="931" t="s">
        <v>664</v>
      </c>
      <c r="I50" s="931" t="s">
        <v>107</v>
      </c>
      <c r="J50" s="931" t="s">
        <v>663</v>
      </c>
      <c r="K50" s="931" t="s">
        <v>662</v>
      </c>
      <c r="M50" s="1223"/>
      <c r="N50" s="1247"/>
      <c r="O50" s="1248"/>
      <c r="P50" s="1248"/>
    </row>
    <row r="51" spans="1:16" ht="17.25" customHeight="1" thickBot="1" x14ac:dyDescent="0.3">
      <c r="A51" s="1404" t="s">
        <v>787</v>
      </c>
      <c r="B51" s="1405"/>
      <c r="C51" s="935" t="s">
        <v>1563</v>
      </c>
      <c r="D51" s="1407" t="s">
        <v>671</v>
      </c>
      <c r="E51" s="1031">
        <v>1</v>
      </c>
      <c r="F51" s="1031">
        <v>2</v>
      </c>
      <c r="G51" s="1031">
        <v>3</v>
      </c>
      <c r="H51" s="1031">
        <v>4</v>
      </c>
      <c r="I51" s="1031">
        <v>5</v>
      </c>
      <c r="J51" s="1031">
        <v>6</v>
      </c>
      <c r="K51" s="1032">
        <v>7</v>
      </c>
      <c r="M51" s="1227" t="s">
        <v>1760</v>
      </c>
      <c r="N51" s="1252" t="s">
        <v>1980</v>
      </c>
      <c r="O51" s="1248"/>
      <c r="P51" s="1248"/>
    </row>
    <row r="52" spans="1:16" ht="17.25" customHeight="1" thickBot="1" x14ac:dyDescent="0.3">
      <c r="A52" s="1404" t="s">
        <v>786</v>
      </c>
      <c r="B52" s="1405"/>
      <c r="C52" s="935"/>
      <c r="D52" s="1407"/>
      <c r="E52" s="1038">
        <v>8</v>
      </c>
      <c r="F52" s="1039">
        <v>9</v>
      </c>
      <c r="G52" s="1039">
        <v>10</v>
      </c>
      <c r="H52" s="1039">
        <v>11</v>
      </c>
      <c r="I52" s="1039">
        <v>12</v>
      </c>
      <c r="J52" s="1039">
        <v>13</v>
      </c>
      <c r="K52" s="1032">
        <v>14</v>
      </c>
      <c r="M52" s="1223" t="s">
        <v>1941</v>
      </c>
      <c r="N52" s="1247"/>
      <c r="O52" s="1248"/>
      <c r="P52" s="1248"/>
    </row>
    <row r="53" spans="1:16" ht="17.25" customHeight="1" thickBot="1" x14ac:dyDescent="0.3">
      <c r="A53" s="1404" t="s">
        <v>785</v>
      </c>
      <c r="B53" s="1405"/>
      <c r="C53" s="935" t="s">
        <v>1564</v>
      </c>
      <c r="D53" s="1407"/>
      <c r="E53" s="1043">
        <v>15</v>
      </c>
      <c r="F53" s="1031">
        <v>16</v>
      </c>
      <c r="G53" s="1031">
        <v>17</v>
      </c>
      <c r="H53" s="1031">
        <v>18</v>
      </c>
      <c r="I53" s="1031">
        <v>19</v>
      </c>
      <c r="J53" s="1031">
        <v>20</v>
      </c>
      <c r="K53" s="1032">
        <v>21</v>
      </c>
      <c r="M53" s="1242"/>
      <c r="N53" s="1247"/>
      <c r="O53" s="1248"/>
      <c r="P53" s="1248"/>
    </row>
    <row r="54" spans="1:16" ht="17.25" customHeight="1" thickBot="1" x14ac:dyDescent="0.3">
      <c r="A54" s="1404" t="s">
        <v>782</v>
      </c>
      <c r="B54" s="1405"/>
      <c r="C54" s="935"/>
      <c r="D54" s="1407"/>
      <c r="E54" s="1035">
        <v>22</v>
      </c>
      <c r="F54" s="1031">
        <v>23</v>
      </c>
      <c r="G54" s="1031">
        <v>24</v>
      </c>
      <c r="H54" s="1031">
        <v>25</v>
      </c>
      <c r="I54" s="1043">
        <v>26</v>
      </c>
      <c r="J54" s="1031">
        <v>27</v>
      </c>
      <c r="K54" s="1032">
        <v>28</v>
      </c>
      <c r="M54" s="1242"/>
      <c r="N54" s="1247"/>
      <c r="O54" s="1248"/>
      <c r="P54" s="1248"/>
    </row>
    <row r="55" spans="1:16" ht="17.25" customHeight="1" thickBot="1" x14ac:dyDescent="0.3">
      <c r="A55" s="1404" t="s">
        <v>780</v>
      </c>
      <c r="B55" s="1405"/>
      <c r="C55" s="935"/>
      <c r="D55" s="1408"/>
      <c r="E55" s="1043">
        <v>29</v>
      </c>
      <c r="F55" s="1031">
        <v>30</v>
      </c>
      <c r="G55" s="1048">
        <v>31</v>
      </c>
      <c r="H55" s="1048"/>
      <c r="I55" s="1048"/>
      <c r="J55" s="1048"/>
      <c r="K55" s="1048"/>
      <c r="M55" s="1223"/>
      <c r="N55" s="1247"/>
      <c r="O55" s="1248"/>
      <c r="P55" s="1248"/>
    </row>
    <row r="56" spans="1:16" ht="17.25" customHeight="1" thickBot="1" x14ac:dyDescent="0.3">
      <c r="A56" s="1397"/>
      <c r="B56" s="1398"/>
      <c r="C56" s="935"/>
      <c r="D56" s="926"/>
      <c r="E56" s="927" t="s">
        <v>667</v>
      </c>
      <c r="F56" s="927" t="s">
        <v>666</v>
      </c>
      <c r="G56" s="927" t="s">
        <v>665</v>
      </c>
      <c r="H56" s="927" t="s">
        <v>664</v>
      </c>
      <c r="I56" s="927" t="s">
        <v>107</v>
      </c>
      <c r="J56" s="927" t="s">
        <v>663</v>
      </c>
      <c r="K56" s="927" t="s">
        <v>662</v>
      </c>
      <c r="M56" s="1223"/>
      <c r="N56" s="1247"/>
      <c r="O56" s="1248"/>
      <c r="P56" s="1248"/>
    </row>
    <row r="57" spans="1:16" ht="17.25" customHeight="1" thickBot="1" x14ac:dyDescent="0.3">
      <c r="A57" s="1404" t="s">
        <v>780</v>
      </c>
      <c r="B57" s="1405"/>
      <c r="C57" s="935"/>
      <c r="D57" s="1406" t="s">
        <v>670</v>
      </c>
      <c r="E57" s="1059"/>
      <c r="F57" s="1013"/>
      <c r="G57" s="1229"/>
      <c r="H57" s="1037">
        <v>1</v>
      </c>
      <c r="I57" s="1037">
        <v>2</v>
      </c>
      <c r="J57" s="1037">
        <v>3</v>
      </c>
      <c r="K57" s="1032">
        <v>4</v>
      </c>
      <c r="M57" s="893" t="s">
        <v>1942</v>
      </c>
      <c r="N57" s="1247"/>
      <c r="O57" s="1248"/>
      <c r="P57" s="1248"/>
    </row>
    <row r="58" spans="1:16" ht="17.25" customHeight="1" thickBot="1" x14ac:dyDescent="0.3">
      <c r="A58" s="1404" t="s">
        <v>778</v>
      </c>
      <c r="B58" s="1405"/>
      <c r="C58" s="935" t="s">
        <v>1565</v>
      </c>
      <c r="D58" s="1407"/>
      <c r="E58" s="1037">
        <v>5</v>
      </c>
      <c r="F58" s="1031">
        <v>6</v>
      </c>
      <c r="G58" s="1031">
        <v>7</v>
      </c>
      <c r="H58" s="1031">
        <v>8</v>
      </c>
      <c r="I58" s="1031">
        <v>9</v>
      </c>
      <c r="J58" s="1031">
        <v>10</v>
      </c>
      <c r="K58" s="1032">
        <v>11</v>
      </c>
      <c r="M58" s="1230" t="s">
        <v>1943</v>
      </c>
      <c r="N58" s="1247"/>
      <c r="O58" s="1248"/>
      <c r="P58" s="1248"/>
    </row>
    <row r="59" spans="1:16" ht="17.25" customHeight="1" thickBot="1" x14ac:dyDescent="0.3">
      <c r="A59" s="1404" t="s">
        <v>784</v>
      </c>
      <c r="B59" s="1405"/>
      <c r="C59" s="935" t="s">
        <v>1566</v>
      </c>
      <c r="D59" s="1407"/>
      <c r="E59" s="1038">
        <v>12</v>
      </c>
      <c r="F59" s="1039">
        <v>13</v>
      </c>
      <c r="G59" s="1039">
        <v>14</v>
      </c>
      <c r="H59" s="1039">
        <v>15</v>
      </c>
      <c r="I59" s="1039">
        <v>16</v>
      </c>
      <c r="J59" s="1039">
        <v>17</v>
      </c>
      <c r="K59" s="1040">
        <v>18</v>
      </c>
      <c r="M59" s="1227" t="s">
        <v>1944</v>
      </c>
      <c r="N59" s="1247"/>
      <c r="O59" s="1248"/>
      <c r="P59" s="1248"/>
    </row>
    <row r="60" spans="1:16" ht="17.25" customHeight="1" thickBot="1" x14ac:dyDescent="0.3">
      <c r="A60" s="1404" t="s">
        <v>783</v>
      </c>
      <c r="B60" s="1405"/>
      <c r="C60" s="935" t="s">
        <v>1567</v>
      </c>
      <c r="D60" s="1407"/>
      <c r="E60" s="1035">
        <v>19</v>
      </c>
      <c r="F60" s="1031">
        <v>20</v>
      </c>
      <c r="G60" s="1031">
        <v>21</v>
      </c>
      <c r="H60" s="1031">
        <v>22</v>
      </c>
      <c r="I60" s="1031">
        <v>23</v>
      </c>
      <c r="J60" s="1031">
        <v>24</v>
      </c>
      <c r="K60" s="1032">
        <v>25</v>
      </c>
      <c r="M60" s="1227" t="s">
        <v>1945</v>
      </c>
      <c r="N60" s="1247"/>
      <c r="O60" s="1248"/>
      <c r="P60" s="1248"/>
    </row>
    <row r="61" spans="1:16" ht="17.25" customHeight="1" thickBot="1" x14ac:dyDescent="0.3">
      <c r="A61" s="1404" t="s">
        <v>781</v>
      </c>
      <c r="B61" s="1405"/>
      <c r="C61" s="935"/>
      <c r="D61" s="1408"/>
      <c r="E61" s="1035">
        <v>26</v>
      </c>
      <c r="F61" s="1031">
        <v>27</v>
      </c>
      <c r="G61" s="1031">
        <v>28</v>
      </c>
      <c r="H61" s="1031">
        <v>29</v>
      </c>
      <c r="I61" s="1031">
        <v>30</v>
      </c>
      <c r="J61" s="935"/>
      <c r="K61" s="935"/>
      <c r="M61" s="1243"/>
      <c r="O61" s="1248"/>
      <c r="P61" s="1248"/>
    </row>
    <row r="62" spans="1:16" ht="17.25" customHeight="1" thickBot="1" x14ac:dyDescent="0.3">
      <c r="A62" s="1397"/>
      <c r="B62" s="1398"/>
      <c r="C62" s="935"/>
      <c r="D62" s="936"/>
      <c r="E62" s="927" t="s">
        <v>667</v>
      </c>
      <c r="F62" s="927" t="s">
        <v>666</v>
      </c>
      <c r="G62" s="927" t="s">
        <v>665</v>
      </c>
      <c r="H62" s="927" t="s">
        <v>664</v>
      </c>
      <c r="I62" s="927" t="s">
        <v>107</v>
      </c>
      <c r="J62" s="927" t="s">
        <v>663</v>
      </c>
      <c r="K62" s="927" t="s">
        <v>662</v>
      </c>
      <c r="M62" s="890" t="s">
        <v>1946</v>
      </c>
      <c r="N62" s="1258">
        <v>46510</v>
      </c>
      <c r="O62" s="1248"/>
      <c r="P62" s="1248"/>
    </row>
    <row r="63" spans="1:16" ht="17.25" customHeight="1" thickBot="1" x14ac:dyDescent="0.3">
      <c r="A63" s="1404" t="s">
        <v>781</v>
      </c>
      <c r="B63" s="1405"/>
      <c r="C63" s="935"/>
      <c r="D63" s="1401" t="s">
        <v>669</v>
      </c>
      <c r="E63" s="1013"/>
      <c r="F63" s="1013"/>
      <c r="G63" s="1042"/>
      <c r="H63" s="1042"/>
      <c r="I63" s="1229"/>
      <c r="J63" s="1041">
        <v>1</v>
      </c>
      <c r="K63" s="1030">
        <v>2</v>
      </c>
      <c r="M63" s="1223" t="s">
        <v>1947</v>
      </c>
      <c r="N63" s="1247"/>
      <c r="O63" s="1248"/>
      <c r="P63" s="1248"/>
    </row>
    <row r="64" spans="1:16" ht="17.25" customHeight="1" thickBot="1" x14ac:dyDescent="0.3">
      <c r="A64" s="1404" t="s">
        <v>1568</v>
      </c>
      <c r="B64" s="1405"/>
      <c r="C64" s="935" t="s">
        <v>1569</v>
      </c>
      <c r="D64" s="1402"/>
      <c r="E64" s="1031">
        <v>3</v>
      </c>
      <c r="F64" s="1031">
        <v>4</v>
      </c>
      <c r="G64" s="1031">
        <v>5</v>
      </c>
      <c r="H64" s="1031">
        <v>6</v>
      </c>
      <c r="I64" s="1031">
        <v>7</v>
      </c>
      <c r="J64" s="1031">
        <v>8</v>
      </c>
      <c r="K64" s="1032">
        <v>9</v>
      </c>
      <c r="M64" s="1220" t="s">
        <v>1948</v>
      </c>
      <c r="N64" s="1247"/>
      <c r="O64" s="1248"/>
      <c r="P64" s="1248"/>
    </row>
    <row r="65" spans="1:16" ht="17.25" customHeight="1" thickBot="1" x14ac:dyDescent="0.3">
      <c r="A65" s="1404" t="s">
        <v>779</v>
      </c>
      <c r="B65" s="1405"/>
      <c r="C65" s="935" t="s">
        <v>1570</v>
      </c>
      <c r="D65" s="1402"/>
      <c r="E65" s="1031">
        <v>10</v>
      </c>
      <c r="F65" s="1031">
        <v>11</v>
      </c>
      <c r="G65" s="1031">
        <v>12</v>
      </c>
      <c r="H65" s="1031">
        <v>13</v>
      </c>
      <c r="I65" s="1031">
        <v>14</v>
      </c>
      <c r="J65" s="1031">
        <v>15</v>
      </c>
      <c r="K65" s="1032">
        <v>16</v>
      </c>
      <c r="M65" s="1230" t="s">
        <v>1761</v>
      </c>
      <c r="N65" s="1247"/>
      <c r="O65" s="1248"/>
      <c r="P65" s="1248"/>
    </row>
    <row r="66" spans="1:16" ht="17.25" customHeight="1" thickBot="1" x14ac:dyDescent="0.3">
      <c r="A66" s="1399" t="s">
        <v>1571</v>
      </c>
      <c r="B66" s="1400"/>
      <c r="C66" s="935"/>
      <c r="D66" s="1402"/>
      <c r="E66" s="1041">
        <v>17</v>
      </c>
      <c r="F66" s="1045">
        <v>18</v>
      </c>
      <c r="G66" s="1045">
        <v>19</v>
      </c>
      <c r="H66" s="1045">
        <v>20</v>
      </c>
      <c r="I66" s="1045">
        <v>21</v>
      </c>
      <c r="J66" s="1045">
        <v>22</v>
      </c>
      <c r="K66" s="1032">
        <v>23</v>
      </c>
      <c r="M66" s="1220" t="s">
        <v>1949</v>
      </c>
      <c r="N66" s="1247"/>
      <c r="O66" s="1248"/>
      <c r="P66" s="1248"/>
    </row>
    <row r="67" spans="1:16" ht="17.25" customHeight="1" thickBot="1" x14ac:dyDescent="0.3">
      <c r="A67" s="1399" t="s">
        <v>1572</v>
      </c>
      <c r="B67" s="1400"/>
      <c r="C67" s="935"/>
      <c r="D67" s="1402"/>
      <c r="E67" s="1045">
        <v>24</v>
      </c>
      <c r="F67" s="1045">
        <v>25</v>
      </c>
      <c r="G67" s="1045">
        <v>26</v>
      </c>
      <c r="H67" s="1045">
        <v>27</v>
      </c>
      <c r="I67" s="1045">
        <v>28</v>
      </c>
      <c r="J67" s="1045">
        <v>29</v>
      </c>
      <c r="K67" s="1032">
        <v>30</v>
      </c>
      <c r="M67" s="890" t="s">
        <v>1950</v>
      </c>
      <c r="N67" s="1250" t="s">
        <v>1981</v>
      </c>
      <c r="O67" s="1251" t="s">
        <v>1982</v>
      </c>
      <c r="P67" s="1251" t="s">
        <v>1983</v>
      </c>
    </row>
    <row r="68" spans="1:16" ht="17.25" customHeight="1" thickBot="1" x14ac:dyDescent="0.3">
      <c r="A68" s="1014" t="s">
        <v>1573</v>
      </c>
      <c r="B68" s="1015"/>
      <c r="C68" s="935"/>
      <c r="D68" s="1403"/>
      <c r="E68" s="1045">
        <v>31</v>
      </c>
      <c r="F68" s="1221"/>
      <c r="G68" s="1221"/>
      <c r="H68" s="1221"/>
      <c r="I68" s="1221"/>
      <c r="J68" s="1221"/>
      <c r="K68" s="1221"/>
      <c r="M68" s="890" t="s">
        <v>1767</v>
      </c>
      <c r="N68" s="1250" t="s">
        <v>1984</v>
      </c>
      <c r="O68" s="1251" t="s">
        <v>1985</v>
      </c>
      <c r="P68" s="1251" t="s">
        <v>1986</v>
      </c>
    </row>
    <row r="69" spans="1:16" ht="17.25" customHeight="1" thickBot="1" x14ac:dyDescent="0.3">
      <c r="A69" s="1397"/>
      <c r="B69" s="1398"/>
      <c r="C69" s="935"/>
      <c r="D69" s="933"/>
      <c r="E69" s="931" t="s">
        <v>667</v>
      </c>
      <c r="F69" s="931" t="s">
        <v>666</v>
      </c>
      <c r="G69" s="931" t="s">
        <v>665</v>
      </c>
      <c r="H69" s="931" t="s">
        <v>664</v>
      </c>
      <c r="I69" s="931" t="s">
        <v>107</v>
      </c>
      <c r="J69" s="931" t="s">
        <v>663</v>
      </c>
      <c r="K69" s="931" t="s">
        <v>662</v>
      </c>
      <c r="M69" s="1232" t="s">
        <v>1951</v>
      </c>
      <c r="N69" s="1247"/>
      <c r="O69" s="1248"/>
      <c r="P69" s="1248"/>
    </row>
    <row r="70" spans="1:16" ht="17.25" customHeight="1" thickBot="1" x14ac:dyDescent="0.3">
      <c r="A70" s="1399" t="s">
        <v>1573</v>
      </c>
      <c r="B70" s="1400"/>
      <c r="C70" s="935"/>
      <c r="D70" s="1401" t="s">
        <v>668</v>
      </c>
      <c r="E70" s="1229"/>
      <c r="F70" s="1045">
        <v>1</v>
      </c>
      <c r="G70" s="1045">
        <v>2</v>
      </c>
      <c r="H70" s="1045">
        <v>3</v>
      </c>
      <c r="I70" s="1045">
        <v>4</v>
      </c>
      <c r="J70" s="1045">
        <v>5</v>
      </c>
      <c r="K70" s="1032">
        <v>6</v>
      </c>
      <c r="M70" s="1232"/>
      <c r="N70" s="1247"/>
      <c r="O70" s="1248"/>
      <c r="P70" s="892"/>
    </row>
    <row r="71" spans="1:16" ht="17.25" customHeight="1" thickBot="1" x14ac:dyDescent="0.3">
      <c r="A71" s="1399" t="s">
        <v>1574</v>
      </c>
      <c r="B71" s="1400"/>
      <c r="C71" s="935"/>
      <c r="D71" s="1402"/>
      <c r="E71" s="1045">
        <v>7</v>
      </c>
      <c r="F71" s="1045">
        <v>8</v>
      </c>
      <c r="G71" s="1045">
        <v>9</v>
      </c>
      <c r="H71" s="1045">
        <v>10</v>
      </c>
      <c r="I71" s="1045">
        <v>11</v>
      </c>
      <c r="J71" s="1045">
        <v>12</v>
      </c>
      <c r="K71" s="1032">
        <v>13</v>
      </c>
      <c r="M71" s="1227" t="s">
        <v>1952</v>
      </c>
      <c r="N71" s="1247"/>
      <c r="O71" s="1248"/>
      <c r="P71" s="1248"/>
    </row>
    <row r="72" spans="1:16" ht="17.25" customHeight="1" thickBot="1" x14ac:dyDescent="0.3">
      <c r="A72" s="1399" t="s">
        <v>1575</v>
      </c>
      <c r="B72" s="1400"/>
      <c r="C72" s="935"/>
      <c r="D72" s="1402"/>
      <c r="E72" s="1045">
        <v>14</v>
      </c>
      <c r="F72" s="1045">
        <v>15</v>
      </c>
      <c r="G72" s="1045">
        <v>16</v>
      </c>
      <c r="H72" s="1045">
        <v>17</v>
      </c>
      <c r="I72" s="1045">
        <v>18</v>
      </c>
      <c r="J72" s="1045">
        <v>19</v>
      </c>
      <c r="K72" s="1032">
        <v>20</v>
      </c>
      <c r="M72" s="1226" t="s">
        <v>1953</v>
      </c>
      <c r="N72" s="1247"/>
      <c r="O72" s="1248"/>
      <c r="P72" s="1248"/>
    </row>
    <row r="73" spans="1:16" ht="17.25" customHeight="1" thickBot="1" x14ac:dyDescent="0.3">
      <c r="A73" s="1399" t="s">
        <v>1623</v>
      </c>
      <c r="B73" s="1400"/>
      <c r="C73" s="935"/>
      <c r="D73" s="1402"/>
      <c r="E73" s="1045">
        <v>21</v>
      </c>
      <c r="F73" s="1045">
        <v>22</v>
      </c>
      <c r="G73" s="1045">
        <v>23</v>
      </c>
      <c r="H73" s="1045">
        <v>24</v>
      </c>
      <c r="I73" s="1045">
        <v>25</v>
      </c>
      <c r="J73" s="1045">
        <v>26</v>
      </c>
      <c r="K73" s="1032">
        <v>27</v>
      </c>
      <c r="M73" s="889" t="s">
        <v>1954</v>
      </c>
      <c r="N73" s="1259">
        <v>46600</v>
      </c>
      <c r="O73" s="1248"/>
      <c r="P73" s="1248"/>
    </row>
    <row r="74" spans="1:16" ht="17.25" customHeight="1" thickBot="1" x14ac:dyDescent="0.3">
      <c r="A74" s="1399"/>
      <c r="B74" s="1400"/>
      <c r="C74" s="935"/>
      <c r="D74" s="1403"/>
      <c r="E74" s="1221">
        <v>28</v>
      </c>
      <c r="F74" s="1221">
        <v>29</v>
      </c>
      <c r="G74" s="1244">
        <v>30</v>
      </c>
      <c r="H74" s="1048"/>
      <c r="I74" s="1048"/>
      <c r="J74" s="1048"/>
      <c r="K74" s="1048"/>
      <c r="M74" s="1060" t="s">
        <v>1955</v>
      </c>
      <c r="N74" s="894"/>
      <c r="O74" s="1248"/>
      <c r="P74" s="1248"/>
    </row>
    <row r="75" spans="1:16" ht="17.25" customHeight="1" thickBot="1" x14ac:dyDescent="0.3">
      <c r="A75" s="934"/>
      <c r="M75" s="886"/>
      <c r="N75" s="1245"/>
      <c r="O75" s="1245"/>
      <c r="P75" s="1245"/>
    </row>
    <row r="76" spans="1:16" ht="17.25" customHeight="1" thickBot="1" x14ac:dyDescent="0.3">
      <c r="A76" s="934"/>
      <c r="M76" s="1236" t="s">
        <v>1579</v>
      </c>
    </row>
    <row r="77" spans="1:16" ht="17.25" customHeight="1" thickBot="1" x14ac:dyDescent="0.3">
      <c r="A77" s="934"/>
      <c r="E77" s="1052"/>
      <c r="F77" s="1053" t="s">
        <v>1576</v>
      </c>
      <c r="M77" s="1237" t="s">
        <v>1956</v>
      </c>
    </row>
    <row r="78" spans="1:16" ht="17.25" customHeight="1" thickBot="1" x14ac:dyDescent="0.3">
      <c r="E78" s="1054"/>
      <c r="F78" s="1053" t="s">
        <v>1577</v>
      </c>
      <c r="M78" s="1238" t="s">
        <v>1957</v>
      </c>
    </row>
    <row r="79" spans="1:16" ht="17.25" customHeight="1" thickBot="1" x14ac:dyDescent="0.3">
      <c r="E79" s="1055"/>
      <c r="F79" s="1053" t="s">
        <v>1622</v>
      </c>
      <c r="M79" s="1238" t="s">
        <v>1958</v>
      </c>
    </row>
    <row r="80" spans="1:16" ht="17.25" customHeight="1" thickBot="1" x14ac:dyDescent="0.3">
      <c r="E80" s="1056"/>
      <c r="F80" s="1053" t="s">
        <v>1578</v>
      </c>
      <c r="M80" s="1238" t="s">
        <v>1959</v>
      </c>
    </row>
    <row r="81" spans="13:13" ht="17.25" customHeight="1" thickBot="1" x14ac:dyDescent="0.3">
      <c r="M81" s="1239" t="s">
        <v>1762</v>
      </c>
    </row>
  </sheetData>
  <mergeCells count="71">
    <mergeCell ref="A5:B5"/>
    <mergeCell ref="A1:B1"/>
    <mergeCell ref="C1:K1"/>
    <mergeCell ref="A2:B2"/>
    <mergeCell ref="A3:B3"/>
    <mergeCell ref="D3:D4"/>
    <mergeCell ref="A12:B12"/>
    <mergeCell ref="D12:D16"/>
    <mergeCell ref="A13:B13"/>
    <mergeCell ref="A14:B14"/>
    <mergeCell ref="A15:B15"/>
    <mergeCell ref="A16:B16"/>
    <mergeCell ref="D6:D10"/>
    <mergeCell ref="A8:B8"/>
    <mergeCell ref="A9:B9"/>
    <mergeCell ref="A10:B10"/>
    <mergeCell ref="A11:B11"/>
    <mergeCell ref="A17:B17"/>
    <mergeCell ref="A18:B18"/>
    <mergeCell ref="D18:D22"/>
    <mergeCell ref="A19:B19"/>
    <mergeCell ref="A20:B20"/>
    <mergeCell ref="A21:B21"/>
    <mergeCell ref="A22:B22"/>
    <mergeCell ref="A23:B23"/>
    <mergeCell ref="A24:B24"/>
    <mergeCell ref="A25:B25"/>
    <mergeCell ref="D25:D29"/>
    <mergeCell ref="A26:B26"/>
    <mergeCell ref="A27:B27"/>
    <mergeCell ref="A28:B28"/>
    <mergeCell ref="A29:B29"/>
    <mergeCell ref="A38:B38"/>
    <mergeCell ref="C38:K38"/>
    <mergeCell ref="A39:B39"/>
    <mergeCell ref="A40:B40"/>
    <mergeCell ref="D40:D44"/>
    <mergeCell ref="A41:B41"/>
    <mergeCell ref="A43:B43"/>
    <mergeCell ref="A44:B44"/>
    <mergeCell ref="A45:B45"/>
    <mergeCell ref="D46:D49"/>
    <mergeCell ref="A49:B49"/>
    <mergeCell ref="A50:B50"/>
    <mergeCell ref="A51:B51"/>
    <mergeCell ref="D51:D55"/>
    <mergeCell ref="A52:B52"/>
    <mergeCell ref="A53:B53"/>
    <mergeCell ref="A54:B54"/>
    <mergeCell ref="A55:B55"/>
    <mergeCell ref="A56:B56"/>
    <mergeCell ref="A57:B57"/>
    <mergeCell ref="D57:D61"/>
    <mergeCell ref="A58:B58"/>
    <mergeCell ref="A59:B59"/>
    <mergeCell ref="A60:B60"/>
    <mergeCell ref="A61:B61"/>
    <mergeCell ref="A62:B62"/>
    <mergeCell ref="A63:B63"/>
    <mergeCell ref="D63:D68"/>
    <mergeCell ref="A64:B64"/>
    <mergeCell ref="A65:B65"/>
    <mergeCell ref="A66:B66"/>
    <mergeCell ref="A67:B67"/>
    <mergeCell ref="A69:B69"/>
    <mergeCell ref="A70:B70"/>
    <mergeCell ref="D70:D74"/>
    <mergeCell ref="A71:B71"/>
    <mergeCell ref="A72:B72"/>
    <mergeCell ref="A73:B73"/>
    <mergeCell ref="A74:B74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C100"/>
  <sheetViews>
    <sheetView zoomScale="60" zoomScaleNormal="60" workbookViewId="0">
      <pane ySplit="4" topLeftCell="A5" activePane="bottomLeft" state="frozen"/>
      <selection pane="bottomLeft" sqref="A1:P1"/>
    </sheetView>
  </sheetViews>
  <sheetFormatPr defaultColWidth="9.140625" defaultRowHeight="15.75" x14ac:dyDescent="0.2"/>
  <cols>
    <col min="1" max="6" width="3.85546875" style="59" bestFit="1" customWidth="1"/>
    <col min="7" max="7" width="52.7109375" style="59" bestFit="1" customWidth="1"/>
    <col min="8" max="13" width="3.85546875" style="59" bestFit="1" customWidth="1"/>
    <col min="14" max="14" width="52.140625" style="59" bestFit="1" customWidth="1"/>
    <col min="15" max="15" width="3.85546875" style="59" bestFit="1" customWidth="1"/>
    <col min="16" max="16" width="17.5703125" style="516" customWidth="1"/>
    <col min="17" max="21" width="3.85546875" style="59" bestFit="1" customWidth="1"/>
    <col min="22" max="22" width="42.5703125" style="59" bestFit="1" customWidth="1"/>
    <col min="23" max="28" width="3.85546875" style="59" bestFit="1" customWidth="1"/>
    <col min="29" max="29" width="39.5703125" style="59" bestFit="1" customWidth="1"/>
    <col min="30" max="30" width="3.85546875" style="59" bestFit="1" customWidth="1"/>
    <col min="31" max="31" width="17.5703125" style="516" customWidth="1"/>
    <col min="32" max="37" width="3.85546875" style="59" bestFit="1" customWidth="1"/>
    <col min="38" max="38" width="36.28515625" style="59" bestFit="1" customWidth="1"/>
    <col min="39" max="44" width="3.85546875" style="59" bestFit="1" customWidth="1"/>
    <col min="45" max="45" width="35.5703125" style="59" bestFit="1" customWidth="1"/>
    <col min="46" max="46" width="3.85546875" style="59" bestFit="1" customWidth="1"/>
    <col min="47" max="47" width="17.5703125" style="516" customWidth="1"/>
    <col min="48" max="52" width="3.85546875" style="59" bestFit="1" customWidth="1"/>
    <col min="53" max="53" width="36.5703125" style="59" bestFit="1" customWidth="1"/>
    <col min="54" max="59" width="3.85546875" style="59" bestFit="1" customWidth="1"/>
    <col min="60" max="60" width="36.5703125" style="59" bestFit="1" customWidth="1"/>
    <col min="61" max="61" width="3.85546875" style="59" bestFit="1" customWidth="1"/>
    <col min="62" max="62" width="17.7109375" style="516" customWidth="1"/>
    <col min="63" max="68" width="3.85546875" style="59" customWidth="1"/>
    <col min="69" max="69" width="58.7109375" style="59" bestFit="1" customWidth="1"/>
    <col min="70" max="70" width="6.140625" style="59" bestFit="1" customWidth="1"/>
    <col min="71" max="75" width="3.85546875" style="59" customWidth="1"/>
    <col min="76" max="76" width="40.28515625" style="59" bestFit="1" customWidth="1"/>
    <col min="77" max="77" width="6.140625" style="59" bestFit="1" customWidth="1"/>
    <col min="78" max="78" width="17.5703125" style="516" customWidth="1"/>
    <col min="79" max="82" width="5.7109375" style="59" customWidth="1"/>
    <col min="83" max="83" width="36.5703125" style="59" bestFit="1" customWidth="1"/>
    <col min="84" max="84" width="3.85546875" style="844" bestFit="1" customWidth="1"/>
    <col min="85" max="90" width="5.7109375" style="59" customWidth="1"/>
    <col min="91" max="91" width="36.5703125" style="59" bestFit="1" customWidth="1"/>
    <col min="92" max="92" width="3.85546875" style="844" customWidth="1"/>
    <col min="93" max="97" width="5.7109375" style="59" customWidth="1"/>
    <col min="98" max="98" width="36.5703125" style="59" bestFit="1" customWidth="1"/>
    <col min="99" max="99" width="3.85546875" style="844" customWidth="1"/>
    <col min="100" max="105" width="5.7109375" style="59" customWidth="1"/>
    <col min="106" max="106" width="36.5703125" style="59" bestFit="1" customWidth="1"/>
    <col min="107" max="107" width="3.85546875" style="844" customWidth="1"/>
    <col min="108" max="16384" width="9.140625" style="59"/>
  </cols>
  <sheetData>
    <row r="1" spans="1:107" ht="57.75" customHeight="1" x14ac:dyDescent="0.2">
      <c r="A1" s="1434" t="s">
        <v>1580</v>
      </c>
      <c r="B1" s="1435"/>
      <c r="C1" s="1435"/>
      <c r="D1" s="1435"/>
      <c r="E1" s="1435"/>
      <c r="F1" s="1435"/>
      <c r="G1" s="1435"/>
      <c r="H1" s="1435"/>
      <c r="I1" s="1435"/>
      <c r="J1" s="1435"/>
      <c r="K1" s="1435"/>
      <c r="L1" s="1435"/>
      <c r="M1" s="1435"/>
      <c r="N1" s="1435"/>
      <c r="O1" s="1435"/>
      <c r="P1" s="1440"/>
      <c r="Q1" s="1434" t="s">
        <v>1581</v>
      </c>
      <c r="R1" s="1435"/>
      <c r="S1" s="1435"/>
      <c r="T1" s="1435"/>
      <c r="U1" s="1435"/>
      <c r="V1" s="1435"/>
      <c r="W1" s="1435"/>
      <c r="X1" s="1435"/>
      <c r="Y1" s="1435"/>
      <c r="Z1" s="1435"/>
      <c r="AA1" s="1435"/>
      <c r="AB1" s="1435"/>
      <c r="AC1" s="1435"/>
      <c r="AD1" s="1435"/>
      <c r="AE1" s="1440"/>
      <c r="AF1" s="1434" t="s">
        <v>1582</v>
      </c>
      <c r="AG1" s="1435"/>
      <c r="AH1" s="1435"/>
      <c r="AI1" s="1435"/>
      <c r="AJ1" s="1435"/>
      <c r="AK1" s="1435"/>
      <c r="AL1" s="1435"/>
      <c r="AM1" s="1435"/>
      <c r="AN1" s="1435"/>
      <c r="AO1" s="1435"/>
      <c r="AP1" s="1435"/>
      <c r="AQ1" s="1435"/>
      <c r="AR1" s="1435"/>
      <c r="AS1" s="1435"/>
      <c r="AT1" s="1435"/>
      <c r="AU1" s="1440"/>
      <c r="AV1" s="1434" t="s">
        <v>1583</v>
      </c>
      <c r="AW1" s="1435"/>
      <c r="AX1" s="1435"/>
      <c r="AY1" s="1435"/>
      <c r="AZ1" s="1435"/>
      <c r="BA1" s="1435"/>
      <c r="BB1" s="1435"/>
      <c r="BC1" s="1435"/>
      <c r="BD1" s="1435"/>
      <c r="BE1" s="1435"/>
      <c r="BF1" s="1435"/>
      <c r="BG1" s="1435"/>
      <c r="BH1" s="1435"/>
      <c r="BI1" s="1435"/>
      <c r="BJ1" s="1440"/>
      <c r="BK1" s="1442" t="s">
        <v>1584</v>
      </c>
      <c r="BL1" s="1443"/>
      <c r="BM1" s="1443"/>
      <c r="BN1" s="1443"/>
      <c r="BO1" s="1443"/>
      <c r="BP1" s="1443"/>
      <c r="BQ1" s="1443"/>
      <c r="BR1" s="1443"/>
      <c r="BS1" s="1443"/>
      <c r="BT1" s="1443"/>
      <c r="BU1" s="1443"/>
      <c r="BV1" s="1443"/>
      <c r="BW1" s="1443"/>
      <c r="BX1" s="1443"/>
      <c r="BY1" s="1443"/>
      <c r="BZ1" s="1444"/>
      <c r="CA1" s="1434" t="s">
        <v>1585</v>
      </c>
      <c r="CB1" s="1435"/>
      <c r="CC1" s="1435"/>
      <c r="CD1" s="1435"/>
      <c r="CE1" s="1435"/>
      <c r="CF1" s="1435"/>
      <c r="CG1" s="1435"/>
      <c r="CH1" s="1435"/>
      <c r="CI1" s="1435"/>
      <c r="CJ1" s="1435"/>
      <c r="CK1" s="1435"/>
      <c r="CL1" s="1435"/>
      <c r="CM1" s="1435"/>
      <c r="CN1" s="1436"/>
      <c r="CO1" s="1451" t="s">
        <v>1586</v>
      </c>
      <c r="CP1" s="1435"/>
      <c r="CQ1" s="1435"/>
      <c r="CR1" s="1435"/>
      <c r="CS1" s="1435"/>
      <c r="CT1" s="1435"/>
      <c r="CU1" s="1435"/>
      <c r="CV1" s="1435"/>
      <c r="CW1" s="1435"/>
      <c r="CX1" s="1435"/>
      <c r="CY1" s="1435"/>
      <c r="CZ1" s="1435"/>
      <c r="DA1" s="1435"/>
      <c r="DB1" s="1435"/>
      <c r="DC1" s="1436"/>
    </row>
    <row r="2" spans="1:107" s="751" customFormat="1" ht="17.25" customHeight="1" x14ac:dyDescent="0.25">
      <c r="A2" s="1473" t="s">
        <v>1587</v>
      </c>
      <c r="B2" s="1474"/>
      <c r="C2" s="1474"/>
      <c r="D2" s="1474"/>
      <c r="E2" s="1474"/>
      <c r="F2" s="1474"/>
      <c r="G2" s="1474"/>
      <c r="H2" s="1475"/>
      <c r="I2" s="1476" t="s">
        <v>1588</v>
      </c>
      <c r="J2" s="1477"/>
      <c r="K2" s="1477"/>
      <c r="L2" s="1477"/>
      <c r="M2" s="1477"/>
      <c r="N2" s="1477"/>
      <c r="O2" s="1477"/>
      <c r="P2" s="1478"/>
      <c r="Q2" s="1458" t="s">
        <v>1589</v>
      </c>
      <c r="R2" s="1459"/>
      <c r="S2" s="1459"/>
      <c r="T2" s="1459"/>
      <c r="U2" s="1459"/>
      <c r="V2" s="1459"/>
      <c r="W2" s="1460"/>
      <c r="X2" s="1461" t="s">
        <v>1590</v>
      </c>
      <c r="Y2" s="1462"/>
      <c r="Z2" s="1462"/>
      <c r="AA2" s="1462"/>
      <c r="AB2" s="1462"/>
      <c r="AC2" s="1462"/>
      <c r="AD2" s="1462"/>
      <c r="AE2" s="1463"/>
      <c r="AF2" s="1445" t="s">
        <v>1587</v>
      </c>
      <c r="AG2" s="1446"/>
      <c r="AH2" s="1446"/>
      <c r="AI2" s="1446"/>
      <c r="AJ2" s="1446"/>
      <c r="AK2" s="1446"/>
      <c r="AL2" s="1446"/>
      <c r="AM2" s="1447"/>
      <c r="AN2" s="1428" t="s">
        <v>1590</v>
      </c>
      <c r="AO2" s="1429"/>
      <c r="AP2" s="1429"/>
      <c r="AQ2" s="1429"/>
      <c r="AR2" s="1429"/>
      <c r="AS2" s="1429"/>
      <c r="AT2" s="1429"/>
      <c r="AU2" s="1430"/>
      <c r="AV2" s="1425" t="s">
        <v>1588</v>
      </c>
      <c r="AW2" s="1426"/>
      <c r="AX2" s="1426"/>
      <c r="AY2" s="1426"/>
      <c r="AZ2" s="1426"/>
      <c r="BA2" s="1426"/>
      <c r="BB2" s="1427"/>
      <c r="BC2" s="1428" t="s">
        <v>1590</v>
      </c>
      <c r="BD2" s="1429"/>
      <c r="BE2" s="1429"/>
      <c r="BF2" s="1429"/>
      <c r="BG2" s="1429"/>
      <c r="BH2" s="1429"/>
      <c r="BI2" s="1429"/>
      <c r="BJ2" s="1430"/>
      <c r="BK2" s="1445" t="s">
        <v>1591</v>
      </c>
      <c r="BL2" s="1446"/>
      <c r="BM2" s="1446"/>
      <c r="BN2" s="1446"/>
      <c r="BO2" s="1446"/>
      <c r="BP2" s="1446"/>
      <c r="BQ2" s="1446"/>
      <c r="BR2" s="1447"/>
      <c r="BS2" s="1448" t="s">
        <v>1592</v>
      </c>
      <c r="BT2" s="1449"/>
      <c r="BU2" s="1449"/>
      <c r="BV2" s="1449"/>
      <c r="BW2" s="1449"/>
      <c r="BX2" s="1449"/>
      <c r="BY2" s="1449"/>
      <c r="BZ2" s="1450"/>
      <c r="CA2" s="1437" t="s">
        <v>1593</v>
      </c>
      <c r="CB2" s="1438"/>
      <c r="CC2" s="1438"/>
      <c r="CD2" s="1438"/>
      <c r="CE2" s="1438"/>
      <c r="CF2" s="1439"/>
      <c r="CG2" s="1431" t="s">
        <v>1594</v>
      </c>
      <c r="CH2" s="1424"/>
      <c r="CI2" s="1432"/>
      <c r="CJ2" s="1432"/>
      <c r="CK2" s="1432"/>
      <c r="CL2" s="1432"/>
      <c r="CM2" s="1432"/>
      <c r="CN2" s="1433"/>
      <c r="CO2" s="1441" t="s">
        <v>1588</v>
      </c>
      <c r="CP2" s="1426"/>
      <c r="CQ2" s="1426"/>
      <c r="CR2" s="1426"/>
      <c r="CS2" s="1426"/>
      <c r="CT2" s="1426"/>
      <c r="CU2" s="1427"/>
      <c r="CV2" s="1431" t="s">
        <v>1594</v>
      </c>
      <c r="CW2" s="1424"/>
      <c r="CX2" s="1432"/>
      <c r="CY2" s="1432"/>
      <c r="CZ2" s="1432"/>
      <c r="DA2" s="1432"/>
      <c r="DB2" s="1432"/>
      <c r="DC2" s="1433"/>
    </row>
    <row r="3" spans="1:107" s="751" customFormat="1" ht="17.25" customHeight="1" x14ac:dyDescent="0.25">
      <c r="A3" s="752"/>
      <c r="B3" s="753"/>
      <c r="C3" s="753"/>
      <c r="D3" s="753"/>
      <c r="E3" s="753"/>
      <c r="F3" s="753"/>
      <c r="G3" s="753"/>
      <c r="H3" s="754"/>
      <c r="I3" s="755"/>
      <c r="J3" s="756"/>
      <c r="K3" s="756"/>
      <c r="L3" s="756"/>
      <c r="M3" s="756"/>
      <c r="N3" s="756"/>
      <c r="O3" s="756"/>
      <c r="P3" s="757"/>
      <c r="Q3" s="877"/>
      <c r="R3" s="878"/>
      <c r="S3" s="878"/>
      <c r="T3" s="878"/>
      <c r="U3" s="878"/>
      <c r="V3" s="878"/>
      <c r="W3" s="879"/>
      <c r="X3" s="880"/>
      <c r="Y3" s="881"/>
      <c r="Z3" s="881"/>
      <c r="AA3" s="881"/>
      <c r="AB3" s="881"/>
      <c r="AC3" s="881"/>
      <c r="AD3" s="881"/>
      <c r="AE3" s="882"/>
      <c r="AF3" s="758"/>
      <c r="AG3" s="239"/>
      <c r="AH3" s="239"/>
      <c r="AI3" s="239"/>
      <c r="AJ3" s="239"/>
      <c r="AK3" s="239"/>
      <c r="AL3" s="239"/>
      <c r="AM3" s="759"/>
      <c r="AN3" s="760"/>
      <c r="AO3" s="761"/>
      <c r="AP3" s="761"/>
      <c r="AQ3" s="761"/>
      <c r="AR3" s="761"/>
      <c r="AS3" s="761"/>
      <c r="AT3" s="761"/>
      <c r="AU3" s="762"/>
      <c r="AV3" s="763"/>
      <c r="AW3" s="764"/>
      <c r="AX3" s="764"/>
      <c r="AY3" s="764"/>
      <c r="AZ3" s="764"/>
      <c r="BA3" s="764"/>
      <c r="BB3" s="765"/>
      <c r="BC3" s="760"/>
      <c r="BD3" s="761"/>
      <c r="BE3" s="761"/>
      <c r="BF3" s="761"/>
      <c r="BG3" s="761"/>
      <c r="BH3" s="761"/>
      <c r="BI3" s="761"/>
      <c r="BJ3" s="762"/>
      <c r="BK3" s="758"/>
      <c r="BL3" s="239"/>
      <c r="BM3" s="239"/>
      <c r="BN3" s="239"/>
      <c r="BO3" s="239"/>
      <c r="BP3" s="239"/>
      <c r="BQ3" s="239"/>
      <c r="BR3" s="759"/>
      <c r="BS3" s="766"/>
      <c r="BT3" s="241"/>
      <c r="BU3" s="241"/>
      <c r="BV3" s="241"/>
      <c r="BW3" s="241"/>
      <c r="BX3" s="241"/>
      <c r="BY3" s="241"/>
      <c r="BZ3" s="242"/>
      <c r="CA3" s="1419" t="s">
        <v>1595</v>
      </c>
      <c r="CB3" s="1420"/>
      <c r="CC3" s="1420"/>
      <c r="CD3" s="1421"/>
      <c r="CE3" s="767"/>
      <c r="CF3" s="768"/>
      <c r="CG3" s="1422" t="s">
        <v>1595</v>
      </c>
      <c r="CH3" s="1423"/>
      <c r="CI3" s="1423"/>
      <c r="CJ3" s="1423"/>
      <c r="CK3" s="1423"/>
      <c r="CL3" s="1424"/>
      <c r="CM3" s="769"/>
      <c r="CN3" s="770"/>
      <c r="CO3" s="771"/>
      <c r="CP3" s="764"/>
      <c r="CQ3" s="764"/>
      <c r="CR3" s="764"/>
      <c r="CS3" s="764"/>
      <c r="CT3" s="764"/>
      <c r="CU3" s="765"/>
      <c r="CV3" s="1422" t="s">
        <v>1595</v>
      </c>
      <c r="CW3" s="1423"/>
      <c r="CX3" s="1423"/>
      <c r="CY3" s="1423"/>
      <c r="CZ3" s="1423"/>
      <c r="DA3" s="1424"/>
      <c r="DB3" s="769"/>
      <c r="DC3" s="873"/>
    </row>
    <row r="4" spans="1:107" ht="219.75" thickBot="1" x14ac:dyDescent="0.25">
      <c r="A4" s="237" t="s">
        <v>372</v>
      </c>
      <c r="B4" s="238" t="s">
        <v>80</v>
      </c>
      <c r="C4" s="238" t="s">
        <v>373</v>
      </c>
      <c r="D4" s="238" t="s">
        <v>287</v>
      </c>
      <c r="E4" s="238" t="s">
        <v>386</v>
      </c>
      <c r="F4" s="238" t="s">
        <v>364</v>
      </c>
      <c r="G4" s="239" t="s">
        <v>62</v>
      </c>
      <c r="H4" s="240" t="s">
        <v>374</v>
      </c>
      <c r="I4" s="772" t="s">
        <v>297</v>
      </c>
      <c r="J4" s="773" t="s">
        <v>531</v>
      </c>
      <c r="K4" s="773" t="s">
        <v>532</v>
      </c>
      <c r="L4" s="773" t="s">
        <v>533</v>
      </c>
      <c r="M4" s="773" t="s">
        <v>534</v>
      </c>
      <c r="N4" s="764" t="s">
        <v>62</v>
      </c>
      <c r="O4" s="774" t="s">
        <v>374</v>
      </c>
      <c r="P4" s="757" t="s">
        <v>375</v>
      </c>
      <c r="Q4" s="258" t="s">
        <v>297</v>
      </c>
      <c r="R4" s="259" t="s">
        <v>299</v>
      </c>
      <c r="S4" s="259" t="s">
        <v>298</v>
      </c>
      <c r="T4" s="259" t="s">
        <v>301</v>
      </c>
      <c r="U4" s="259" t="s">
        <v>388</v>
      </c>
      <c r="V4" s="884" t="s">
        <v>62</v>
      </c>
      <c r="W4" s="260" t="s">
        <v>374</v>
      </c>
      <c r="X4" s="775" t="s">
        <v>297</v>
      </c>
      <c r="Y4" s="776" t="s">
        <v>299</v>
      </c>
      <c r="Z4" s="776" t="s">
        <v>298</v>
      </c>
      <c r="AA4" s="776" t="s">
        <v>301</v>
      </c>
      <c r="AB4" s="776" t="s">
        <v>388</v>
      </c>
      <c r="AC4" s="883" t="s">
        <v>62</v>
      </c>
      <c r="AD4" s="777" t="s">
        <v>374</v>
      </c>
      <c r="AE4" s="882" t="s">
        <v>375</v>
      </c>
      <c r="AF4" s="237" t="s">
        <v>372</v>
      </c>
      <c r="AG4" s="238" t="s">
        <v>80</v>
      </c>
      <c r="AH4" s="238" t="s">
        <v>373</v>
      </c>
      <c r="AI4" s="238" t="s">
        <v>287</v>
      </c>
      <c r="AJ4" s="238" t="s">
        <v>386</v>
      </c>
      <c r="AK4" s="238" t="s">
        <v>364</v>
      </c>
      <c r="AL4" s="239" t="s">
        <v>62</v>
      </c>
      <c r="AM4" s="240" t="s">
        <v>374</v>
      </c>
      <c r="AN4" s="778" t="s">
        <v>297</v>
      </c>
      <c r="AO4" s="779" t="s">
        <v>299</v>
      </c>
      <c r="AP4" s="779" t="s">
        <v>298</v>
      </c>
      <c r="AQ4" s="779" t="s">
        <v>301</v>
      </c>
      <c r="AR4" s="779" t="s">
        <v>388</v>
      </c>
      <c r="AS4" s="761" t="s">
        <v>62</v>
      </c>
      <c r="AT4" s="780" t="s">
        <v>374</v>
      </c>
      <c r="AU4" s="781" t="s">
        <v>375</v>
      </c>
      <c r="AV4" s="782" t="s">
        <v>297</v>
      </c>
      <c r="AW4" s="783" t="s">
        <v>531</v>
      </c>
      <c r="AX4" s="783" t="s">
        <v>532</v>
      </c>
      <c r="AY4" s="783" t="s">
        <v>533</v>
      </c>
      <c r="AZ4" s="783" t="s">
        <v>534</v>
      </c>
      <c r="BA4" s="784" t="s">
        <v>62</v>
      </c>
      <c r="BB4" s="785" t="s">
        <v>374</v>
      </c>
      <c r="BC4" s="786" t="s">
        <v>297</v>
      </c>
      <c r="BD4" s="787" t="s">
        <v>299</v>
      </c>
      <c r="BE4" s="787" t="s">
        <v>298</v>
      </c>
      <c r="BF4" s="787" t="s">
        <v>301</v>
      </c>
      <c r="BG4" s="787" t="s">
        <v>388</v>
      </c>
      <c r="BH4" s="788" t="s">
        <v>62</v>
      </c>
      <c r="BI4" s="789" t="s">
        <v>374</v>
      </c>
      <c r="BJ4" s="790" t="s">
        <v>375</v>
      </c>
      <c r="BK4" s="280" t="s">
        <v>372</v>
      </c>
      <c r="BL4" s="281" t="s">
        <v>80</v>
      </c>
      <c r="BM4" s="281" t="s">
        <v>373</v>
      </c>
      <c r="BN4" s="281" t="s">
        <v>287</v>
      </c>
      <c r="BO4" s="281" t="s">
        <v>386</v>
      </c>
      <c r="BP4" s="281" t="s">
        <v>364</v>
      </c>
      <c r="BQ4" s="282" t="s">
        <v>62</v>
      </c>
      <c r="BR4" s="283" t="s">
        <v>374</v>
      </c>
      <c r="BS4" s="284" t="s">
        <v>297</v>
      </c>
      <c r="BT4" s="285" t="s">
        <v>299</v>
      </c>
      <c r="BU4" s="285" t="s">
        <v>298</v>
      </c>
      <c r="BV4" s="285" t="s">
        <v>301</v>
      </c>
      <c r="BW4" s="285" t="s">
        <v>388</v>
      </c>
      <c r="BX4" s="286" t="s">
        <v>62</v>
      </c>
      <c r="BY4" s="287" t="s">
        <v>374</v>
      </c>
      <c r="BZ4" s="791" t="s">
        <v>375</v>
      </c>
      <c r="CA4" s="792" t="s">
        <v>297</v>
      </c>
      <c r="CB4" s="793" t="s">
        <v>299</v>
      </c>
      <c r="CC4" s="793" t="s">
        <v>301</v>
      </c>
      <c r="CD4" s="793" t="s">
        <v>388</v>
      </c>
      <c r="CE4" s="794" t="s">
        <v>62</v>
      </c>
      <c r="CF4" s="795" t="s">
        <v>374</v>
      </c>
      <c r="CG4" s="796" t="s">
        <v>297</v>
      </c>
      <c r="CH4" s="797" t="s">
        <v>299</v>
      </c>
      <c r="CI4" s="797" t="s">
        <v>301</v>
      </c>
      <c r="CJ4" s="797" t="s">
        <v>388</v>
      </c>
      <c r="CK4" s="797" t="s">
        <v>1596</v>
      </c>
      <c r="CL4" s="797" t="s">
        <v>1597</v>
      </c>
      <c r="CM4" s="798" t="s">
        <v>62</v>
      </c>
      <c r="CN4" s="799" t="s">
        <v>374</v>
      </c>
      <c r="CO4" s="800" t="s">
        <v>297</v>
      </c>
      <c r="CP4" s="783" t="s">
        <v>531</v>
      </c>
      <c r="CQ4" s="783" t="s">
        <v>532</v>
      </c>
      <c r="CR4" s="783" t="s">
        <v>533</v>
      </c>
      <c r="CS4" s="783" t="s">
        <v>534</v>
      </c>
      <c r="CT4" s="784" t="s">
        <v>62</v>
      </c>
      <c r="CU4" s="801" t="s">
        <v>374</v>
      </c>
      <c r="CV4" s="802" t="s">
        <v>297</v>
      </c>
      <c r="CW4" s="797" t="s">
        <v>299</v>
      </c>
      <c r="CX4" s="803" t="s">
        <v>301</v>
      </c>
      <c r="CY4" s="803" t="s">
        <v>388</v>
      </c>
      <c r="CZ4" s="803" t="s">
        <v>1596</v>
      </c>
      <c r="DA4" s="803" t="s">
        <v>1597</v>
      </c>
      <c r="DB4" s="769" t="s">
        <v>62</v>
      </c>
      <c r="DC4" s="804" t="s">
        <v>374</v>
      </c>
    </row>
    <row r="5" spans="1:107" ht="15.75" customHeight="1" x14ac:dyDescent="0.25">
      <c r="A5" s="245"/>
      <c r="B5" s="871"/>
      <c r="C5" s="871"/>
      <c r="D5" s="871"/>
      <c r="E5" s="871"/>
      <c r="F5" s="256" t="s">
        <v>371</v>
      </c>
      <c r="G5" s="805" t="s">
        <v>292</v>
      </c>
      <c r="H5" s="248">
        <v>3</v>
      </c>
      <c r="I5" s="249"/>
      <c r="J5" s="871"/>
      <c r="K5" s="871"/>
      <c r="L5" s="871" t="s">
        <v>371</v>
      </c>
      <c r="M5" s="256"/>
      <c r="N5" s="805" t="s">
        <v>117</v>
      </c>
      <c r="O5" s="244">
        <v>3</v>
      </c>
      <c r="P5" s="806"/>
      <c r="Q5" s="245"/>
      <c r="R5" s="246"/>
      <c r="S5" s="246"/>
      <c r="T5" s="246"/>
      <c r="U5" s="871" t="s">
        <v>371</v>
      </c>
      <c r="V5" s="247" t="s">
        <v>389</v>
      </c>
      <c r="W5" s="248">
        <v>3</v>
      </c>
      <c r="X5" s="249"/>
      <c r="Y5" s="871"/>
      <c r="Z5" s="871"/>
      <c r="AA5" s="256"/>
      <c r="AB5" s="871" t="s">
        <v>371</v>
      </c>
      <c r="AC5" s="247" t="s">
        <v>389</v>
      </c>
      <c r="AD5" s="244">
        <v>3</v>
      </c>
      <c r="AE5" s="807"/>
      <c r="AF5" s="808"/>
      <c r="AG5" s="809"/>
      <c r="AH5" s="809"/>
      <c r="AI5" s="809"/>
      <c r="AJ5" s="809"/>
      <c r="AK5" s="809" t="s">
        <v>371</v>
      </c>
      <c r="AL5" s="805" t="s">
        <v>292</v>
      </c>
      <c r="AM5" s="243">
        <v>3</v>
      </c>
      <c r="AN5" s="871" t="s">
        <v>371</v>
      </c>
      <c r="AO5" s="871"/>
      <c r="AP5" s="871"/>
      <c r="AQ5" s="871" t="s">
        <v>371</v>
      </c>
      <c r="AR5" s="871"/>
      <c r="AS5" s="805" t="s">
        <v>117</v>
      </c>
      <c r="AT5" s="244">
        <v>3</v>
      </c>
      <c r="AU5" s="810"/>
      <c r="AV5" s="811" t="s">
        <v>371</v>
      </c>
      <c r="AW5" s="812" t="s">
        <v>371</v>
      </c>
      <c r="AX5" s="812" t="s">
        <v>371</v>
      </c>
      <c r="AY5" s="812" t="s">
        <v>371</v>
      </c>
      <c r="AZ5" s="812" t="s">
        <v>371</v>
      </c>
      <c r="BA5" s="813" t="s">
        <v>494</v>
      </c>
      <c r="BB5" s="814">
        <v>5</v>
      </c>
      <c r="BC5" s="815" t="s">
        <v>371</v>
      </c>
      <c r="BD5" s="812" t="s">
        <v>371</v>
      </c>
      <c r="BE5" s="812" t="s">
        <v>371</v>
      </c>
      <c r="BF5" s="812" t="s">
        <v>371</v>
      </c>
      <c r="BG5" s="812" t="s">
        <v>371</v>
      </c>
      <c r="BH5" s="813" t="s">
        <v>146</v>
      </c>
      <c r="BI5" s="816">
        <v>5</v>
      </c>
      <c r="BJ5" s="817"/>
      <c r="BK5" s="288"/>
      <c r="BL5" s="289"/>
      <c r="BM5" s="289"/>
      <c r="BN5" s="289"/>
      <c r="BO5" s="876" t="s">
        <v>371</v>
      </c>
      <c r="BP5" s="876"/>
      <c r="BQ5" s="290" t="s">
        <v>292</v>
      </c>
      <c r="BR5" s="291">
        <v>3</v>
      </c>
      <c r="BS5" s="292"/>
      <c r="BT5" s="293"/>
      <c r="BU5" s="293"/>
      <c r="BV5" s="876" t="s">
        <v>371</v>
      </c>
      <c r="BW5" s="876"/>
      <c r="BX5" s="290" t="s">
        <v>117</v>
      </c>
      <c r="BY5" s="290">
        <v>3</v>
      </c>
      <c r="BZ5" s="818"/>
      <c r="CA5" s="571"/>
      <c r="CB5" s="571"/>
      <c r="CC5" s="571"/>
      <c r="CD5" s="819">
        <v>1</v>
      </c>
      <c r="CE5" s="820" t="s">
        <v>389</v>
      </c>
      <c r="CF5" s="821">
        <v>3</v>
      </c>
      <c r="CG5" s="822"/>
      <c r="CH5" s="822"/>
      <c r="CI5" s="819"/>
      <c r="CJ5" s="819">
        <v>1</v>
      </c>
      <c r="CK5" s="819"/>
      <c r="CL5" s="819">
        <v>1</v>
      </c>
      <c r="CM5" s="820" t="s">
        <v>389</v>
      </c>
      <c r="CN5" s="868">
        <v>3</v>
      </c>
      <c r="CO5" s="823" t="s">
        <v>371</v>
      </c>
      <c r="CP5" s="824" t="s">
        <v>371</v>
      </c>
      <c r="CQ5" s="824" t="s">
        <v>371</v>
      </c>
      <c r="CR5" s="824" t="s">
        <v>371</v>
      </c>
      <c r="CS5" s="824" t="s">
        <v>371</v>
      </c>
      <c r="CT5" s="825" t="s">
        <v>494</v>
      </c>
      <c r="CU5" s="826">
        <v>5</v>
      </c>
      <c r="CV5" s="872">
        <v>3</v>
      </c>
      <c r="CW5" s="872">
        <v>3</v>
      </c>
      <c r="CX5" s="871">
        <v>3</v>
      </c>
      <c r="CY5" s="871">
        <v>3</v>
      </c>
      <c r="CZ5" s="871">
        <v>3</v>
      </c>
      <c r="DA5" s="871">
        <v>3</v>
      </c>
      <c r="DB5" s="867" t="s">
        <v>146</v>
      </c>
      <c r="DC5" s="827">
        <v>5</v>
      </c>
    </row>
    <row r="6" spans="1:107" ht="15.75" customHeight="1" x14ac:dyDescent="0.25">
      <c r="A6" s="245"/>
      <c r="B6" s="871"/>
      <c r="C6" s="871" t="s">
        <v>371</v>
      </c>
      <c r="D6" s="871"/>
      <c r="E6" s="871"/>
      <c r="F6" s="256"/>
      <c r="G6" s="247" t="s">
        <v>288</v>
      </c>
      <c r="H6" s="248">
        <v>5</v>
      </c>
      <c r="I6" s="249"/>
      <c r="J6" s="871" t="s">
        <v>371</v>
      </c>
      <c r="K6" s="871"/>
      <c r="L6" s="871"/>
      <c r="M6" s="256"/>
      <c r="N6" s="247" t="s">
        <v>288</v>
      </c>
      <c r="O6" s="244">
        <v>3</v>
      </c>
      <c r="P6" s="806"/>
      <c r="Q6" s="245"/>
      <c r="R6" s="871"/>
      <c r="S6" s="871"/>
      <c r="T6" s="871"/>
      <c r="U6" s="871"/>
      <c r="V6" s="247" t="s">
        <v>502</v>
      </c>
      <c r="W6" s="248">
        <v>5</v>
      </c>
      <c r="X6" s="249"/>
      <c r="Y6" s="871"/>
      <c r="Z6" s="871"/>
      <c r="AA6" s="256"/>
      <c r="AB6" s="871"/>
      <c r="AC6" s="247" t="s">
        <v>502</v>
      </c>
      <c r="AD6" s="244">
        <v>5</v>
      </c>
      <c r="AE6" s="806" t="s">
        <v>406</v>
      </c>
      <c r="AF6" s="245"/>
      <c r="AG6" s="246"/>
      <c r="AH6" s="246"/>
      <c r="AI6" s="246"/>
      <c r="AJ6" s="871" t="s">
        <v>371</v>
      </c>
      <c r="AK6" s="871"/>
      <c r="AL6" s="247" t="s">
        <v>369</v>
      </c>
      <c r="AM6" s="243">
        <v>5</v>
      </c>
      <c r="AN6" s="872"/>
      <c r="AO6" s="871"/>
      <c r="AP6" s="871"/>
      <c r="AQ6" s="871" t="s">
        <v>371</v>
      </c>
      <c r="AR6" s="871"/>
      <c r="AS6" s="247" t="s">
        <v>236</v>
      </c>
      <c r="AT6" s="244">
        <v>4</v>
      </c>
      <c r="AU6" s="806"/>
      <c r="AV6" s="266"/>
      <c r="AW6" s="263"/>
      <c r="AX6" s="263"/>
      <c r="AY6" s="263"/>
      <c r="AZ6" s="263" t="s">
        <v>371</v>
      </c>
      <c r="BA6" s="262" t="s">
        <v>389</v>
      </c>
      <c r="BB6" s="267">
        <v>3</v>
      </c>
      <c r="BC6" s="268"/>
      <c r="BD6" s="263"/>
      <c r="BE6" s="263"/>
      <c r="BF6" s="263"/>
      <c r="BG6" s="263" t="s">
        <v>371</v>
      </c>
      <c r="BH6" s="262" t="s">
        <v>389</v>
      </c>
      <c r="BI6" s="263">
        <v>3</v>
      </c>
      <c r="BJ6" s="828"/>
      <c r="BK6" s="245"/>
      <c r="BL6" s="871"/>
      <c r="BM6" s="871"/>
      <c r="BN6" s="871"/>
      <c r="BO6" s="871" t="s">
        <v>371</v>
      </c>
      <c r="BP6" s="871"/>
      <c r="BQ6" s="244" t="s">
        <v>369</v>
      </c>
      <c r="BR6" s="248">
        <v>5</v>
      </c>
      <c r="BS6" s="249"/>
      <c r="BT6" s="871"/>
      <c r="BU6" s="871"/>
      <c r="BV6" s="871" t="s">
        <v>371</v>
      </c>
      <c r="BW6" s="871"/>
      <c r="BX6" s="244" t="s">
        <v>236</v>
      </c>
      <c r="BY6" s="244">
        <v>2</v>
      </c>
      <c r="BZ6" s="806"/>
      <c r="CA6" s="819">
        <v>2</v>
      </c>
      <c r="CB6" s="571"/>
      <c r="CC6" s="571"/>
      <c r="CD6" s="571"/>
      <c r="CE6" s="244" t="s">
        <v>117</v>
      </c>
      <c r="CF6" s="868">
        <v>3</v>
      </c>
      <c r="CG6" s="822">
        <v>4</v>
      </c>
      <c r="CH6" s="822"/>
      <c r="CI6" s="819">
        <v>4</v>
      </c>
      <c r="CJ6" s="819">
        <v>4</v>
      </c>
      <c r="CK6" s="819"/>
      <c r="CL6" s="819"/>
      <c r="CM6" s="244" t="s">
        <v>117</v>
      </c>
      <c r="CN6" s="868">
        <v>3</v>
      </c>
      <c r="CO6" s="830"/>
      <c r="CP6" s="571"/>
      <c r="CQ6" s="571"/>
      <c r="CR6" s="571"/>
      <c r="CS6" s="571" t="s">
        <v>371</v>
      </c>
      <c r="CT6" s="870" t="s">
        <v>389</v>
      </c>
      <c r="CU6" s="868">
        <v>3</v>
      </c>
      <c r="CV6" s="872"/>
      <c r="CW6" s="872"/>
      <c r="CX6" s="871"/>
      <c r="CY6" s="871">
        <v>1</v>
      </c>
      <c r="CZ6" s="871"/>
      <c r="DA6" s="871">
        <v>1</v>
      </c>
      <c r="DB6" s="867" t="s">
        <v>389</v>
      </c>
      <c r="DC6" s="868">
        <v>3</v>
      </c>
    </row>
    <row r="7" spans="1:107" ht="15.75" customHeight="1" x14ac:dyDescent="0.25">
      <c r="A7" s="245"/>
      <c r="B7" s="246"/>
      <c r="C7" s="246"/>
      <c r="D7" s="246"/>
      <c r="E7" s="871" t="s">
        <v>371</v>
      </c>
      <c r="F7" s="256"/>
      <c r="G7" s="247" t="s">
        <v>369</v>
      </c>
      <c r="H7" s="248">
        <v>5</v>
      </c>
      <c r="I7" s="249"/>
      <c r="J7" s="871"/>
      <c r="K7" s="871" t="s">
        <v>371</v>
      </c>
      <c r="L7" s="871"/>
      <c r="M7" s="256"/>
      <c r="N7" s="247" t="s">
        <v>236</v>
      </c>
      <c r="O7" s="244">
        <v>3</v>
      </c>
      <c r="P7" s="806"/>
      <c r="Q7" s="245" t="s">
        <v>371</v>
      </c>
      <c r="R7" s="871"/>
      <c r="S7" s="871"/>
      <c r="T7" s="871" t="s">
        <v>371</v>
      </c>
      <c r="U7" s="871"/>
      <c r="V7" s="247" t="s">
        <v>117</v>
      </c>
      <c r="W7" s="248">
        <v>3</v>
      </c>
      <c r="X7" s="249" t="s">
        <v>371</v>
      </c>
      <c r="Y7" s="871"/>
      <c r="Z7" s="871"/>
      <c r="AA7" s="256" t="s">
        <v>371</v>
      </c>
      <c r="AB7" s="871"/>
      <c r="AC7" s="247" t="s">
        <v>117</v>
      </c>
      <c r="AD7" s="244">
        <v>3</v>
      </c>
      <c r="AE7" s="806"/>
      <c r="AF7" s="245"/>
      <c r="AG7" s="871"/>
      <c r="AH7" s="871"/>
      <c r="AI7" s="871"/>
      <c r="AJ7" s="871" t="s">
        <v>371</v>
      </c>
      <c r="AK7" s="871"/>
      <c r="AL7" s="247" t="s">
        <v>122</v>
      </c>
      <c r="AM7" s="248">
        <v>5</v>
      </c>
      <c r="AN7" s="249"/>
      <c r="AO7" s="871"/>
      <c r="AP7" s="871"/>
      <c r="AQ7" s="871" t="s">
        <v>371</v>
      </c>
      <c r="AR7" s="871"/>
      <c r="AS7" s="247" t="s">
        <v>446</v>
      </c>
      <c r="AT7" s="244">
        <v>3</v>
      </c>
      <c r="AU7" s="806"/>
      <c r="AV7" s="266"/>
      <c r="AW7" s="263"/>
      <c r="AX7" s="263"/>
      <c r="AY7" s="263" t="s">
        <v>371</v>
      </c>
      <c r="AZ7" s="263"/>
      <c r="BA7" s="262" t="s">
        <v>502</v>
      </c>
      <c r="BB7" s="267">
        <v>4</v>
      </c>
      <c r="BC7" s="268"/>
      <c r="BD7" s="263"/>
      <c r="BE7" s="263"/>
      <c r="BF7" s="263"/>
      <c r="BG7" s="263"/>
      <c r="BH7" s="262" t="s">
        <v>502</v>
      </c>
      <c r="BI7" s="263">
        <v>3</v>
      </c>
      <c r="BJ7" s="828" t="s">
        <v>406</v>
      </c>
      <c r="BK7" s="245"/>
      <c r="BL7" s="871"/>
      <c r="BM7" s="871"/>
      <c r="BN7" s="871"/>
      <c r="BO7" s="871"/>
      <c r="BP7" s="871" t="s">
        <v>371</v>
      </c>
      <c r="BQ7" s="244" t="s">
        <v>309</v>
      </c>
      <c r="BR7" s="248">
        <v>3</v>
      </c>
      <c r="BS7" s="249"/>
      <c r="BT7" s="871"/>
      <c r="BU7" s="871"/>
      <c r="BV7" s="871"/>
      <c r="BW7" s="871" t="s">
        <v>371</v>
      </c>
      <c r="BX7" s="244" t="s">
        <v>389</v>
      </c>
      <c r="BY7" s="244">
        <v>3</v>
      </c>
      <c r="BZ7" s="806"/>
      <c r="CA7" s="571"/>
      <c r="CB7" s="571"/>
      <c r="CC7" s="571"/>
      <c r="CD7" s="571">
        <v>2</v>
      </c>
      <c r="CE7" s="820" t="s">
        <v>823</v>
      </c>
      <c r="CF7" s="868">
        <v>5</v>
      </c>
      <c r="CG7" s="822"/>
      <c r="CH7" s="822"/>
      <c r="CI7" s="819"/>
      <c r="CJ7" s="819">
        <v>4</v>
      </c>
      <c r="CK7" s="819"/>
      <c r="CL7" s="819">
        <v>4</v>
      </c>
      <c r="CM7" s="820" t="s">
        <v>823</v>
      </c>
      <c r="CN7" s="868">
        <v>5</v>
      </c>
      <c r="CO7" s="571" t="s">
        <v>371</v>
      </c>
      <c r="CP7" s="571" t="s">
        <v>371</v>
      </c>
      <c r="CQ7" s="571" t="s">
        <v>371</v>
      </c>
      <c r="CR7" s="571" t="s">
        <v>371</v>
      </c>
      <c r="CS7" s="571" t="s">
        <v>371</v>
      </c>
      <c r="CT7" s="571" t="s">
        <v>432</v>
      </c>
      <c r="CU7" s="827">
        <v>3</v>
      </c>
      <c r="CV7" s="872">
        <v>1</v>
      </c>
      <c r="CW7" s="872">
        <v>1</v>
      </c>
      <c r="CX7" s="871">
        <v>1</v>
      </c>
      <c r="CY7" s="871">
        <v>1</v>
      </c>
      <c r="CZ7" s="871">
        <v>1</v>
      </c>
      <c r="DA7" s="871">
        <v>1</v>
      </c>
      <c r="DB7" s="870" t="s">
        <v>432</v>
      </c>
      <c r="DC7" s="874">
        <v>3</v>
      </c>
    </row>
    <row r="8" spans="1:107" ht="15.75" customHeight="1" x14ac:dyDescent="0.25">
      <c r="A8" s="245"/>
      <c r="B8" s="871"/>
      <c r="C8" s="871"/>
      <c r="D8" s="871"/>
      <c r="E8" s="871" t="s">
        <v>371</v>
      </c>
      <c r="F8" s="256"/>
      <c r="G8" s="247" t="s">
        <v>122</v>
      </c>
      <c r="H8" s="248">
        <v>5</v>
      </c>
      <c r="I8" s="249"/>
      <c r="J8" s="871"/>
      <c r="K8" s="871" t="s">
        <v>371</v>
      </c>
      <c r="L8" s="871"/>
      <c r="M8" s="256"/>
      <c r="N8" s="247" t="s">
        <v>446</v>
      </c>
      <c r="O8" s="244">
        <v>3</v>
      </c>
      <c r="P8" s="806"/>
      <c r="Q8" s="261"/>
      <c r="R8" s="262"/>
      <c r="S8" s="262"/>
      <c r="T8" s="263" t="s">
        <v>371</v>
      </c>
      <c r="U8" s="262"/>
      <c r="V8" s="247" t="s">
        <v>230</v>
      </c>
      <c r="W8" s="264">
        <v>3</v>
      </c>
      <c r="X8" s="265"/>
      <c r="Y8" s="262"/>
      <c r="Z8" s="262"/>
      <c r="AA8" s="263" t="s">
        <v>371</v>
      </c>
      <c r="AB8" s="262"/>
      <c r="AC8" s="247" t="s">
        <v>230</v>
      </c>
      <c r="AD8" s="262">
        <v>2</v>
      </c>
      <c r="AE8" s="828"/>
      <c r="AF8" s="245"/>
      <c r="AG8" s="871"/>
      <c r="AH8" s="871"/>
      <c r="AI8" s="871" t="s">
        <v>371</v>
      </c>
      <c r="AJ8" s="871"/>
      <c r="AK8" s="871"/>
      <c r="AL8" s="247" t="s">
        <v>93</v>
      </c>
      <c r="AM8" s="248">
        <v>3</v>
      </c>
      <c r="AN8" s="249" t="s">
        <v>371</v>
      </c>
      <c r="AO8" s="871" t="s">
        <v>371</v>
      </c>
      <c r="AP8" s="871" t="s">
        <v>371</v>
      </c>
      <c r="AQ8" s="871"/>
      <c r="AR8" s="871"/>
      <c r="AS8" s="247" t="s">
        <v>451</v>
      </c>
      <c r="AT8" s="244">
        <v>3</v>
      </c>
      <c r="AU8" s="806"/>
      <c r="AV8" s="266"/>
      <c r="AW8" s="263"/>
      <c r="AX8" s="263"/>
      <c r="AY8" s="263" t="s">
        <v>371</v>
      </c>
      <c r="AZ8" s="263"/>
      <c r="BA8" s="262" t="s">
        <v>117</v>
      </c>
      <c r="BB8" s="267">
        <v>3</v>
      </c>
      <c r="BC8" s="268"/>
      <c r="BD8" s="263"/>
      <c r="BE8" s="263"/>
      <c r="BF8" s="263" t="s">
        <v>371</v>
      </c>
      <c r="BG8" s="263"/>
      <c r="BH8" s="262" t="s">
        <v>117</v>
      </c>
      <c r="BI8" s="263">
        <v>3</v>
      </c>
      <c r="BJ8" s="828"/>
      <c r="BK8" s="245"/>
      <c r="BL8" s="294"/>
      <c r="BM8" s="294"/>
      <c r="BN8" s="871" t="s">
        <v>371</v>
      </c>
      <c r="BO8" s="871"/>
      <c r="BP8" s="871"/>
      <c r="BQ8" s="244" t="s">
        <v>93</v>
      </c>
      <c r="BR8" s="248">
        <v>3</v>
      </c>
      <c r="BS8" s="249" t="s">
        <v>371</v>
      </c>
      <c r="BT8" s="871" t="s">
        <v>371</v>
      </c>
      <c r="BU8" s="871" t="s">
        <v>371</v>
      </c>
      <c r="BV8" s="871"/>
      <c r="BW8" s="871"/>
      <c r="BX8" s="244" t="s">
        <v>93</v>
      </c>
      <c r="BY8" s="244">
        <v>3</v>
      </c>
      <c r="BZ8" s="806"/>
      <c r="CA8" s="819">
        <v>1</v>
      </c>
      <c r="CB8" s="819">
        <v>1</v>
      </c>
      <c r="CC8" s="819">
        <v>1</v>
      </c>
      <c r="CD8" s="819">
        <v>1</v>
      </c>
      <c r="CE8" s="870" t="s">
        <v>432</v>
      </c>
      <c r="CF8" s="868">
        <v>3</v>
      </c>
      <c r="CG8" s="822">
        <v>1</v>
      </c>
      <c r="CH8" s="822">
        <v>1</v>
      </c>
      <c r="CI8" s="819">
        <v>1</v>
      </c>
      <c r="CJ8" s="819">
        <v>1</v>
      </c>
      <c r="CK8" s="819">
        <v>1</v>
      </c>
      <c r="CL8" s="819">
        <v>1</v>
      </c>
      <c r="CM8" s="870" t="s">
        <v>432</v>
      </c>
      <c r="CN8" s="829">
        <v>3</v>
      </c>
      <c r="CO8" s="571"/>
      <c r="CP8" s="571" t="s">
        <v>371</v>
      </c>
      <c r="CQ8" s="571"/>
      <c r="CR8" s="571"/>
      <c r="CS8" s="571"/>
      <c r="CT8" s="870" t="s">
        <v>288</v>
      </c>
      <c r="CU8" s="827">
        <v>3</v>
      </c>
      <c r="CV8" s="822"/>
      <c r="CW8" s="822">
        <v>5</v>
      </c>
      <c r="CX8" s="822"/>
      <c r="CY8" s="822"/>
      <c r="CZ8" s="822"/>
      <c r="DA8" s="822"/>
      <c r="DB8" s="822" t="s">
        <v>1621</v>
      </c>
      <c r="DC8" s="868">
        <v>5</v>
      </c>
    </row>
    <row r="9" spans="1:107" ht="15.75" customHeight="1" x14ac:dyDescent="0.25">
      <c r="A9" s="245"/>
      <c r="B9" s="871"/>
      <c r="C9" s="871"/>
      <c r="D9" s="871"/>
      <c r="E9" s="871"/>
      <c r="F9" s="256" t="s">
        <v>371</v>
      </c>
      <c r="G9" s="247" t="s">
        <v>335</v>
      </c>
      <c r="H9" s="248">
        <v>3</v>
      </c>
      <c r="I9" s="249"/>
      <c r="J9" s="871"/>
      <c r="K9" s="871"/>
      <c r="L9" s="871"/>
      <c r="M9" s="256" t="s">
        <v>371</v>
      </c>
      <c r="N9" s="247" t="s">
        <v>476</v>
      </c>
      <c r="O9" s="244">
        <v>3</v>
      </c>
      <c r="P9" s="806"/>
      <c r="Q9" s="245"/>
      <c r="R9" s="246"/>
      <c r="S9" s="246"/>
      <c r="T9" s="871" t="s">
        <v>371</v>
      </c>
      <c r="U9" s="871"/>
      <c r="V9" s="247" t="s">
        <v>236</v>
      </c>
      <c r="W9" s="248">
        <v>2</v>
      </c>
      <c r="X9" s="249"/>
      <c r="Y9" s="871"/>
      <c r="Z9" s="871"/>
      <c r="AA9" s="256" t="s">
        <v>371</v>
      </c>
      <c r="AB9" s="871"/>
      <c r="AC9" s="247" t="s">
        <v>236</v>
      </c>
      <c r="AD9" s="244">
        <v>4</v>
      </c>
      <c r="AE9" s="806"/>
      <c r="AF9" s="245"/>
      <c r="AG9" s="246"/>
      <c r="AH9" s="246"/>
      <c r="AI9" s="871"/>
      <c r="AJ9" s="871"/>
      <c r="AK9" s="871" t="s">
        <v>371</v>
      </c>
      <c r="AL9" s="247" t="s">
        <v>337</v>
      </c>
      <c r="AM9" s="248">
        <v>3</v>
      </c>
      <c r="AN9" s="249"/>
      <c r="AO9" s="871"/>
      <c r="AP9" s="871"/>
      <c r="AQ9" s="871"/>
      <c r="AR9" s="871"/>
      <c r="AS9" s="247" t="s">
        <v>119</v>
      </c>
      <c r="AT9" s="244">
        <v>5</v>
      </c>
      <c r="AU9" s="806" t="s">
        <v>376</v>
      </c>
      <c r="AV9" s="266" t="s">
        <v>371</v>
      </c>
      <c r="AW9" s="263" t="s">
        <v>371</v>
      </c>
      <c r="AX9" s="263" t="s">
        <v>371</v>
      </c>
      <c r="AY9" s="263" t="s">
        <v>371</v>
      </c>
      <c r="AZ9" s="263" t="s">
        <v>371</v>
      </c>
      <c r="BA9" s="832" t="s">
        <v>432</v>
      </c>
      <c r="BB9" s="833">
        <v>3</v>
      </c>
      <c r="BC9" s="268" t="s">
        <v>371</v>
      </c>
      <c r="BD9" s="263" t="s">
        <v>371</v>
      </c>
      <c r="BE9" s="263" t="s">
        <v>371</v>
      </c>
      <c r="BF9" s="263" t="s">
        <v>371</v>
      </c>
      <c r="BG9" s="263" t="s">
        <v>371</v>
      </c>
      <c r="BH9" s="832" t="s">
        <v>432</v>
      </c>
      <c r="BI9" s="834">
        <v>4</v>
      </c>
      <c r="BJ9" s="828"/>
      <c r="BK9" s="245"/>
      <c r="BL9" s="294"/>
      <c r="BM9" s="294"/>
      <c r="BN9" s="294"/>
      <c r="BO9" s="871"/>
      <c r="BP9" s="871" t="s">
        <v>371</v>
      </c>
      <c r="BQ9" s="244" t="s">
        <v>337</v>
      </c>
      <c r="BR9" s="248">
        <v>3</v>
      </c>
      <c r="BS9" s="295"/>
      <c r="BT9" s="296"/>
      <c r="BU9" s="296"/>
      <c r="BV9" s="871"/>
      <c r="BW9" s="871" t="s">
        <v>371</v>
      </c>
      <c r="BX9" s="244" t="s">
        <v>337</v>
      </c>
      <c r="BY9" s="244">
        <v>4</v>
      </c>
      <c r="BZ9" s="835"/>
      <c r="CA9" s="819"/>
      <c r="CB9" s="819">
        <v>3</v>
      </c>
      <c r="CC9" s="819"/>
      <c r="CD9" s="819"/>
      <c r="CE9" s="819" t="s">
        <v>1621</v>
      </c>
      <c r="CF9" s="868">
        <v>5</v>
      </c>
      <c r="CG9" s="822"/>
      <c r="CH9" s="822">
        <v>5</v>
      </c>
      <c r="CI9" s="822"/>
      <c r="CJ9" s="822"/>
      <c r="CK9" s="822"/>
      <c r="CL9" s="822"/>
      <c r="CM9" s="822" t="s">
        <v>1621</v>
      </c>
      <c r="CN9" s="868">
        <v>5</v>
      </c>
      <c r="CO9" s="830"/>
      <c r="CP9" s="571"/>
      <c r="CQ9" s="571"/>
      <c r="CR9" s="571" t="s">
        <v>371</v>
      </c>
      <c r="CS9" s="571"/>
      <c r="CT9" s="870" t="s">
        <v>117</v>
      </c>
      <c r="CU9" s="868">
        <v>3</v>
      </c>
      <c r="CV9" s="872">
        <v>4</v>
      </c>
      <c r="CW9" s="872"/>
      <c r="CX9" s="871">
        <v>4</v>
      </c>
      <c r="CY9" s="871">
        <v>4</v>
      </c>
      <c r="CZ9" s="871"/>
      <c r="DA9" s="871"/>
      <c r="DB9" s="867" t="s">
        <v>117</v>
      </c>
      <c r="DC9" s="868">
        <v>3</v>
      </c>
    </row>
    <row r="10" spans="1:107" ht="15.75" customHeight="1" x14ac:dyDescent="0.25">
      <c r="A10" s="245"/>
      <c r="B10" s="246"/>
      <c r="C10" s="246"/>
      <c r="D10" s="871" t="s">
        <v>371</v>
      </c>
      <c r="E10" s="871"/>
      <c r="F10" s="256"/>
      <c r="G10" s="247" t="s">
        <v>93</v>
      </c>
      <c r="H10" s="248">
        <v>3</v>
      </c>
      <c r="I10" s="249" t="s">
        <v>371</v>
      </c>
      <c r="J10" s="871"/>
      <c r="K10" s="871"/>
      <c r="L10" s="871"/>
      <c r="M10" s="256"/>
      <c r="N10" s="247" t="s">
        <v>451</v>
      </c>
      <c r="O10" s="244">
        <v>3</v>
      </c>
      <c r="P10" s="806"/>
      <c r="Q10" s="245"/>
      <c r="R10" s="246"/>
      <c r="S10" s="246"/>
      <c r="T10" s="246"/>
      <c r="U10" s="871"/>
      <c r="V10" s="247" t="s">
        <v>89</v>
      </c>
      <c r="W10" s="248">
        <v>4</v>
      </c>
      <c r="X10" s="249"/>
      <c r="Y10" s="871"/>
      <c r="Z10" s="871"/>
      <c r="AA10" s="256"/>
      <c r="AB10" s="871"/>
      <c r="AC10" s="247" t="s">
        <v>89</v>
      </c>
      <c r="AD10" s="244">
        <v>4</v>
      </c>
      <c r="AE10" s="806" t="s">
        <v>536</v>
      </c>
      <c r="AF10" s="245" t="s">
        <v>371</v>
      </c>
      <c r="AG10" s="246" t="s">
        <v>371</v>
      </c>
      <c r="AH10" s="246" t="s">
        <v>371</v>
      </c>
      <c r="AI10" s="246"/>
      <c r="AJ10" s="871"/>
      <c r="AK10" s="871"/>
      <c r="AL10" s="247" t="s">
        <v>119</v>
      </c>
      <c r="AM10" s="248">
        <v>4</v>
      </c>
      <c r="AN10" s="249"/>
      <c r="AO10" s="871"/>
      <c r="AP10" s="871"/>
      <c r="AQ10" s="871"/>
      <c r="AR10" s="871"/>
      <c r="AS10" s="247" t="s">
        <v>119</v>
      </c>
      <c r="AT10" s="244">
        <v>5</v>
      </c>
      <c r="AU10" s="806" t="s">
        <v>376</v>
      </c>
      <c r="AV10" s="266"/>
      <c r="AW10" s="263"/>
      <c r="AX10" s="263" t="s">
        <v>371</v>
      </c>
      <c r="AY10" s="263"/>
      <c r="AZ10" s="263"/>
      <c r="BA10" s="262" t="s">
        <v>236</v>
      </c>
      <c r="BB10" s="267">
        <v>3</v>
      </c>
      <c r="BC10" s="268"/>
      <c r="BD10" s="263"/>
      <c r="BE10" s="263"/>
      <c r="BF10" s="263" t="s">
        <v>371</v>
      </c>
      <c r="BG10" s="263"/>
      <c r="BH10" s="262" t="s">
        <v>236</v>
      </c>
      <c r="BI10" s="263">
        <v>4</v>
      </c>
      <c r="BJ10" s="828"/>
      <c r="BK10" s="245" t="s">
        <v>371</v>
      </c>
      <c r="BL10" s="871" t="s">
        <v>371</v>
      </c>
      <c r="BM10" s="871" t="s">
        <v>371</v>
      </c>
      <c r="BN10" s="294"/>
      <c r="BO10" s="871"/>
      <c r="BP10" s="871"/>
      <c r="BQ10" s="244" t="s">
        <v>119</v>
      </c>
      <c r="BR10" s="248">
        <v>4</v>
      </c>
      <c r="BS10" s="249" t="s">
        <v>371</v>
      </c>
      <c r="BT10" s="871" t="s">
        <v>371</v>
      </c>
      <c r="BU10" s="871" t="s">
        <v>371</v>
      </c>
      <c r="BV10" s="871"/>
      <c r="BW10" s="871"/>
      <c r="BX10" s="244" t="s">
        <v>119</v>
      </c>
      <c r="BY10" s="244">
        <v>5</v>
      </c>
      <c r="BZ10" s="806" t="s">
        <v>376</v>
      </c>
      <c r="CA10" s="819"/>
      <c r="CB10" s="819"/>
      <c r="CC10" s="819">
        <v>2</v>
      </c>
      <c r="CD10" s="819"/>
      <c r="CE10" s="244" t="s">
        <v>821</v>
      </c>
      <c r="CF10" s="868">
        <v>6</v>
      </c>
      <c r="CG10" s="822"/>
      <c r="CH10" s="822"/>
      <c r="CI10" s="819">
        <v>4</v>
      </c>
      <c r="CJ10" s="819"/>
      <c r="CK10" s="819"/>
      <c r="CL10" s="819"/>
      <c r="CM10" s="244" t="s">
        <v>821</v>
      </c>
      <c r="CN10" s="829">
        <v>6</v>
      </c>
      <c r="CO10" s="830"/>
      <c r="CP10" s="571"/>
      <c r="CQ10" s="571" t="s">
        <v>371</v>
      </c>
      <c r="CR10" s="571"/>
      <c r="CS10" s="571"/>
      <c r="CT10" s="870" t="s">
        <v>236</v>
      </c>
      <c r="CU10" s="868">
        <v>3</v>
      </c>
      <c r="CV10" s="872"/>
      <c r="CW10" s="871"/>
      <c r="CX10" s="871">
        <v>4</v>
      </c>
      <c r="CY10" s="571"/>
      <c r="CZ10" s="871"/>
      <c r="DA10" s="871"/>
      <c r="DB10" s="867" t="s">
        <v>821</v>
      </c>
      <c r="DC10" s="874">
        <v>6</v>
      </c>
    </row>
    <row r="11" spans="1:107" ht="15.75" customHeight="1" x14ac:dyDescent="0.25">
      <c r="A11" s="245"/>
      <c r="B11" s="246"/>
      <c r="C11" s="246"/>
      <c r="D11" s="246"/>
      <c r="E11" s="871"/>
      <c r="F11" s="256" t="s">
        <v>371</v>
      </c>
      <c r="G11" s="247" t="s">
        <v>330</v>
      </c>
      <c r="H11" s="248">
        <v>3</v>
      </c>
      <c r="I11" s="249"/>
      <c r="J11" s="871"/>
      <c r="K11" s="871"/>
      <c r="L11" s="871"/>
      <c r="M11" s="256" t="s">
        <v>371</v>
      </c>
      <c r="N11" s="247" t="s">
        <v>377</v>
      </c>
      <c r="O11" s="244">
        <v>4</v>
      </c>
      <c r="P11" s="806"/>
      <c r="Q11" s="245" t="s">
        <v>371</v>
      </c>
      <c r="R11" s="871"/>
      <c r="S11" s="871"/>
      <c r="T11" s="246"/>
      <c r="U11" s="871"/>
      <c r="V11" s="247" t="s">
        <v>233</v>
      </c>
      <c r="W11" s="248">
        <v>3</v>
      </c>
      <c r="X11" s="249" t="s">
        <v>371</v>
      </c>
      <c r="Y11" s="871"/>
      <c r="Z11" s="871"/>
      <c r="AA11" s="256"/>
      <c r="AB11" s="871"/>
      <c r="AC11" s="247" t="s">
        <v>233</v>
      </c>
      <c r="AD11" s="244">
        <v>3</v>
      </c>
      <c r="AE11" s="806"/>
      <c r="AF11" s="245"/>
      <c r="AG11" s="871"/>
      <c r="AH11" s="871"/>
      <c r="AI11" s="871" t="s">
        <v>371</v>
      </c>
      <c r="AJ11" s="871"/>
      <c r="AK11" s="871"/>
      <c r="AL11" s="805" t="s">
        <v>73</v>
      </c>
      <c r="AM11" s="248">
        <v>3</v>
      </c>
      <c r="AN11" s="249" t="s">
        <v>371</v>
      </c>
      <c r="AO11" s="871" t="s">
        <v>371</v>
      </c>
      <c r="AP11" s="871" t="s">
        <v>371</v>
      </c>
      <c r="AQ11" s="871" t="s">
        <v>371</v>
      </c>
      <c r="AR11" s="871" t="s">
        <v>371</v>
      </c>
      <c r="AS11" s="805" t="s">
        <v>441</v>
      </c>
      <c r="AT11" s="244">
        <v>3</v>
      </c>
      <c r="AU11" s="806"/>
      <c r="AV11" s="266"/>
      <c r="AW11" s="263"/>
      <c r="AX11" s="263" t="s">
        <v>371</v>
      </c>
      <c r="AY11" s="263"/>
      <c r="AZ11" s="263"/>
      <c r="BA11" s="262" t="s">
        <v>446</v>
      </c>
      <c r="BB11" s="267">
        <v>3</v>
      </c>
      <c r="BC11" s="268"/>
      <c r="BD11" s="263"/>
      <c r="BE11" s="263"/>
      <c r="BF11" s="263" t="s">
        <v>371</v>
      </c>
      <c r="BG11" s="263"/>
      <c r="BH11" s="262" t="s">
        <v>446</v>
      </c>
      <c r="BI11" s="263">
        <v>3</v>
      </c>
      <c r="BJ11" s="828"/>
      <c r="BK11" s="245"/>
      <c r="BL11" s="294"/>
      <c r="BM11" s="294"/>
      <c r="BN11" s="871" t="s">
        <v>371</v>
      </c>
      <c r="BO11" s="871"/>
      <c r="BP11" s="871"/>
      <c r="BQ11" s="244" t="s">
        <v>73</v>
      </c>
      <c r="BR11" s="248">
        <v>3</v>
      </c>
      <c r="BS11" s="249" t="s">
        <v>371</v>
      </c>
      <c r="BT11" s="871" t="s">
        <v>371</v>
      </c>
      <c r="BU11" s="871" t="s">
        <v>371</v>
      </c>
      <c r="BV11" s="871" t="s">
        <v>371</v>
      </c>
      <c r="BW11" s="871" t="s">
        <v>371</v>
      </c>
      <c r="BX11" s="244" t="s">
        <v>73</v>
      </c>
      <c r="BY11" s="244">
        <v>3</v>
      </c>
      <c r="BZ11" s="806"/>
      <c r="CA11" s="571"/>
      <c r="CB11" s="571"/>
      <c r="CC11" s="571"/>
      <c r="CD11" s="819">
        <v>3</v>
      </c>
      <c r="CE11" s="867" t="s">
        <v>618</v>
      </c>
      <c r="CF11" s="868">
        <v>5</v>
      </c>
      <c r="CG11" s="822"/>
      <c r="CH11" s="822"/>
      <c r="CI11" s="819"/>
      <c r="CJ11" s="819">
        <v>5</v>
      </c>
      <c r="CK11" s="819"/>
      <c r="CL11" s="819">
        <v>5</v>
      </c>
      <c r="CM11" s="867" t="s">
        <v>618</v>
      </c>
      <c r="CN11" s="829">
        <v>4</v>
      </c>
      <c r="CO11" s="830"/>
      <c r="CP11" s="571"/>
      <c r="CQ11" s="571" t="s">
        <v>371</v>
      </c>
      <c r="CR11" s="571"/>
      <c r="CS11" s="571"/>
      <c r="CT11" s="870" t="s">
        <v>446</v>
      </c>
      <c r="CU11" s="868">
        <v>3</v>
      </c>
      <c r="CV11" s="872"/>
      <c r="CW11" s="871"/>
      <c r="CX11" s="871"/>
      <c r="CY11" s="571"/>
      <c r="CZ11" s="871"/>
      <c r="DA11" s="871"/>
      <c r="DB11" s="867"/>
      <c r="DC11" s="874"/>
    </row>
    <row r="12" spans="1:107" ht="15.75" customHeight="1" x14ac:dyDescent="0.25">
      <c r="A12" s="245"/>
      <c r="B12" s="871"/>
      <c r="C12" s="871"/>
      <c r="D12" s="246"/>
      <c r="E12" s="871" t="s">
        <v>371</v>
      </c>
      <c r="F12" s="256"/>
      <c r="G12" s="247" t="s">
        <v>164</v>
      </c>
      <c r="H12" s="248">
        <v>5</v>
      </c>
      <c r="I12" s="249"/>
      <c r="J12" s="871"/>
      <c r="K12" s="871" t="s">
        <v>371</v>
      </c>
      <c r="L12" s="871" t="s">
        <v>371</v>
      </c>
      <c r="M12" s="256"/>
      <c r="N12" s="247" t="s">
        <v>164</v>
      </c>
      <c r="O12" s="244">
        <v>3</v>
      </c>
      <c r="P12" s="806"/>
      <c r="Q12" s="245"/>
      <c r="R12" s="246"/>
      <c r="S12" s="246"/>
      <c r="T12" s="871" t="s">
        <v>371</v>
      </c>
      <c r="U12" s="871"/>
      <c r="V12" s="247" t="s">
        <v>127</v>
      </c>
      <c r="W12" s="248">
        <v>2</v>
      </c>
      <c r="X12" s="249"/>
      <c r="Y12" s="871"/>
      <c r="Z12" s="871"/>
      <c r="AA12" s="256" t="s">
        <v>371</v>
      </c>
      <c r="AB12" s="871"/>
      <c r="AC12" s="247" t="s">
        <v>127</v>
      </c>
      <c r="AD12" s="244">
        <v>4</v>
      </c>
      <c r="AE12" s="806"/>
      <c r="AF12" s="245"/>
      <c r="AG12" s="871"/>
      <c r="AH12" s="871"/>
      <c r="AI12" s="246"/>
      <c r="AJ12" s="871"/>
      <c r="AK12" s="871" t="s">
        <v>371</v>
      </c>
      <c r="AL12" s="247" t="s">
        <v>330</v>
      </c>
      <c r="AM12" s="248">
        <v>3</v>
      </c>
      <c r="AN12" s="249"/>
      <c r="AO12" s="871"/>
      <c r="AP12" s="871"/>
      <c r="AQ12" s="871"/>
      <c r="AR12" s="871" t="s">
        <v>371</v>
      </c>
      <c r="AS12" s="247" t="s">
        <v>377</v>
      </c>
      <c r="AT12" s="244">
        <v>4</v>
      </c>
      <c r="AU12" s="806" t="s">
        <v>526</v>
      </c>
      <c r="AV12" s="266"/>
      <c r="AW12" s="263"/>
      <c r="AX12" s="263"/>
      <c r="AY12" s="263"/>
      <c r="AZ12" s="263" t="s">
        <v>371</v>
      </c>
      <c r="BA12" s="262" t="s">
        <v>476</v>
      </c>
      <c r="BB12" s="267">
        <v>3</v>
      </c>
      <c r="BC12" s="268"/>
      <c r="BD12" s="263"/>
      <c r="BE12" s="263"/>
      <c r="BF12" s="263"/>
      <c r="BG12" s="263" t="s">
        <v>371</v>
      </c>
      <c r="BH12" s="262" t="s">
        <v>476</v>
      </c>
      <c r="BI12" s="263">
        <v>3</v>
      </c>
      <c r="BJ12" s="828"/>
      <c r="BK12" s="245"/>
      <c r="BL12" s="871"/>
      <c r="BM12" s="871"/>
      <c r="BN12" s="871"/>
      <c r="BO12" s="871"/>
      <c r="BP12" s="871" t="s">
        <v>371</v>
      </c>
      <c r="BQ12" s="244" t="s">
        <v>377</v>
      </c>
      <c r="BR12" s="248">
        <v>3</v>
      </c>
      <c r="BS12" s="249"/>
      <c r="BT12" s="871"/>
      <c r="BU12" s="871"/>
      <c r="BV12" s="871"/>
      <c r="BW12" s="871" t="s">
        <v>371</v>
      </c>
      <c r="BX12" s="244" t="s">
        <v>377</v>
      </c>
      <c r="BY12" s="244">
        <v>5</v>
      </c>
      <c r="BZ12" s="806"/>
      <c r="CA12" s="819">
        <v>3</v>
      </c>
      <c r="CB12" s="819"/>
      <c r="CC12" s="819"/>
      <c r="CD12" s="819"/>
      <c r="CE12" s="867" t="s">
        <v>451</v>
      </c>
      <c r="CF12" s="868">
        <v>4</v>
      </c>
      <c r="CG12" s="822">
        <v>5</v>
      </c>
      <c r="CH12" s="822">
        <v>5</v>
      </c>
      <c r="CI12" s="819"/>
      <c r="CJ12" s="819"/>
      <c r="CK12" s="819">
        <v>5</v>
      </c>
      <c r="CL12" s="819"/>
      <c r="CM12" s="867" t="s">
        <v>451</v>
      </c>
      <c r="CN12" s="829">
        <v>3</v>
      </c>
      <c r="CO12" s="830" t="s">
        <v>371</v>
      </c>
      <c r="CP12" s="571"/>
      <c r="CQ12" s="571"/>
      <c r="CR12" s="571"/>
      <c r="CS12" s="571"/>
      <c r="CT12" s="831" t="s">
        <v>451</v>
      </c>
      <c r="CU12" s="827">
        <v>3</v>
      </c>
      <c r="CV12" s="872">
        <v>5</v>
      </c>
      <c r="CW12" s="872">
        <v>5</v>
      </c>
      <c r="CX12" s="871"/>
      <c r="CY12" s="871"/>
      <c r="CZ12" s="871">
        <v>5</v>
      </c>
      <c r="DA12" s="871"/>
      <c r="DB12" s="867" t="s">
        <v>451</v>
      </c>
      <c r="DC12" s="874">
        <v>5</v>
      </c>
    </row>
    <row r="13" spans="1:107" ht="15.75" customHeight="1" x14ac:dyDescent="0.25">
      <c r="A13" s="245"/>
      <c r="B13" s="246"/>
      <c r="C13" s="246"/>
      <c r="D13" s="871"/>
      <c r="E13" s="871"/>
      <c r="F13" s="256" t="s">
        <v>371</v>
      </c>
      <c r="G13" s="247" t="s">
        <v>327</v>
      </c>
      <c r="H13" s="248">
        <v>3</v>
      </c>
      <c r="I13" s="1469"/>
      <c r="J13" s="1471"/>
      <c r="K13" s="1471"/>
      <c r="L13" s="1471"/>
      <c r="M13" s="1471" t="s">
        <v>371</v>
      </c>
      <c r="N13" s="1452" t="s">
        <v>496</v>
      </c>
      <c r="O13" s="1454">
        <v>4</v>
      </c>
      <c r="P13" s="1456"/>
      <c r="Q13" s="245" t="s">
        <v>371</v>
      </c>
      <c r="R13" s="871" t="s">
        <v>371</v>
      </c>
      <c r="S13" s="871" t="s">
        <v>371</v>
      </c>
      <c r="T13" s="871"/>
      <c r="U13" s="871"/>
      <c r="V13" s="247" t="s">
        <v>93</v>
      </c>
      <c r="W13" s="248">
        <v>3</v>
      </c>
      <c r="X13" s="249" t="s">
        <v>371</v>
      </c>
      <c r="Y13" s="871" t="s">
        <v>371</v>
      </c>
      <c r="Z13" s="871" t="s">
        <v>371</v>
      </c>
      <c r="AA13" s="256"/>
      <c r="AB13" s="871"/>
      <c r="AC13" s="247" t="s">
        <v>451</v>
      </c>
      <c r="AD13" s="244">
        <v>3</v>
      </c>
      <c r="AE13" s="806"/>
      <c r="AF13" s="245"/>
      <c r="AG13" s="246"/>
      <c r="AH13" s="246" t="s">
        <v>371</v>
      </c>
      <c r="AI13" s="871"/>
      <c r="AJ13" s="871"/>
      <c r="AK13" s="871"/>
      <c r="AL13" s="836" t="s">
        <v>291</v>
      </c>
      <c r="AM13" s="248">
        <v>5</v>
      </c>
      <c r="AN13" s="249"/>
      <c r="AO13" s="871" t="s">
        <v>371</v>
      </c>
      <c r="AP13" s="871"/>
      <c r="AQ13" s="871"/>
      <c r="AR13" s="871"/>
      <c r="AS13" s="836" t="s">
        <v>291</v>
      </c>
      <c r="AT13" s="244">
        <v>3</v>
      </c>
      <c r="AU13" s="806"/>
      <c r="AV13" s="266" t="s">
        <v>371</v>
      </c>
      <c r="AW13" s="263"/>
      <c r="AX13" s="263"/>
      <c r="AY13" s="263"/>
      <c r="AZ13" s="263"/>
      <c r="BA13" s="832" t="s">
        <v>451</v>
      </c>
      <c r="BB13" s="833">
        <v>3</v>
      </c>
      <c r="BC13" s="268" t="s">
        <v>371</v>
      </c>
      <c r="BD13" s="263" t="s">
        <v>371</v>
      </c>
      <c r="BE13" s="263" t="s">
        <v>371</v>
      </c>
      <c r="BF13" s="263"/>
      <c r="BG13" s="263"/>
      <c r="BH13" s="832" t="s">
        <v>451</v>
      </c>
      <c r="BI13" s="834">
        <v>3</v>
      </c>
      <c r="BJ13" s="828"/>
      <c r="BK13" s="245"/>
      <c r="BL13" s="294"/>
      <c r="BM13" s="294"/>
      <c r="BN13" s="294"/>
      <c r="BO13" s="871" t="s">
        <v>371</v>
      </c>
      <c r="BP13" s="871"/>
      <c r="BQ13" s="244" t="s">
        <v>377</v>
      </c>
      <c r="BR13" s="248">
        <v>3</v>
      </c>
      <c r="BS13" s="249" t="s">
        <v>371</v>
      </c>
      <c r="BT13" s="871" t="s">
        <v>371</v>
      </c>
      <c r="BU13" s="871" t="s">
        <v>371</v>
      </c>
      <c r="BV13" s="871" t="s">
        <v>371</v>
      </c>
      <c r="BW13" s="871"/>
      <c r="BX13" s="244" t="s">
        <v>377</v>
      </c>
      <c r="BY13" s="244">
        <v>3</v>
      </c>
      <c r="BZ13" s="806" t="s">
        <v>378</v>
      </c>
      <c r="CA13" s="571"/>
      <c r="CB13" s="571"/>
      <c r="CC13" s="571"/>
      <c r="CD13" s="819">
        <v>3</v>
      </c>
      <c r="CE13" s="820" t="s">
        <v>852</v>
      </c>
      <c r="CF13" s="868">
        <v>5</v>
      </c>
      <c r="CG13" s="822"/>
      <c r="CH13" s="822"/>
      <c r="CI13" s="819"/>
      <c r="CJ13" s="819">
        <v>5</v>
      </c>
      <c r="CK13" s="819"/>
      <c r="CL13" s="819">
        <v>5</v>
      </c>
      <c r="CM13" s="820" t="s">
        <v>852</v>
      </c>
      <c r="CN13" s="868">
        <v>5</v>
      </c>
      <c r="CO13" s="830"/>
      <c r="CP13" s="571"/>
      <c r="CQ13" s="571" t="s">
        <v>371</v>
      </c>
      <c r="CR13" s="571" t="s">
        <v>371</v>
      </c>
      <c r="CS13" s="571"/>
      <c r="CT13" s="870" t="s">
        <v>164</v>
      </c>
      <c r="CU13" s="868">
        <v>3</v>
      </c>
      <c r="CV13" s="872">
        <v>5</v>
      </c>
      <c r="CW13" s="872"/>
      <c r="CX13" s="871">
        <v>5</v>
      </c>
      <c r="CY13" s="871"/>
      <c r="CZ13" s="871"/>
      <c r="DA13" s="871"/>
      <c r="DB13" s="867" t="s">
        <v>850</v>
      </c>
      <c r="DC13" s="868">
        <v>3</v>
      </c>
    </row>
    <row r="14" spans="1:107" ht="15.75" customHeight="1" x14ac:dyDescent="0.25">
      <c r="A14" s="245"/>
      <c r="B14" s="246"/>
      <c r="C14" s="246"/>
      <c r="D14" s="871"/>
      <c r="E14" s="871"/>
      <c r="F14" s="256" t="s">
        <v>371</v>
      </c>
      <c r="G14" s="805" t="s">
        <v>329</v>
      </c>
      <c r="H14" s="248">
        <v>4</v>
      </c>
      <c r="I14" s="1470"/>
      <c r="J14" s="1472"/>
      <c r="K14" s="1472"/>
      <c r="L14" s="1472"/>
      <c r="M14" s="1472"/>
      <c r="N14" s="1453"/>
      <c r="O14" s="1455"/>
      <c r="P14" s="1457"/>
      <c r="Q14" s="245"/>
      <c r="R14" s="246"/>
      <c r="S14" s="246"/>
      <c r="T14" s="246" t="s">
        <v>371</v>
      </c>
      <c r="U14" s="871"/>
      <c r="V14" s="247" t="s">
        <v>121</v>
      </c>
      <c r="W14" s="248">
        <v>4</v>
      </c>
      <c r="X14" s="249"/>
      <c r="Y14" s="871"/>
      <c r="Z14" s="871"/>
      <c r="AA14" s="256" t="s">
        <v>371</v>
      </c>
      <c r="AB14" s="871"/>
      <c r="AC14" s="247" t="s">
        <v>121</v>
      </c>
      <c r="AD14" s="244">
        <v>3</v>
      </c>
      <c r="AE14" s="806"/>
      <c r="AF14" s="245"/>
      <c r="AG14" s="871"/>
      <c r="AH14" s="871"/>
      <c r="AI14" s="871" t="s">
        <v>371</v>
      </c>
      <c r="AJ14" s="871"/>
      <c r="AK14" s="871"/>
      <c r="AL14" s="247" t="s">
        <v>126</v>
      </c>
      <c r="AM14" s="248">
        <v>3</v>
      </c>
      <c r="AN14" s="249" t="s">
        <v>371</v>
      </c>
      <c r="AO14" s="871" t="s">
        <v>371</v>
      </c>
      <c r="AP14" s="871" t="s">
        <v>371</v>
      </c>
      <c r="AQ14" s="871" t="s">
        <v>371</v>
      </c>
      <c r="AR14" s="871" t="s">
        <v>371</v>
      </c>
      <c r="AS14" s="247" t="s">
        <v>190</v>
      </c>
      <c r="AT14" s="244">
        <v>4</v>
      </c>
      <c r="AU14" s="806" t="s">
        <v>379</v>
      </c>
      <c r="AV14" s="266"/>
      <c r="AW14" s="263"/>
      <c r="AX14" s="263"/>
      <c r="AY14" s="263"/>
      <c r="AZ14" s="263" t="s">
        <v>371</v>
      </c>
      <c r="BA14" s="262" t="s">
        <v>377</v>
      </c>
      <c r="BB14" s="267">
        <v>4</v>
      </c>
      <c r="BC14" s="268"/>
      <c r="BD14" s="263"/>
      <c r="BE14" s="263"/>
      <c r="BF14" s="263"/>
      <c r="BG14" s="263" t="s">
        <v>371</v>
      </c>
      <c r="BH14" s="262" t="s">
        <v>377</v>
      </c>
      <c r="BI14" s="263">
        <v>4</v>
      </c>
      <c r="BJ14" s="828"/>
      <c r="BK14" s="245"/>
      <c r="BL14" s="294"/>
      <c r="BM14" s="871" t="s">
        <v>371</v>
      </c>
      <c r="BN14" s="294"/>
      <c r="BO14" s="871"/>
      <c r="BP14" s="871"/>
      <c r="BQ14" s="244" t="s">
        <v>291</v>
      </c>
      <c r="BR14" s="248">
        <v>5</v>
      </c>
      <c r="BS14" s="249" t="s">
        <v>371</v>
      </c>
      <c r="BT14" s="871" t="s">
        <v>371</v>
      </c>
      <c r="BU14" s="871" t="s">
        <v>371</v>
      </c>
      <c r="BV14" s="871" t="s">
        <v>371</v>
      </c>
      <c r="BW14" s="871"/>
      <c r="BX14" s="244" t="s">
        <v>291</v>
      </c>
      <c r="BY14" s="244">
        <v>5</v>
      </c>
      <c r="BZ14" s="806" t="s">
        <v>376</v>
      </c>
      <c r="CA14" s="571"/>
      <c r="CB14" s="571">
        <v>3</v>
      </c>
      <c r="CC14" s="571"/>
      <c r="CD14" s="571"/>
      <c r="CE14" s="870" t="s">
        <v>235</v>
      </c>
      <c r="CF14" s="868">
        <v>4</v>
      </c>
      <c r="CG14" s="822"/>
      <c r="CH14" s="822">
        <v>5</v>
      </c>
      <c r="CI14" s="822"/>
      <c r="CJ14" s="822"/>
      <c r="CK14" s="822"/>
      <c r="CL14" s="822"/>
      <c r="CM14" s="59" t="s">
        <v>235</v>
      </c>
      <c r="CN14" s="829">
        <v>3</v>
      </c>
      <c r="CO14" s="571"/>
      <c r="CP14" s="571" t="s">
        <v>371</v>
      </c>
      <c r="CQ14" s="571"/>
      <c r="CR14" s="571"/>
      <c r="CT14" s="870" t="s">
        <v>235</v>
      </c>
      <c r="CU14" s="868">
        <v>3</v>
      </c>
      <c r="CV14" s="822"/>
      <c r="CW14" s="822">
        <v>5</v>
      </c>
      <c r="CX14" s="822"/>
      <c r="CY14" s="822"/>
      <c r="CZ14" s="822"/>
      <c r="DA14" s="822"/>
      <c r="DB14" s="59" t="s">
        <v>235</v>
      </c>
      <c r="DC14" s="829">
        <v>3</v>
      </c>
    </row>
    <row r="15" spans="1:107" ht="15.75" customHeight="1" x14ac:dyDescent="0.25">
      <c r="A15" s="245" t="s">
        <v>371</v>
      </c>
      <c r="B15" s="871" t="s">
        <v>371</v>
      </c>
      <c r="C15" s="871" t="s">
        <v>371</v>
      </c>
      <c r="D15" s="871" t="s">
        <v>371</v>
      </c>
      <c r="E15" s="871" t="s">
        <v>371</v>
      </c>
      <c r="F15" s="256" t="s">
        <v>371</v>
      </c>
      <c r="G15" s="247" t="s">
        <v>304</v>
      </c>
      <c r="H15" s="248">
        <v>3</v>
      </c>
      <c r="I15" s="249" t="s">
        <v>371</v>
      </c>
      <c r="J15" s="871" t="s">
        <v>371</v>
      </c>
      <c r="K15" s="871" t="s">
        <v>371</v>
      </c>
      <c r="L15" s="871" t="s">
        <v>371</v>
      </c>
      <c r="M15" s="256" t="s">
        <v>371</v>
      </c>
      <c r="N15" s="247" t="s">
        <v>304</v>
      </c>
      <c r="O15" s="244">
        <v>2</v>
      </c>
      <c r="P15" s="806"/>
      <c r="Q15" s="245"/>
      <c r="R15" s="246"/>
      <c r="S15" s="871"/>
      <c r="T15" s="246"/>
      <c r="U15" s="871"/>
      <c r="V15" s="247" t="s">
        <v>119</v>
      </c>
      <c r="W15" s="248">
        <v>5</v>
      </c>
      <c r="X15" s="249"/>
      <c r="Y15" s="871"/>
      <c r="Z15" s="871"/>
      <c r="AA15" s="256"/>
      <c r="AB15" s="871"/>
      <c r="AC15" s="247" t="s">
        <v>119</v>
      </c>
      <c r="AD15" s="244">
        <v>5</v>
      </c>
      <c r="AE15" s="806" t="s">
        <v>376</v>
      </c>
      <c r="AF15" s="245"/>
      <c r="AG15" s="246"/>
      <c r="AH15" s="246"/>
      <c r="AI15" s="246"/>
      <c r="AJ15" s="871" t="s">
        <v>371</v>
      </c>
      <c r="AK15" s="871"/>
      <c r="AL15" s="247" t="s">
        <v>164</v>
      </c>
      <c r="AM15" s="248">
        <v>5</v>
      </c>
      <c r="AN15" s="249" t="s">
        <v>371</v>
      </c>
      <c r="AO15" s="871"/>
      <c r="AP15" s="871"/>
      <c r="AQ15" s="871" t="s">
        <v>371</v>
      </c>
      <c r="AR15" s="871"/>
      <c r="AS15" s="247" t="s">
        <v>164</v>
      </c>
      <c r="AT15" s="244">
        <v>3</v>
      </c>
      <c r="AU15" s="806"/>
      <c r="AV15" s="266"/>
      <c r="AW15" s="263"/>
      <c r="AX15" s="263" t="s">
        <v>371</v>
      </c>
      <c r="AY15" s="263" t="s">
        <v>371</v>
      </c>
      <c r="AZ15" s="263"/>
      <c r="BA15" s="262" t="s">
        <v>164</v>
      </c>
      <c r="BB15" s="267">
        <v>3</v>
      </c>
      <c r="BC15" s="268" t="s">
        <v>371</v>
      </c>
      <c r="BD15" s="263"/>
      <c r="BE15" s="263"/>
      <c r="BF15" s="263" t="s">
        <v>371</v>
      </c>
      <c r="BG15" s="263"/>
      <c r="BH15" s="262" t="s">
        <v>164</v>
      </c>
      <c r="BI15" s="263">
        <v>3</v>
      </c>
      <c r="BJ15" s="828"/>
      <c r="BK15" s="245"/>
      <c r="BL15" s="871"/>
      <c r="BM15" s="871"/>
      <c r="BN15" s="871"/>
      <c r="BO15" s="871"/>
      <c r="BP15" s="871" t="s">
        <v>371</v>
      </c>
      <c r="BQ15" s="244" t="s">
        <v>310</v>
      </c>
      <c r="BR15" s="248">
        <v>3</v>
      </c>
      <c r="BS15" s="249"/>
      <c r="BT15" s="871"/>
      <c r="BU15" s="871"/>
      <c r="BV15" s="871"/>
      <c r="BW15" s="871" t="s">
        <v>371</v>
      </c>
      <c r="BX15" s="244" t="s">
        <v>396</v>
      </c>
      <c r="BY15" s="244">
        <v>3</v>
      </c>
      <c r="BZ15" s="806"/>
      <c r="CA15" s="819">
        <v>1</v>
      </c>
      <c r="CB15" s="819">
        <v>1</v>
      </c>
      <c r="CC15" s="819">
        <v>1</v>
      </c>
      <c r="CD15" s="819">
        <v>1</v>
      </c>
      <c r="CE15" s="870" t="s">
        <v>434</v>
      </c>
      <c r="CF15" s="868">
        <v>3</v>
      </c>
      <c r="CG15" s="822">
        <v>1</v>
      </c>
      <c r="CH15" s="822">
        <v>1</v>
      </c>
      <c r="CI15" s="819">
        <v>1</v>
      </c>
      <c r="CJ15" s="819">
        <v>1</v>
      </c>
      <c r="CK15" s="819">
        <v>1</v>
      </c>
      <c r="CL15" s="819">
        <v>1</v>
      </c>
      <c r="CM15" s="870" t="s">
        <v>434</v>
      </c>
      <c r="CN15" s="829">
        <v>3</v>
      </c>
      <c r="CO15" s="830" t="s">
        <v>371</v>
      </c>
      <c r="CP15" s="571" t="s">
        <v>371</v>
      </c>
      <c r="CQ15" s="571" t="s">
        <v>371</v>
      </c>
      <c r="CR15" s="571" t="s">
        <v>371</v>
      </c>
      <c r="CS15" s="571" t="s">
        <v>371</v>
      </c>
      <c r="CT15" s="831" t="s">
        <v>434</v>
      </c>
      <c r="CU15" s="827">
        <v>3</v>
      </c>
      <c r="CV15" s="872">
        <v>1</v>
      </c>
      <c r="CW15" s="872">
        <v>1</v>
      </c>
      <c r="CX15" s="871">
        <v>1</v>
      </c>
      <c r="CY15" s="871">
        <v>1</v>
      </c>
      <c r="CZ15" s="871">
        <v>1</v>
      </c>
      <c r="DA15" s="871">
        <v>1</v>
      </c>
      <c r="DB15" s="870" t="s">
        <v>434</v>
      </c>
      <c r="DC15" s="874">
        <v>3</v>
      </c>
    </row>
    <row r="16" spans="1:107" ht="15.75" customHeight="1" x14ac:dyDescent="0.25">
      <c r="A16" s="245"/>
      <c r="B16" s="246"/>
      <c r="C16" s="246"/>
      <c r="D16" s="246" t="s">
        <v>371</v>
      </c>
      <c r="E16" s="871"/>
      <c r="F16" s="256" t="s">
        <v>371</v>
      </c>
      <c r="G16" s="247" t="s">
        <v>104</v>
      </c>
      <c r="H16" s="248">
        <v>4</v>
      </c>
      <c r="I16" s="249"/>
      <c r="J16" s="871" t="s">
        <v>371</v>
      </c>
      <c r="K16" s="871"/>
      <c r="L16" s="871"/>
      <c r="M16" s="256"/>
      <c r="N16" s="247" t="s">
        <v>104</v>
      </c>
      <c r="O16" s="244">
        <v>6</v>
      </c>
      <c r="P16" s="806"/>
      <c r="Q16" s="245" t="s">
        <v>371</v>
      </c>
      <c r="R16" s="246" t="s">
        <v>371</v>
      </c>
      <c r="S16" s="871" t="s">
        <v>371</v>
      </c>
      <c r="T16" s="246" t="s">
        <v>371</v>
      </c>
      <c r="U16" s="871" t="s">
        <v>371</v>
      </c>
      <c r="V16" s="247" t="s">
        <v>73</v>
      </c>
      <c r="W16" s="248">
        <v>3</v>
      </c>
      <c r="X16" s="249" t="s">
        <v>371</v>
      </c>
      <c r="Y16" s="871" t="s">
        <v>371</v>
      </c>
      <c r="Z16" s="871" t="s">
        <v>371</v>
      </c>
      <c r="AA16" s="256" t="s">
        <v>371</v>
      </c>
      <c r="AB16" s="871" t="s">
        <v>371</v>
      </c>
      <c r="AC16" s="247" t="s">
        <v>441</v>
      </c>
      <c r="AD16" s="244">
        <v>3</v>
      </c>
      <c r="AE16" s="806"/>
      <c r="AF16" s="245"/>
      <c r="AG16" s="246"/>
      <c r="AH16" s="871" t="s">
        <v>371</v>
      </c>
      <c r="AI16" s="246"/>
      <c r="AJ16" s="871"/>
      <c r="AK16" s="871"/>
      <c r="AL16" s="247" t="s">
        <v>355</v>
      </c>
      <c r="AM16" s="248">
        <v>4</v>
      </c>
      <c r="AN16" s="249"/>
      <c r="AO16" s="871"/>
      <c r="AP16" s="871"/>
      <c r="AQ16" s="871"/>
      <c r="AR16" s="871"/>
      <c r="AS16" s="247" t="s">
        <v>355</v>
      </c>
      <c r="AT16" s="244">
        <v>4</v>
      </c>
      <c r="AU16" s="806" t="s">
        <v>376</v>
      </c>
      <c r="AV16" s="266"/>
      <c r="AW16" s="263" t="s">
        <v>371</v>
      </c>
      <c r="AX16" s="263"/>
      <c r="AY16" s="263"/>
      <c r="AZ16" s="263"/>
      <c r="BA16" s="262" t="s">
        <v>235</v>
      </c>
      <c r="BB16" s="267">
        <v>3</v>
      </c>
      <c r="BC16" s="268" t="s">
        <v>371</v>
      </c>
      <c r="BD16" s="263" t="s">
        <v>371</v>
      </c>
      <c r="BE16" s="263"/>
      <c r="BF16" s="263"/>
      <c r="BG16" s="263"/>
      <c r="BH16" s="262" t="s">
        <v>235</v>
      </c>
      <c r="BI16" s="263">
        <v>3</v>
      </c>
      <c r="BJ16" s="828"/>
      <c r="BK16" s="245"/>
      <c r="BL16" s="294"/>
      <c r="BM16" s="294"/>
      <c r="BN16" s="871" t="s">
        <v>371</v>
      </c>
      <c r="BO16" s="871"/>
      <c r="BP16" s="871"/>
      <c r="BQ16" s="244" t="s">
        <v>126</v>
      </c>
      <c r="BR16" s="248">
        <v>3</v>
      </c>
      <c r="BS16" s="249" t="s">
        <v>371</v>
      </c>
      <c r="BT16" s="871" t="s">
        <v>371</v>
      </c>
      <c r="BU16" s="871" t="s">
        <v>371</v>
      </c>
      <c r="BV16" s="871" t="s">
        <v>371</v>
      </c>
      <c r="BW16" s="871"/>
      <c r="BX16" s="244" t="s">
        <v>126</v>
      </c>
      <c r="BY16" s="244">
        <v>3</v>
      </c>
      <c r="BZ16" s="806" t="s">
        <v>379</v>
      </c>
      <c r="CA16" s="819">
        <v>2</v>
      </c>
      <c r="CB16" s="819">
        <v>2</v>
      </c>
      <c r="CC16" s="571"/>
      <c r="CD16" s="571"/>
      <c r="CE16" s="244" t="s">
        <v>152</v>
      </c>
      <c r="CF16" s="868">
        <v>4</v>
      </c>
      <c r="CG16" s="822">
        <v>4</v>
      </c>
      <c r="CH16" s="822">
        <v>4</v>
      </c>
      <c r="CI16" s="819"/>
      <c r="CJ16" s="819"/>
      <c r="CK16" s="819">
        <v>4</v>
      </c>
      <c r="CL16" s="819"/>
      <c r="CM16" s="244" t="s">
        <v>152</v>
      </c>
      <c r="CN16" s="868">
        <v>4</v>
      </c>
      <c r="CO16" s="830" t="s">
        <v>371</v>
      </c>
      <c r="CP16" s="571" t="s">
        <v>371</v>
      </c>
      <c r="CQ16" s="571"/>
      <c r="CR16" s="571"/>
      <c r="CS16" s="571"/>
      <c r="CT16" s="870" t="s">
        <v>152</v>
      </c>
      <c r="CU16" s="827">
        <v>4</v>
      </c>
      <c r="CV16" s="872">
        <v>4</v>
      </c>
      <c r="CW16" s="872">
        <v>4</v>
      </c>
      <c r="CX16" s="871"/>
      <c r="CY16" s="871"/>
      <c r="CZ16" s="871">
        <v>4</v>
      </c>
      <c r="DA16" s="871"/>
      <c r="DB16" s="867" t="s">
        <v>152</v>
      </c>
      <c r="DC16" s="868">
        <v>4</v>
      </c>
    </row>
    <row r="17" spans="1:107" ht="15.75" customHeight="1" x14ac:dyDescent="0.25">
      <c r="A17" s="245"/>
      <c r="B17" s="246"/>
      <c r="C17" s="871" t="s">
        <v>371</v>
      </c>
      <c r="D17" s="246" t="s">
        <v>371</v>
      </c>
      <c r="E17" s="871"/>
      <c r="F17" s="256"/>
      <c r="G17" s="247" t="s">
        <v>308</v>
      </c>
      <c r="H17" s="248">
        <v>3</v>
      </c>
      <c r="I17" s="249" t="s">
        <v>371</v>
      </c>
      <c r="J17" s="871" t="s">
        <v>371</v>
      </c>
      <c r="K17" s="871"/>
      <c r="L17" s="871"/>
      <c r="M17" s="256"/>
      <c r="N17" s="247" t="s">
        <v>152</v>
      </c>
      <c r="O17" s="244">
        <v>4</v>
      </c>
      <c r="P17" s="806"/>
      <c r="Q17" s="266" t="s">
        <v>371</v>
      </c>
      <c r="R17" s="263" t="s">
        <v>371</v>
      </c>
      <c r="S17" s="263" t="s">
        <v>371</v>
      </c>
      <c r="T17" s="263" t="s">
        <v>371</v>
      </c>
      <c r="U17" s="263" t="s">
        <v>371</v>
      </c>
      <c r="V17" s="247" t="s">
        <v>201</v>
      </c>
      <c r="W17" s="267">
        <v>0</v>
      </c>
      <c r="X17" s="268" t="s">
        <v>371</v>
      </c>
      <c r="Y17" s="263" t="s">
        <v>371</v>
      </c>
      <c r="Z17" s="263" t="s">
        <v>371</v>
      </c>
      <c r="AA17" s="263" t="s">
        <v>371</v>
      </c>
      <c r="AB17" s="263" t="s">
        <v>371</v>
      </c>
      <c r="AC17" s="247" t="s">
        <v>201</v>
      </c>
      <c r="AD17" s="262">
        <v>0</v>
      </c>
      <c r="AE17" s="828"/>
      <c r="AF17" s="245" t="s">
        <v>371</v>
      </c>
      <c r="AG17" s="246" t="s">
        <v>371</v>
      </c>
      <c r="AH17" s="246" t="s">
        <v>371</v>
      </c>
      <c r="AI17" s="871" t="s">
        <v>371</v>
      </c>
      <c r="AJ17" s="871" t="s">
        <v>371</v>
      </c>
      <c r="AK17" s="871" t="s">
        <v>371</v>
      </c>
      <c r="AL17" s="247" t="s">
        <v>303</v>
      </c>
      <c r="AM17" s="248">
        <v>3</v>
      </c>
      <c r="AN17" s="249" t="s">
        <v>371</v>
      </c>
      <c r="AO17" s="871" t="s">
        <v>371</v>
      </c>
      <c r="AP17" s="871"/>
      <c r="AQ17" s="871" t="s">
        <v>371</v>
      </c>
      <c r="AR17" s="871" t="s">
        <v>371</v>
      </c>
      <c r="AS17" s="247" t="s">
        <v>79</v>
      </c>
      <c r="AT17" s="244">
        <v>3</v>
      </c>
      <c r="AU17" s="806"/>
      <c r="AV17" s="266" t="s">
        <v>371</v>
      </c>
      <c r="AW17" s="263" t="s">
        <v>371</v>
      </c>
      <c r="AX17" s="263" t="s">
        <v>371</v>
      </c>
      <c r="AY17" s="263" t="s">
        <v>371</v>
      </c>
      <c r="AZ17" s="263" t="s">
        <v>371</v>
      </c>
      <c r="BA17" s="832" t="s">
        <v>434</v>
      </c>
      <c r="BB17" s="833">
        <v>3</v>
      </c>
      <c r="BC17" s="268" t="s">
        <v>371</v>
      </c>
      <c r="BD17" s="263" t="s">
        <v>371</v>
      </c>
      <c r="BE17" s="263" t="s">
        <v>371</v>
      </c>
      <c r="BF17" s="263" t="s">
        <v>371</v>
      </c>
      <c r="BG17" s="263" t="s">
        <v>371</v>
      </c>
      <c r="BH17" s="832" t="s">
        <v>434</v>
      </c>
      <c r="BI17" s="834">
        <v>4</v>
      </c>
      <c r="BJ17" s="828"/>
      <c r="BK17" s="245"/>
      <c r="BL17" s="871"/>
      <c r="BM17" s="871"/>
      <c r="BN17" s="871"/>
      <c r="BO17" s="871" t="s">
        <v>371</v>
      </c>
      <c r="BP17" s="871"/>
      <c r="BQ17" s="244" t="s">
        <v>164</v>
      </c>
      <c r="BR17" s="248">
        <v>5</v>
      </c>
      <c r="BS17" s="249" t="s">
        <v>371</v>
      </c>
      <c r="BT17" s="871"/>
      <c r="BU17" s="871"/>
      <c r="BV17" s="871" t="s">
        <v>371</v>
      </c>
      <c r="BW17" s="871"/>
      <c r="BX17" s="244" t="s">
        <v>164</v>
      </c>
      <c r="BY17" s="244">
        <v>4</v>
      </c>
      <c r="BZ17" s="806"/>
      <c r="CA17" s="571"/>
      <c r="CB17" s="819">
        <v>3</v>
      </c>
      <c r="CC17" s="571"/>
      <c r="CD17" s="571"/>
      <c r="CE17" s="837" t="s">
        <v>498</v>
      </c>
      <c r="CF17" s="868">
        <v>4</v>
      </c>
      <c r="CG17" s="822">
        <v>5</v>
      </c>
      <c r="CH17" s="822">
        <v>5</v>
      </c>
      <c r="CI17" s="819"/>
      <c r="CJ17" s="819"/>
      <c r="CK17" s="819"/>
      <c r="CL17" s="819"/>
      <c r="CM17" s="837" t="s">
        <v>498</v>
      </c>
      <c r="CN17" s="868">
        <v>4</v>
      </c>
      <c r="CO17" s="830"/>
      <c r="CP17" s="571" t="s">
        <v>371</v>
      </c>
      <c r="CQ17" s="571"/>
      <c r="CR17" s="571"/>
      <c r="CS17" s="571"/>
      <c r="CT17" s="870" t="s">
        <v>498</v>
      </c>
      <c r="CU17" s="868">
        <v>5</v>
      </c>
      <c r="CV17" s="872">
        <v>5</v>
      </c>
      <c r="CW17" s="872">
        <v>5</v>
      </c>
      <c r="CX17" s="871"/>
      <c r="CY17" s="871"/>
      <c r="CZ17" s="871"/>
      <c r="DA17" s="871"/>
      <c r="DB17" s="870" t="s">
        <v>498</v>
      </c>
      <c r="DC17" s="868">
        <v>4</v>
      </c>
    </row>
    <row r="18" spans="1:107" ht="15.75" customHeight="1" x14ac:dyDescent="0.25">
      <c r="A18" s="245" t="s">
        <v>371</v>
      </c>
      <c r="B18" s="246" t="s">
        <v>371</v>
      </c>
      <c r="C18" s="246" t="s">
        <v>371</v>
      </c>
      <c r="D18" s="871" t="s">
        <v>371</v>
      </c>
      <c r="E18" s="871" t="s">
        <v>371</v>
      </c>
      <c r="F18" s="256" t="s">
        <v>371</v>
      </c>
      <c r="G18" s="247" t="s">
        <v>305</v>
      </c>
      <c r="H18" s="248">
        <v>3</v>
      </c>
      <c r="I18" s="249" t="s">
        <v>371</v>
      </c>
      <c r="J18" s="871" t="s">
        <v>371</v>
      </c>
      <c r="K18" s="871"/>
      <c r="L18" s="871"/>
      <c r="M18" s="256" t="s">
        <v>371</v>
      </c>
      <c r="N18" s="247" t="s">
        <v>148</v>
      </c>
      <c r="O18" s="244">
        <v>4</v>
      </c>
      <c r="P18" s="806"/>
      <c r="Q18" s="266" t="s">
        <v>371</v>
      </c>
      <c r="R18" s="263" t="s">
        <v>371</v>
      </c>
      <c r="S18" s="263" t="s">
        <v>371</v>
      </c>
      <c r="T18" s="263" t="s">
        <v>371</v>
      </c>
      <c r="U18" s="263" t="s">
        <v>371</v>
      </c>
      <c r="V18" s="247" t="s">
        <v>192</v>
      </c>
      <c r="W18" s="267">
        <v>0</v>
      </c>
      <c r="X18" s="268" t="s">
        <v>371</v>
      </c>
      <c r="Y18" s="263" t="s">
        <v>371</v>
      </c>
      <c r="Z18" s="263" t="s">
        <v>371</v>
      </c>
      <c r="AA18" s="263" t="s">
        <v>371</v>
      </c>
      <c r="AB18" s="263" t="s">
        <v>371</v>
      </c>
      <c r="AC18" s="247" t="s">
        <v>192</v>
      </c>
      <c r="AD18" s="262">
        <v>0</v>
      </c>
      <c r="AE18" s="828"/>
      <c r="AF18" s="245"/>
      <c r="AG18" s="871"/>
      <c r="AH18" s="871"/>
      <c r="AI18" s="871" t="s">
        <v>371</v>
      </c>
      <c r="AJ18" s="871"/>
      <c r="AK18" s="871"/>
      <c r="AL18" s="247" t="s">
        <v>205</v>
      </c>
      <c r="AM18" s="248">
        <v>2</v>
      </c>
      <c r="AN18" s="249"/>
      <c r="AO18" s="871"/>
      <c r="AP18" s="871"/>
      <c r="AQ18" s="871"/>
      <c r="AR18" s="871"/>
      <c r="AS18" s="247" t="s">
        <v>205</v>
      </c>
      <c r="AT18" s="244">
        <v>3</v>
      </c>
      <c r="AU18" s="806" t="s">
        <v>382</v>
      </c>
      <c r="AV18" s="266"/>
      <c r="AW18" s="263" t="s">
        <v>371</v>
      </c>
      <c r="AX18" s="263"/>
      <c r="AY18" s="263"/>
      <c r="AZ18" s="263"/>
      <c r="BA18" s="262" t="s">
        <v>104</v>
      </c>
      <c r="BB18" s="267">
        <v>6</v>
      </c>
      <c r="BC18" s="268"/>
      <c r="BD18" s="263" t="s">
        <v>371</v>
      </c>
      <c r="BE18" s="263" t="s">
        <v>371</v>
      </c>
      <c r="BF18" s="263"/>
      <c r="BG18" s="263"/>
      <c r="BH18" s="262" t="s">
        <v>104</v>
      </c>
      <c r="BI18" s="263">
        <v>3</v>
      </c>
      <c r="BJ18" s="828"/>
      <c r="BK18" s="245"/>
      <c r="BL18" s="294"/>
      <c r="BM18" s="294"/>
      <c r="BN18" s="871" t="s">
        <v>371</v>
      </c>
      <c r="BO18" s="871"/>
      <c r="BP18" s="871"/>
      <c r="BQ18" s="244" t="s">
        <v>151</v>
      </c>
      <c r="BR18" s="248">
        <v>4</v>
      </c>
      <c r="BS18" s="249" t="s">
        <v>371</v>
      </c>
      <c r="BT18" s="871" t="s">
        <v>371</v>
      </c>
      <c r="BU18" s="871" t="s">
        <v>371</v>
      </c>
      <c r="BV18" s="871" t="s">
        <v>371</v>
      </c>
      <c r="BW18" s="871" t="s">
        <v>371</v>
      </c>
      <c r="BX18" s="244" t="s">
        <v>151</v>
      </c>
      <c r="BY18" s="244">
        <v>4</v>
      </c>
      <c r="BZ18" s="806"/>
      <c r="CA18" s="819">
        <v>2</v>
      </c>
      <c r="CB18" s="819">
        <v>2</v>
      </c>
      <c r="CC18" s="819"/>
      <c r="CD18" s="819">
        <v>2</v>
      </c>
      <c r="CE18" s="837" t="s">
        <v>148</v>
      </c>
      <c r="CF18" s="868">
        <v>4</v>
      </c>
      <c r="CG18" s="822">
        <v>2</v>
      </c>
      <c r="CH18" s="822">
        <v>2</v>
      </c>
      <c r="CI18" s="819">
        <v>2</v>
      </c>
      <c r="CJ18" s="819">
        <v>2</v>
      </c>
      <c r="CK18" s="819">
        <v>2</v>
      </c>
      <c r="CL18" s="819">
        <v>2</v>
      </c>
      <c r="CM18" s="837" t="s">
        <v>148</v>
      </c>
      <c r="CN18" s="829">
        <v>4</v>
      </c>
      <c r="CO18" s="830" t="s">
        <v>371</v>
      </c>
      <c r="CP18" s="571" t="s">
        <v>371</v>
      </c>
      <c r="CQ18" s="571"/>
      <c r="CR18" s="571"/>
      <c r="CS18" s="571" t="s">
        <v>371</v>
      </c>
      <c r="CT18" s="870" t="s">
        <v>148</v>
      </c>
      <c r="CU18" s="827">
        <v>4</v>
      </c>
      <c r="CV18" s="872">
        <v>2</v>
      </c>
      <c r="CW18" s="872">
        <v>2</v>
      </c>
      <c r="CX18" s="871">
        <v>2</v>
      </c>
      <c r="CY18" s="871">
        <v>2</v>
      </c>
      <c r="CZ18" s="871">
        <v>2</v>
      </c>
      <c r="DA18" s="871">
        <v>2</v>
      </c>
      <c r="DB18" s="870" t="s">
        <v>148</v>
      </c>
      <c r="DC18" s="874">
        <v>4</v>
      </c>
    </row>
    <row r="19" spans="1:107" ht="15.75" customHeight="1" x14ac:dyDescent="0.25">
      <c r="A19" s="245"/>
      <c r="B19" s="871"/>
      <c r="C19" s="871" t="s">
        <v>371</v>
      </c>
      <c r="D19" s="871"/>
      <c r="E19" s="871"/>
      <c r="F19" s="256"/>
      <c r="G19" s="247" t="s">
        <v>174</v>
      </c>
      <c r="H19" s="248">
        <v>6</v>
      </c>
      <c r="I19" s="249"/>
      <c r="J19" s="871" t="s">
        <v>371</v>
      </c>
      <c r="K19" s="871"/>
      <c r="L19" s="871"/>
      <c r="M19" s="256"/>
      <c r="N19" s="247" t="s">
        <v>174</v>
      </c>
      <c r="O19" s="244">
        <v>3</v>
      </c>
      <c r="P19" s="806"/>
      <c r="Q19" s="266" t="s">
        <v>371</v>
      </c>
      <c r="R19" s="263" t="s">
        <v>371</v>
      </c>
      <c r="S19" s="263" t="s">
        <v>371</v>
      </c>
      <c r="T19" s="263" t="s">
        <v>371</v>
      </c>
      <c r="U19" s="263" t="s">
        <v>371</v>
      </c>
      <c r="V19" s="247" t="s">
        <v>194</v>
      </c>
      <c r="W19" s="267">
        <v>0</v>
      </c>
      <c r="X19" s="268" t="s">
        <v>371</v>
      </c>
      <c r="Y19" s="263" t="s">
        <v>371</v>
      </c>
      <c r="Z19" s="263" t="s">
        <v>371</v>
      </c>
      <c r="AA19" s="263" t="s">
        <v>371</v>
      </c>
      <c r="AB19" s="263" t="s">
        <v>371</v>
      </c>
      <c r="AC19" s="247" t="s">
        <v>194</v>
      </c>
      <c r="AD19" s="262">
        <v>0</v>
      </c>
      <c r="AE19" s="828"/>
      <c r="AF19" s="245"/>
      <c r="AG19" s="246"/>
      <c r="AH19" s="246"/>
      <c r="AI19" s="871" t="s">
        <v>371</v>
      </c>
      <c r="AJ19" s="871"/>
      <c r="AK19" s="871"/>
      <c r="AL19" s="247" t="s">
        <v>104</v>
      </c>
      <c r="AM19" s="248">
        <v>4</v>
      </c>
      <c r="AN19" s="249"/>
      <c r="AO19" s="871" t="s">
        <v>371</v>
      </c>
      <c r="AP19" s="871" t="s">
        <v>371</v>
      </c>
      <c r="AQ19" s="871"/>
      <c r="AR19" s="871"/>
      <c r="AS19" s="247" t="s">
        <v>104</v>
      </c>
      <c r="AT19" s="244">
        <v>3</v>
      </c>
      <c r="AU19" s="806"/>
      <c r="AV19" s="266" t="s">
        <v>371</v>
      </c>
      <c r="AW19" s="263" t="s">
        <v>371</v>
      </c>
      <c r="AX19" s="263"/>
      <c r="AY19" s="263"/>
      <c r="AZ19" s="263"/>
      <c r="BA19" s="262" t="s">
        <v>152</v>
      </c>
      <c r="BB19" s="833">
        <v>4</v>
      </c>
      <c r="BC19" s="268" t="s">
        <v>371</v>
      </c>
      <c r="BD19" s="263" t="s">
        <v>371</v>
      </c>
      <c r="BE19" s="263" t="s">
        <v>371</v>
      </c>
      <c r="BF19" s="263"/>
      <c r="BG19" s="263"/>
      <c r="BH19" s="262" t="s">
        <v>152</v>
      </c>
      <c r="BI19" s="834">
        <v>4</v>
      </c>
      <c r="BJ19" s="828"/>
      <c r="BK19" s="245" t="s">
        <v>371</v>
      </c>
      <c r="BL19" s="296"/>
      <c r="BM19" s="871" t="s">
        <v>371</v>
      </c>
      <c r="BN19" s="871" t="s">
        <v>371</v>
      </c>
      <c r="BO19" s="871" t="s">
        <v>371</v>
      </c>
      <c r="BP19" s="871" t="s">
        <v>371</v>
      </c>
      <c r="BQ19" s="244" t="s">
        <v>88</v>
      </c>
      <c r="BR19" s="248">
        <v>2</v>
      </c>
      <c r="BS19" s="249" t="s">
        <v>371</v>
      </c>
      <c r="BT19" s="871" t="s">
        <v>371</v>
      </c>
      <c r="BU19" s="871" t="s">
        <v>371</v>
      </c>
      <c r="BV19" s="871" t="s">
        <v>371</v>
      </c>
      <c r="BW19" s="871" t="s">
        <v>371</v>
      </c>
      <c r="BX19" s="244" t="s">
        <v>88</v>
      </c>
      <c r="BY19" s="244">
        <v>4</v>
      </c>
      <c r="BZ19" s="806"/>
      <c r="CA19" s="819"/>
      <c r="CB19" s="819">
        <v>3</v>
      </c>
      <c r="CC19" s="819"/>
      <c r="CD19" s="819"/>
      <c r="CE19" s="244" t="s">
        <v>91</v>
      </c>
      <c r="CF19" s="868">
        <v>4</v>
      </c>
      <c r="CG19" s="822">
        <v>3</v>
      </c>
      <c r="CH19" s="822">
        <v>3</v>
      </c>
      <c r="CI19" s="819"/>
      <c r="CJ19" s="819"/>
      <c r="CK19" s="819"/>
      <c r="CL19" s="819"/>
      <c r="CM19" s="244" t="s">
        <v>91</v>
      </c>
      <c r="CN19" s="829">
        <v>5</v>
      </c>
      <c r="CO19" s="571"/>
      <c r="CP19" s="571" t="s">
        <v>371</v>
      </c>
      <c r="CQ19" s="571"/>
      <c r="CR19" s="571"/>
      <c r="CS19" s="571"/>
      <c r="CT19" s="870" t="s">
        <v>174</v>
      </c>
      <c r="CU19" s="827">
        <v>3</v>
      </c>
      <c r="CV19" s="819"/>
      <c r="CW19" s="819">
        <v>5</v>
      </c>
      <c r="CX19" s="819"/>
      <c r="CY19" s="819"/>
      <c r="CZ19" s="819"/>
      <c r="DA19" s="819"/>
      <c r="DB19" s="885" t="s">
        <v>174</v>
      </c>
      <c r="DC19" s="868">
        <v>3</v>
      </c>
    </row>
    <row r="20" spans="1:107" ht="15.75" customHeight="1" x14ac:dyDescent="0.25">
      <c r="A20" s="245" t="s">
        <v>371</v>
      </c>
      <c r="B20" s="871" t="s">
        <v>371</v>
      </c>
      <c r="C20" s="871" t="s">
        <v>371</v>
      </c>
      <c r="D20" s="871"/>
      <c r="E20" s="871"/>
      <c r="F20" s="256"/>
      <c r="G20" s="247" t="s">
        <v>91</v>
      </c>
      <c r="H20" s="248">
        <v>4</v>
      </c>
      <c r="I20" s="249"/>
      <c r="J20" s="871" t="s">
        <v>371</v>
      </c>
      <c r="K20" s="871"/>
      <c r="L20" s="871"/>
      <c r="M20" s="256"/>
      <c r="N20" s="247" t="s">
        <v>91</v>
      </c>
      <c r="O20" s="244">
        <v>4</v>
      </c>
      <c r="P20" s="806"/>
      <c r="Q20" s="266" t="s">
        <v>371</v>
      </c>
      <c r="R20" s="263" t="s">
        <v>371</v>
      </c>
      <c r="S20" s="263" t="s">
        <v>371</v>
      </c>
      <c r="T20" s="263" t="s">
        <v>371</v>
      </c>
      <c r="U20" s="263" t="s">
        <v>371</v>
      </c>
      <c r="V20" s="247" t="s">
        <v>209</v>
      </c>
      <c r="W20" s="267">
        <v>0</v>
      </c>
      <c r="X20" s="268" t="s">
        <v>371</v>
      </c>
      <c r="Y20" s="263" t="s">
        <v>371</v>
      </c>
      <c r="Z20" s="263" t="s">
        <v>371</v>
      </c>
      <c r="AA20" s="263" t="s">
        <v>371</v>
      </c>
      <c r="AB20" s="263" t="s">
        <v>371</v>
      </c>
      <c r="AC20" s="247" t="s">
        <v>209</v>
      </c>
      <c r="AD20" s="262">
        <v>0</v>
      </c>
      <c r="AE20" s="828"/>
      <c r="AF20" s="245"/>
      <c r="AG20" s="871"/>
      <c r="AH20" s="871" t="s">
        <v>371</v>
      </c>
      <c r="AI20" s="871" t="s">
        <v>371</v>
      </c>
      <c r="AJ20" s="871"/>
      <c r="AK20" s="871"/>
      <c r="AL20" s="247" t="s">
        <v>308</v>
      </c>
      <c r="AM20" s="248">
        <v>3</v>
      </c>
      <c r="AN20" s="249" t="s">
        <v>371</v>
      </c>
      <c r="AO20" s="871" t="s">
        <v>371</v>
      </c>
      <c r="AP20" s="871" t="s">
        <v>371</v>
      </c>
      <c r="AQ20" s="871"/>
      <c r="AR20" s="871"/>
      <c r="AS20" s="247" t="s">
        <v>152</v>
      </c>
      <c r="AT20" s="244">
        <v>4</v>
      </c>
      <c r="AU20" s="806"/>
      <c r="AV20" s="266"/>
      <c r="AW20" s="263" t="s">
        <v>371</v>
      </c>
      <c r="AX20" s="263"/>
      <c r="AY20" s="263"/>
      <c r="AZ20" s="263"/>
      <c r="BA20" s="262" t="s">
        <v>498</v>
      </c>
      <c r="BB20" s="267">
        <v>5</v>
      </c>
      <c r="BC20" s="268"/>
      <c r="BD20" s="263"/>
      <c r="BE20" s="263"/>
      <c r="BF20" s="263"/>
      <c r="BG20" s="263"/>
      <c r="BH20" s="262" t="s">
        <v>498</v>
      </c>
      <c r="BI20" s="263">
        <v>5</v>
      </c>
      <c r="BJ20" s="828" t="s">
        <v>551</v>
      </c>
      <c r="BK20" s="297"/>
      <c r="BL20" s="296"/>
      <c r="BM20" s="871" t="s">
        <v>371</v>
      </c>
      <c r="BN20" s="296"/>
      <c r="BO20" s="871"/>
      <c r="BP20" s="871"/>
      <c r="BQ20" s="244" t="s">
        <v>355</v>
      </c>
      <c r="BR20" s="248">
        <v>4</v>
      </c>
      <c r="BS20" s="249" t="s">
        <v>371</v>
      </c>
      <c r="BT20" s="871" t="s">
        <v>371</v>
      </c>
      <c r="BU20" s="871" t="s">
        <v>371</v>
      </c>
      <c r="BV20" s="871" t="s">
        <v>371</v>
      </c>
      <c r="BW20" s="871"/>
      <c r="BX20" s="244" t="s">
        <v>355</v>
      </c>
      <c r="BY20" s="244">
        <v>6</v>
      </c>
      <c r="BZ20" s="806" t="s">
        <v>376</v>
      </c>
      <c r="CA20" s="819">
        <v>1</v>
      </c>
      <c r="CB20" s="819">
        <v>1</v>
      </c>
      <c r="CC20" s="819">
        <v>1</v>
      </c>
      <c r="CD20" s="819">
        <v>1</v>
      </c>
      <c r="CE20" s="820" t="s">
        <v>156</v>
      </c>
      <c r="CF20" s="868">
        <v>4</v>
      </c>
      <c r="CG20" s="822">
        <v>1</v>
      </c>
      <c r="CH20" s="822">
        <v>1</v>
      </c>
      <c r="CI20" s="819">
        <v>1</v>
      </c>
      <c r="CJ20" s="819">
        <v>1</v>
      </c>
      <c r="CK20" s="819">
        <v>1</v>
      </c>
      <c r="CL20" s="819">
        <v>1</v>
      </c>
      <c r="CM20" s="820" t="s">
        <v>156</v>
      </c>
      <c r="CN20" s="829">
        <v>4</v>
      </c>
      <c r="CO20" s="830"/>
      <c r="CP20" s="571" t="s">
        <v>371</v>
      </c>
      <c r="CQ20" s="571"/>
      <c r="CR20" s="571"/>
      <c r="CS20" s="571"/>
      <c r="CT20" s="870" t="s">
        <v>91</v>
      </c>
      <c r="CU20" s="868">
        <v>4</v>
      </c>
      <c r="CV20" s="872">
        <v>3</v>
      </c>
      <c r="CW20" s="872">
        <v>3</v>
      </c>
      <c r="CX20" s="871"/>
      <c r="CY20" s="871"/>
      <c r="CZ20" s="871"/>
      <c r="DA20" s="871"/>
      <c r="DB20" s="867" t="s">
        <v>91</v>
      </c>
      <c r="DC20" s="874">
        <v>5</v>
      </c>
    </row>
    <row r="21" spans="1:107" ht="15.75" customHeight="1" x14ac:dyDescent="0.25">
      <c r="A21" s="245" t="s">
        <v>371</v>
      </c>
      <c r="B21" s="246" t="s">
        <v>371</v>
      </c>
      <c r="C21" s="246" t="s">
        <v>371</v>
      </c>
      <c r="D21" s="871" t="s">
        <v>371</v>
      </c>
      <c r="E21" s="871" t="s">
        <v>371</v>
      </c>
      <c r="F21" s="256" t="s">
        <v>371</v>
      </c>
      <c r="G21" s="247" t="s">
        <v>311</v>
      </c>
      <c r="H21" s="248">
        <v>3</v>
      </c>
      <c r="I21" s="249" t="s">
        <v>371</v>
      </c>
      <c r="J21" s="871" t="s">
        <v>371</v>
      </c>
      <c r="K21" s="871" t="s">
        <v>371</v>
      </c>
      <c r="L21" s="871" t="s">
        <v>371</v>
      </c>
      <c r="M21" s="256" t="s">
        <v>371</v>
      </c>
      <c r="N21" s="247" t="s">
        <v>156</v>
      </c>
      <c r="O21" s="244">
        <v>4</v>
      </c>
      <c r="P21" s="806"/>
      <c r="Q21" s="266" t="s">
        <v>371</v>
      </c>
      <c r="R21" s="263" t="s">
        <v>371</v>
      </c>
      <c r="S21" s="263" t="s">
        <v>371</v>
      </c>
      <c r="T21" s="263" t="s">
        <v>371</v>
      </c>
      <c r="U21" s="263" t="s">
        <v>371</v>
      </c>
      <c r="V21" s="247" t="s">
        <v>193</v>
      </c>
      <c r="W21" s="267">
        <v>0</v>
      </c>
      <c r="X21" s="268" t="s">
        <v>371</v>
      </c>
      <c r="Y21" s="263" t="s">
        <v>371</v>
      </c>
      <c r="Z21" s="263" t="s">
        <v>371</v>
      </c>
      <c r="AA21" s="263" t="s">
        <v>371</v>
      </c>
      <c r="AB21" s="263" t="s">
        <v>371</v>
      </c>
      <c r="AC21" s="247" t="s">
        <v>193</v>
      </c>
      <c r="AD21" s="262">
        <v>0</v>
      </c>
      <c r="AE21" s="828"/>
      <c r="AF21" s="245" t="s">
        <v>371</v>
      </c>
      <c r="AG21" s="871" t="s">
        <v>371</v>
      </c>
      <c r="AH21" s="871" t="s">
        <v>371</v>
      </c>
      <c r="AI21" s="871" t="s">
        <v>371</v>
      </c>
      <c r="AJ21" s="871" t="s">
        <v>371</v>
      </c>
      <c r="AK21" s="871" t="s">
        <v>371</v>
      </c>
      <c r="AL21" s="247" t="s">
        <v>305</v>
      </c>
      <c r="AM21" s="248">
        <v>3</v>
      </c>
      <c r="AN21" s="249" t="s">
        <v>371</v>
      </c>
      <c r="AO21" s="871" t="s">
        <v>371</v>
      </c>
      <c r="AP21" s="871" t="s">
        <v>371</v>
      </c>
      <c r="AQ21" s="871" t="s">
        <v>371</v>
      </c>
      <c r="AR21" s="871" t="s">
        <v>371</v>
      </c>
      <c r="AS21" s="247" t="s">
        <v>148</v>
      </c>
      <c r="AT21" s="244">
        <v>4</v>
      </c>
      <c r="AU21" s="806"/>
      <c r="AV21" s="266" t="s">
        <v>371</v>
      </c>
      <c r="AW21" s="263" t="s">
        <v>371</v>
      </c>
      <c r="AX21" s="263"/>
      <c r="AY21" s="263"/>
      <c r="AZ21" s="263" t="s">
        <v>371</v>
      </c>
      <c r="BA21" s="262" t="s">
        <v>148</v>
      </c>
      <c r="BB21" s="833">
        <v>4</v>
      </c>
      <c r="BC21" s="268" t="s">
        <v>371</v>
      </c>
      <c r="BD21" s="263" t="s">
        <v>371</v>
      </c>
      <c r="BE21" s="263" t="s">
        <v>371</v>
      </c>
      <c r="BF21" s="263" t="s">
        <v>371</v>
      </c>
      <c r="BG21" s="263" t="s">
        <v>371</v>
      </c>
      <c r="BH21" s="262" t="s">
        <v>148</v>
      </c>
      <c r="BI21" s="834">
        <v>4</v>
      </c>
      <c r="BJ21" s="828"/>
      <c r="BK21" s="245" t="s">
        <v>371</v>
      </c>
      <c r="BL21" s="871" t="s">
        <v>371</v>
      </c>
      <c r="BM21" s="296"/>
      <c r="BN21" s="296"/>
      <c r="BO21" s="871"/>
      <c r="BP21" s="871"/>
      <c r="BQ21" s="244" t="s">
        <v>114</v>
      </c>
      <c r="BR21" s="248">
        <v>5</v>
      </c>
      <c r="BS21" s="249" t="s">
        <v>371</v>
      </c>
      <c r="BT21" s="871" t="s">
        <v>371</v>
      </c>
      <c r="BU21" s="871" t="s">
        <v>371</v>
      </c>
      <c r="BV21" s="871" t="s">
        <v>371</v>
      </c>
      <c r="BW21" s="871"/>
      <c r="BX21" s="244" t="s">
        <v>114</v>
      </c>
      <c r="BY21" s="244">
        <v>5</v>
      </c>
      <c r="BZ21" s="806" t="s">
        <v>380</v>
      </c>
      <c r="CA21" s="819">
        <v>2</v>
      </c>
      <c r="CB21" s="819">
        <v>2</v>
      </c>
      <c r="CC21" s="819">
        <v>2</v>
      </c>
      <c r="CD21" s="819">
        <v>2</v>
      </c>
      <c r="CE21" s="820" t="s">
        <v>826</v>
      </c>
      <c r="CF21" s="868">
        <v>3</v>
      </c>
      <c r="CG21" s="822">
        <v>6</v>
      </c>
      <c r="CH21" s="822">
        <v>6</v>
      </c>
      <c r="CI21" s="819">
        <v>6</v>
      </c>
      <c r="CJ21" s="819">
        <v>6</v>
      </c>
      <c r="CK21" s="263"/>
      <c r="CL21" s="263"/>
      <c r="CM21" s="820" t="s">
        <v>826</v>
      </c>
      <c r="CN21" s="829">
        <v>3</v>
      </c>
      <c r="CO21" s="830" t="s">
        <v>371</v>
      </c>
      <c r="CP21" s="571" t="s">
        <v>371</v>
      </c>
      <c r="CQ21" s="571" t="s">
        <v>371</v>
      </c>
      <c r="CR21" s="571" t="s">
        <v>371</v>
      </c>
      <c r="CS21" s="571" t="s">
        <v>371</v>
      </c>
      <c r="CT21" s="831" t="s">
        <v>156</v>
      </c>
      <c r="CU21" s="827">
        <v>4</v>
      </c>
      <c r="CV21" s="872">
        <v>1</v>
      </c>
      <c r="CW21" s="872">
        <v>1</v>
      </c>
      <c r="CX21" s="871">
        <v>1</v>
      </c>
      <c r="CY21" s="871">
        <v>1</v>
      </c>
      <c r="CZ21" s="871">
        <v>1</v>
      </c>
      <c r="DA21" s="871">
        <v>1</v>
      </c>
      <c r="DB21" s="867" t="s">
        <v>156</v>
      </c>
      <c r="DC21" s="874">
        <v>4</v>
      </c>
    </row>
    <row r="22" spans="1:107" ht="15.75" customHeight="1" x14ac:dyDescent="0.25">
      <c r="A22" s="245" t="s">
        <v>371</v>
      </c>
      <c r="B22" s="871" t="s">
        <v>371</v>
      </c>
      <c r="C22" s="871" t="s">
        <v>371</v>
      </c>
      <c r="D22" s="871" t="s">
        <v>371</v>
      </c>
      <c r="E22" s="871" t="s">
        <v>371</v>
      </c>
      <c r="F22" s="256" t="s">
        <v>371</v>
      </c>
      <c r="G22" s="247" t="s">
        <v>312</v>
      </c>
      <c r="H22" s="248">
        <v>3</v>
      </c>
      <c r="I22" s="249" t="s">
        <v>371</v>
      </c>
      <c r="J22" s="871" t="s">
        <v>371</v>
      </c>
      <c r="K22" s="871" t="s">
        <v>371</v>
      </c>
      <c r="L22" s="871" t="s">
        <v>371</v>
      </c>
      <c r="M22" s="256" t="s">
        <v>371</v>
      </c>
      <c r="N22" s="247" t="s">
        <v>312</v>
      </c>
      <c r="O22" s="244">
        <v>3</v>
      </c>
      <c r="P22" s="806"/>
      <c r="Q22" s="245"/>
      <c r="R22" s="246"/>
      <c r="S22" s="246"/>
      <c r="T22" s="871"/>
      <c r="U22" s="871" t="s">
        <v>371</v>
      </c>
      <c r="V22" s="247" t="s">
        <v>377</v>
      </c>
      <c r="W22" s="248">
        <v>5</v>
      </c>
      <c r="X22" s="249"/>
      <c r="Y22" s="871"/>
      <c r="Z22" s="871"/>
      <c r="AA22" s="256"/>
      <c r="AB22" s="871" t="s">
        <v>371</v>
      </c>
      <c r="AC22" s="247" t="s">
        <v>377</v>
      </c>
      <c r="AD22" s="244">
        <v>4</v>
      </c>
      <c r="AE22" s="806"/>
      <c r="AF22" s="245"/>
      <c r="AG22" s="871"/>
      <c r="AH22" s="871" t="s">
        <v>371</v>
      </c>
      <c r="AI22" s="871"/>
      <c r="AJ22" s="871"/>
      <c r="AK22" s="871"/>
      <c r="AL22" s="247" t="s">
        <v>174</v>
      </c>
      <c r="AM22" s="248">
        <v>6</v>
      </c>
      <c r="AN22" s="249"/>
      <c r="AO22" s="871" t="s">
        <v>371</v>
      </c>
      <c r="AP22" s="871"/>
      <c r="AQ22" s="871"/>
      <c r="AR22" s="871"/>
      <c r="AS22" s="247" t="s">
        <v>174</v>
      </c>
      <c r="AT22" s="244">
        <v>3</v>
      </c>
      <c r="AU22" s="806"/>
      <c r="AV22" s="266"/>
      <c r="AW22" s="263" t="s">
        <v>371</v>
      </c>
      <c r="AX22" s="263"/>
      <c r="AY22" s="263"/>
      <c r="AZ22" s="263"/>
      <c r="BA22" s="262" t="s">
        <v>174</v>
      </c>
      <c r="BB22" s="267">
        <v>3</v>
      </c>
      <c r="BC22" s="268"/>
      <c r="BD22" s="263" t="s">
        <v>371</v>
      </c>
      <c r="BE22" s="263"/>
      <c r="BF22" s="263"/>
      <c r="BG22" s="263"/>
      <c r="BH22" s="262" t="s">
        <v>174</v>
      </c>
      <c r="BI22" s="263">
        <v>3</v>
      </c>
      <c r="BJ22" s="828"/>
      <c r="BK22" s="245" t="s">
        <v>371</v>
      </c>
      <c r="BL22" s="871" t="s">
        <v>371</v>
      </c>
      <c r="BM22" s="871" t="s">
        <v>371</v>
      </c>
      <c r="BN22" s="871" t="s">
        <v>371</v>
      </c>
      <c r="BO22" s="871" t="s">
        <v>371</v>
      </c>
      <c r="BP22" s="871" t="s">
        <v>371</v>
      </c>
      <c r="BQ22" s="244" t="s">
        <v>303</v>
      </c>
      <c r="BR22" s="248">
        <v>3</v>
      </c>
      <c r="BS22" s="249" t="s">
        <v>371</v>
      </c>
      <c r="BT22" s="871" t="s">
        <v>371</v>
      </c>
      <c r="BU22" s="871" t="s">
        <v>371</v>
      </c>
      <c r="BV22" s="871" t="s">
        <v>371</v>
      </c>
      <c r="BW22" s="871" t="s">
        <v>371</v>
      </c>
      <c r="BX22" s="244" t="s">
        <v>303</v>
      </c>
      <c r="BY22" s="244">
        <v>3</v>
      </c>
      <c r="BZ22" s="806" t="s">
        <v>378</v>
      </c>
      <c r="CA22" s="871"/>
      <c r="CB22" s="871"/>
      <c r="CC22" s="819">
        <v>3</v>
      </c>
      <c r="CD22" s="871"/>
      <c r="CE22" s="820" t="s">
        <v>3</v>
      </c>
      <c r="CF22" s="868">
        <v>5</v>
      </c>
      <c r="CG22" s="822"/>
      <c r="CH22" s="822"/>
      <c r="CI22" s="819">
        <v>3</v>
      </c>
      <c r="CJ22" s="819"/>
      <c r="CK22" s="819">
        <v>3</v>
      </c>
      <c r="CL22" s="819"/>
      <c r="CM22" s="820" t="s">
        <v>3</v>
      </c>
      <c r="CN22" s="868">
        <v>5</v>
      </c>
      <c r="CO22" s="830" t="s">
        <v>371</v>
      </c>
      <c r="CP22" s="571" t="s">
        <v>371</v>
      </c>
      <c r="CQ22" s="571" t="s">
        <v>371</v>
      </c>
      <c r="CR22" s="571" t="s">
        <v>371</v>
      </c>
      <c r="CS22" s="571" t="s">
        <v>371</v>
      </c>
      <c r="CT22" s="831" t="s">
        <v>312</v>
      </c>
      <c r="CU22" s="827">
        <v>3</v>
      </c>
      <c r="CV22" s="872">
        <v>6</v>
      </c>
      <c r="CW22" s="872">
        <v>6</v>
      </c>
      <c r="CX22" s="871">
        <v>6</v>
      </c>
      <c r="CY22" s="871">
        <v>6</v>
      </c>
      <c r="CZ22" s="571"/>
      <c r="DA22" s="571"/>
      <c r="DB22" s="867" t="s">
        <v>826</v>
      </c>
      <c r="DC22" s="874">
        <v>3</v>
      </c>
    </row>
    <row r="23" spans="1:107" ht="15.75" customHeight="1" x14ac:dyDescent="0.25">
      <c r="A23" s="245"/>
      <c r="B23" s="871"/>
      <c r="C23" s="871"/>
      <c r="D23" s="871" t="s">
        <v>371</v>
      </c>
      <c r="E23" s="871" t="s">
        <v>371</v>
      </c>
      <c r="F23" s="256"/>
      <c r="G23" s="247" t="s">
        <v>322</v>
      </c>
      <c r="H23" s="248">
        <v>2</v>
      </c>
      <c r="I23" s="249"/>
      <c r="J23" s="871"/>
      <c r="K23" s="871" t="s">
        <v>371</v>
      </c>
      <c r="L23" s="871" t="s">
        <v>371</v>
      </c>
      <c r="M23" s="256"/>
      <c r="N23" s="247" t="s">
        <v>3</v>
      </c>
      <c r="O23" s="244">
        <v>5</v>
      </c>
      <c r="P23" s="806"/>
      <c r="Q23" s="245"/>
      <c r="R23" s="871"/>
      <c r="S23" s="871"/>
      <c r="T23" s="871"/>
      <c r="U23" s="871"/>
      <c r="V23" s="247" t="s">
        <v>399</v>
      </c>
      <c r="W23" s="248">
        <v>3</v>
      </c>
      <c r="X23" s="249"/>
      <c r="Y23" s="871"/>
      <c r="Z23" s="871"/>
      <c r="AA23" s="256"/>
      <c r="AB23" s="871"/>
      <c r="AC23" s="247" t="s">
        <v>470</v>
      </c>
      <c r="AD23" s="244">
        <v>3</v>
      </c>
      <c r="AE23" s="806" t="s">
        <v>536</v>
      </c>
      <c r="AF23" s="245" t="s">
        <v>371</v>
      </c>
      <c r="AG23" s="871"/>
      <c r="AH23" s="871" t="s">
        <v>371</v>
      </c>
      <c r="AI23" s="871"/>
      <c r="AJ23" s="871"/>
      <c r="AK23" s="871"/>
      <c r="AL23" s="247" t="s">
        <v>91</v>
      </c>
      <c r="AM23" s="248">
        <v>4</v>
      </c>
      <c r="AN23" s="249" t="s">
        <v>371</v>
      </c>
      <c r="AO23" s="871" t="s">
        <v>371</v>
      </c>
      <c r="AP23" s="871"/>
      <c r="AQ23" s="871"/>
      <c r="AR23" s="871"/>
      <c r="AS23" s="247" t="s">
        <v>91</v>
      </c>
      <c r="AT23" s="244">
        <v>5</v>
      </c>
      <c r="AU23" s="806"/>
      <c r="AV23" s="266"/>
      <c r="AW23" s="263" t="s">
        <v>371</v>
      </c>
      <c r="AX23" s="263"/>
      <c r="AY23" s="263"/>
      <c r="AZ23" s="263"/>
      <c r="BA23" s="262" t="s">
        <v>91</v>
      </c>
      <c r="BB23" s="267">
        <v>4</v>
      </c>
      <c r="BC23" s="268" t="s">
        <v>371</v>
      </c>
      <c r="BD23" s="263" t="s">
        <v>371</v>
      </c>
      <c r="BE23" s="263"/>
      <c r="BF23" s="263"/>
      <c r="BG23" s="263"/>
      <c r="BH23" s="262" t="s">
        <v>91</v>
      </c>
      <c r="BI23" s="263">
        <v>5</v>
      </c>
      <c r="BJ23" s="828"/>
      <c r="BK23" s="297"/>
      <c r="BL23" s="296"/>
      <c r="BM23" s="296"/>
      <c r="BN23" s="871" t="s">
        <v>371</v>
      </c>
      <c r="BO23" s="871"/>
      <c r="BP23" s="871"/>
      <c r="BQ23" s="244" t="s">
        <v>205</v>
      </c>
      <c r="BR23" s="248">
        <v>2</v>
      </c>
      <c r="BS23" s="295"/>
      <c r="BT23" s="296"/>
      <c r="BU23" s="871" t="s">
        <v>371</v>
      </c>
      <c r="BV23" s="871"/>
      <c r="BW23" s="871"/>
      <c r="BX23" s="244" t="s">
        <v>205</v>
      </c>
      <c r="BY23" s="244">
        <v>4</v>
      </c>
      <c r="BZ23" s="806"/>
      <c r="CA23" s="871"/>
      <c r="CB23" s="871">
        <v>3</v>
      </c>
      <c r="CC23" s="871"/>
      <c r="CD23" s="871"/>
      <c r="CE23" s="867" t="s">
        <v>858</v>
      </c>
      <c r="CF23" s="868">
        <v>5</v>
      </c>
      <c r="CG23" s="822"/>
      <c r="CH23" s="822">
        <v>5</v>
      </c>
      <c r="CI23" s="822"/>
      <c r="CJ23" s="822"/>
      <c r="CK23" s="822"/>
      <c r="CL23" s="822"/>
      <c r="CM23" s="867" t="s">
        <v>858</v>
      </c>
      <c r="CN23" s="868">
        <v>3</v>
      </c>
      <c r="CO23" s="830"/>
      <c r="CP23" s="571" t="s">
        <v>371</v>
      </c>
      <c r="CQ23" s="571"/>
      <c r="CR23" s="571"/>
      <c r="CS23" s="571"/>
      <c r="CT23" s="867" t="s">
        <v>501</v>
      </c>
      <c r="CU23" s="868">
        <v>5</v>
      </c>
      <c r="CV23" s="822"/>
      <c r="CW23" s="822">
        <v>5</v>
      </c>
      <c r="CX23" s="822"/>
      <c r="CY23" s="822"/>
      <c r="CZ23" s="822"/>
      <c r="DA23" s="822"/>
      <c r="DB23" s="867" t="s">
        <v>858</v>
      </c>
      <c r="DC23" s="868">
        <v>3</v>
      </c>
    </row>
    <row r="24" spans="1:107" ht="15.75" customHeight="1" x14ac:dyDescent="0.25">
      <c r="A24" s="245" t="s">
        <v>371</v>
      </c>
      <c r="B24" s="871" t="s">
        <v>371</v>
      </c>
      <c r="C24" s="871" t="s">
        <v>371</v>
      </c>
      <c r="D24" s="871" t="s">
        <v>371</v>
      </c>
      <c r="E24" s="871" t="s">
        <v>371</v>
      </c>
      <c r="F24" s="256" t="s">
        <v>371</v>
      </c>
      <c r="G24" s="247" t="s">
        <v>313</v>
      </c>
      <c r="H24" s="248">
        <v>4</v>
      </c>
      <c r="I24" s="249" t="s">
        <v>371</v>
      </c>
      <c r="J24" s="871" t="s">
        <v>371</v>
      </c>
      <c r="K24" s="871" t="s">
        <v>371</v>
      </c>
      <c r="L24" s="871" t="s">
        <v>371</v>
      </c>
      <c r="M24" s="256" t="s">
        <v>371</v>
      </c>
      <c r="N24" s="247" t="s">
        <v>160</v>
      </c>
      <c r="O24" s="244">
        <v>4</v>
      </c>
      <c r="P24" s="806"/>
      <c r="Q24" s="245"/>
      <c r="R24" s="871"/>
      <c r="S24" s="871"/>
      <c r="T24" s="871"/>
      <c r="U24" s="871"/>
      <c r="V24" s="247" t="s">
        <v>291</v>
      </c>
      <c r="W24" s="248">
        <v>5</v>
      </c>
      <c r="X24" s="249"/>
      <c r="Y24" s="871" t="s">
        <v>371</v>
      </c>
      <c r="Z24" s="871"/>
      <c r="AA24" s="256"/>
      <c r="AB24" s="871"/>
      <c r="AC24" s="247" t="s">
        <v>291</v>
      </c>
      <c r="AD24" s="244">
        <v>3</v>
      </c>
      <c r="AE24" s="806" t="s">
        <v>537</v>
      </c>
      <c r="AF24" s="245" t="s">
        <v>371</v>
      </c>
      <c r="AG24" s="871" t="s">
        <v>371</v>
      </c>
      <c r="AH24" s="871" t="s">
        <v>371</v>
      </c>
      <c r="AI24" s="871"/>
      <c r="AJ24" s="871"/>
      <c r="AK24" s="871"/>
      <c r="AL24" s="247" t="s">
        <v>271</v>
      </c>
      <c r="AM24" s="248">
        <v>3</v>
      </c>
      <c r="AN24" s="249" t="s">
        <v>371</v>
      </c>
      <c r="AO24" s="871" t="s">
        <v>371</v>
      </c>
      <c r="AP24" s="871" t="s">
        <v>371</v>
      </c>
      <c r="AQ24" s="871" t="s">
        <v>371</v>
      </c>
      <c r="AR24" s="871" t="s">
        <v>371</v>
      </c>
      <c r="AS24" s="247" t="s">
        <v>271</v>
      </c>
      <c r="AT24" s="244">
        <v>3</v>
      </c>
      <c r="AU24" s="806" t="s">
        <v>527</v>
      </c>
      <c r="AV24" s="266" t="s">
        <v>371</v>
      </c>
      <c r="AW24" s="263" t="s">
        <v>371</v>
      </c>
      <c r="AX24" s="263" t="s">
        <v>371</v>
      </c>
      <c r="AY24" s="263" t="s">
        <v>371</v>
      </c>
      <c r="AZ24" s="263" t="s">
        <v>371</v>
      </c>
      <c r="BA24" s="832" t="s">
        <v>156</v>
      </c>
      <c r="BB24" s="833">
        <v>4</v>
      </c>
      <c r="BC24" s="268" t="s">
        <v>371</v>
      </c>
      <c r="BD24" s="263" t="s">
        <v>371</v>
      </c>
      <c r="BE24" s="263" t="s">
        <v>371</v>
      </c>
      <c r="BF24" s="263" t="s">
        <v>371</v>
      </c>
      <c r="BG24" s="263" t="s">
        <v>371</v>
      </c>
      <c r="BH24" s="832" t="s">
        <v>156</v>
      </c>
      <c r="BI24" s="834">
        <v>4</v>
      </c>
      <c r="BJ24" s="828"/>
      <c r="BK24" s="297"/>
      <c r="BL24" s="296"/>
      <c r="BM24" s="296"/>
      <c r="BN24" s="871" t="s">
        <v>371</v>
      </c>
      <c r="BO24" s="871"/>
      <c r="BP24" s="871"/>
      <c r="BQ24" s="244" t="s">
        <v>104</v>
      </c>
      <c r="BR24" s="248">
        <v>3</v>
      </c>
      <c r="BS24" s="295"/>
      <c r="BT24" s="871" t="s">
        <v>371</v>
      </c>
      <c r="BU24" s="871" t="s">
        <v>371</v>
      </c>
      <c r="BV24" s="871"/>
      <c r="BW24" s="871"/>
      <c r="BX24" s="244" t="s">
        <v>104</v>
      </c>
      <c r="BY24" s="244">
        <v>4</v>
      </c>
      <c r="BZ24" s="806"/>
      <c r="CA24" s="819"/>
      <c r="CB24" s="819"/>
      <c r="CC24" s="819">
        <v>2</v>
      </c>
      <c r="CD24" s="819"/>
      <c r="CE24" s="820" t="s">
        <v>444</v>
      </c>
      <c r="CF24" s="868">
        <v>4</v>
      </c>
      <c r="CG24" s="822"/>
      <c r="CH24" s="822"/>
      <c r="CI24" s="819">
        <v>4</v>
      </c>
      <c r="CJ24" s="819"/>
      <c r="CK24" s="819"/>
      <c r="CL24" s="819"/>
      <c r="CM24" s="820" t="s">
        <v>444</v>
      </c>
      <c r="CN24" s="829">
        <v>4</v>
      </c>
      <c r="CO24" s="830"/>
      <c r="CP24" s="571"/>
      <c r="CQ24" s="571" t="s">
        <v>371</v>
      </c>
      <c r="CR24" s="571" t="s">
        <v>371</v>
      </c>
      <c r="CS24" s="571"/>
      <c r="CT24" s="870" t="s">
        <v>3</v>
      </c>
      <c r="CU24" s="868">
        <v>5</v>
      </c>
      <c r="CV24" s="872"/>
      <c r="CW24" s="872"/>
      <c r="CX24" s="871">
        <v>3</v>
      </c>
      <c r="CY24" s="871"/>
      <c r="CZ24" s="871">
        <v>3</v>
      </c>
      <c r="DA24" s="871"/>
      <c r="DB24" s="867" t="s">
        <v>3</v>
      </c>
      <c r="DC24" s="868">
        <v>5</v>
      </c>
    </row>
    <row r="25" spans="1:107" ht="15.75" customHeight="1" x14ac:dyDescent="0.25">
      <c r="A25" s="245"/>
      <c r="B25" s="871"/>
      <c r="C25" s="871"/>
      <c r="D25" s="871"/>
      <c r="E25" s="871" t="s">
        <v>371</v>
      </c>
      <c r="F25" s="256"/>
      <c r="G25" s="838" t="s">
        <v>120</v>
      </c>
      <c r="H25" s="248">
        <v>5</v>
      </c>
      <c r="I25" s="249"/>
      <c r="J25" s="871"/>
      <c r="K25" s="871" t="s">
        <v>371</v>
      </c>
      <c r="L25" s="871" t="s">
        <v>371</v>
      </c>
      <c r="M25" s="256"/>
      <c r="N25" s="838" t="s">
        <v>444</v>
      </c>
      <c r="O25" s="244">
        <v>4</v>
      </c>
      <c r="P25" s="806"/>
      <c r="Q25" s="245" t="s">
        <v>371</v>
      </c>
      <c r="R25" s="246"/>
      <c r="S25" s="246"/>
      <c r="T25" s="871" t="s">
        <v>371</v>
      </c>
      <c r="U25" s="871"/>
      <c r="V25" s="247" t="s">
        <v>164</v>
      </c>
      <c r="W25" s="248">
        <v>4</v>
      </c>
      <c r="X25" s="249" t="s">
        <v>371</v>
      </c>
      <c r="Y25" s="871"/>
      <c r="Z25" s="871"/>
      <c r="AA25" s="256" t="s">
        <v>371</v>
      </c>
      <c r="AB25" s="871"/>
      <c r="AC25" s="247" t="s">
        <v>164</v>
      </c>
      <c r="AD25" s="244">
        <v>3</v>
      </c>
      <c r="AE25" s="806"/>
      <c r="AF25" s="245" t="s">
        <v>371</v>
      </c>
      <c r="AG25" s="871" t="s">
        <v>371</v>
      </c>
      <c r="AH25" s="871" t="s">
        <v>371</v>
      </c>
      <c r="AI25" s="871" t="s">
        <v>371</v>
      </c>
      <c r="AJ25" s="871" t="s">
        <v>371</v>
      </c>
      <c r="AK25" s="871" t="s">
        <v>371</v>
      </c>
      <c r="AL25" s="247" t="s">
        <v>311</v>
      </c>
      <c r="AM25" s="248">
        <v>3</v>
      </c>
      <c r="AN25" s="249" t="s">
        <v>371</v>
      </c>
      <c r="AO25" s="871" t="s">
        <v>371</v>
      </c>
      <c r="AP25" s="871" t="s">
        <v>371</v>
      </c>
      <c r="AQ25" s="871" t="s">
        <v>371</v>
      </c>
      <c r="AR25" s="871" t="s">
        <v>371</v>
      </c>
      <c r="AS25" s="247" t="s">
        <v>156</v>
      </c>
      <c r="AT25" s="244">
        <v>4</v>
      </c>
      <c r="AU25" s="806"/>
      <c r="AV25" s="266" t="s">
        <v>371</v>
      </c>
      <c r="AW25" s="263" t="s">
        <v>371</v>
      </c>
      <c r="AX25" s="263" t="s">
        <v>371</v>
      </c>
      <c r="AY25" s="263" t="s">
        <v>371</v>
      </c>
      <c r="AZ25" s="263" t="s">
        <v>371</v>
      </c>
      <c r="BA25" s="832" t="s">
        <v>312</v>
      </c>
      <c r="BB25" s="833">
        <v>3</v>
      </c>
      <c r="BC25" s="268" t="s">
        <v>371</v>
      </c>
      <c r="BD25" s="263" t="s">
        <v>371</v>
      </c>
      <c r="BE25" s="263" t="s">
        <v>371</v>
      </c>
      <c r="BF25" s="263" t="s">
        <v>371</v>
      </c>
      <c r="BG25" s="263" t="s">
        <v>371</v>
      </c>
      <c r="BH25" s="832" t="s">
        <v>312</v>
      </c>
      <c r="BI25" s="834">
        <v>3</v>
      </c>
      <c r="BJ25" s="839" t="s">
        <v>552</v>
      </c>
      <c r="BK25" s="297"/>
      <c r="BL25" s="296"/>
      <c r="BM25" s="871" t="s">
        <v>371</v>
      </c>
      <c r="BN25" s="871" t="s">
        <v>371</v>
      </c>
      <c r="BO25" s="871"/>
      <c r="BP25" s="871"/>
      <c r="BQ25" s="244" t="s">
        <v>308</v>
      </c>
      <c r="BR25" s="248">
        <v>2</v>
      </c>
      <c r="BS25" s="249" t="s">
        <v>371</v>
      </c>
      <c r="BT25" s="871" t="s">
        <v>371</v>
      </c>
      <c r="BU25" s="871" t="s">
        <v>371</v>
      </c>
      <c r="BV25" s="871"/>
      <c r="BW25" s="871"/>
      <c r="BX25" s="244" t="s">
        <v>152</v>
      </c>
      <c r="BY25" s="244">
        <v>3</v>
      </c>
      <c r="BZ25" s="806"/>
      <c r="CA25" s="571"/>
      <c r="CB25" s="571"/>
      <c r="CC25" s="819">
        <v>3</v>
      </c>
      <c r="CD25" s="571"/>
      <c r="CE25" s="244" t="s">
        <v>850</v>
      </c>
      <c r="CF25" s="868">
        <v>4</v>
      </c>
      <c r="CG25" s="822">
        <v>5</v>
      </c>
      <c r="CH25" s="822"/>
      <c r="CI25" s="819">
        <v>5</v>
      </c>
      <c r="CJ25" s="819"/>
      <c r="CK25" s="819"/>
      <c r="CL25" s="819"/>
      <c r="CM25" s="244" t="s">
        <v>850</v>
      </c>
      <c r="CN25" s="868">
        <v>3</v>
      </c>
      <c r="CO25" s="830"/>
      <c r="CP25" s="571"/>
      <c r="CQ25" s="571" t="s">
        <v>371</v>
      </c>
      <c r="CR25" s="571" t="s">
        <v>371</v>
      </c>
      <c r="CS25" s="571"/>
      <c r="CT25" s="870" t="s">
        <v>444</v>
      </c>
      <c r="CU25" s="868">
        <v>4</v>
      </c>
      <c r="CV25" s="872"/>
      <c r="CW25" s="872"/>
      <c r="CX25" s="871">
        <v>4</v>
      </c>
      <c r="CY25" s="871"/>
      <c r="CZ25" s="871"/>
      <c r="DA25" s="871"/>
      <c r="DB25" s="867" t="s">
        <v>444</v>
      </c>
      <c r="DC25" s="874">
        <v>4</v>
      </c>
    </row>
    <row r="26" spans="1:107" ht="15.75" customHeight="1" x14ac:dyDescent="0.25">
      <c r="A26" s="245"/>
      <c r="B26" s="871"/>
      <c r="C26" s="871"/>
      <c r="D26" s="871"/>
      <c r="E26" s="871" t="s">
        <v>371</v>
      </c>
      <c r="F26" s="256"/>
      <c r="G26" s="247" t="s">
        <v>366</v>
      </c>
      <c r="H26" s="248">
        <v>4</v>
      </c>
      <c r="I26" s="249"/>
      <c r="J26" s="871"/>
      <c r="K26" s="871" t="s">
        <v>371</v>
      </c>
      <c r="L26" s="871" t="s">
        <v>371</v>
      </c>
      <c r="M26" s="256"/>
      <c r="N26" s="247" t="s">
        <v>366</v>
      </c>
      <c r="O26" s="244">
        <v>4</v>
      </c>
      <c r="P26" s="806"/>
      <c r="Q26" s="840" t="s">
        <v>371</v>
      </c>
      <c r="R26" s="819" t="s">
        <v>371</v>
      </c>
      <c r="S26" s="819" t="s">
        <v>371</v>
      </c>
      <c r="T26" s="819" t="s">
        <v>371</v>
      </c>
      <c r="U26" s="819" t="s">
        <v>371</v>
      </c>
      <c r="V26" s="247" t="s">
        <v>88</v>
      </c>
      <c r="W26" s="841">
        <v>4</v>
      </c>
      <c r="X26" s="1465" t="s">
        <v>371</v>
      </c>
      <c r="Y26" s="1466" t="s">
        <v>371</v>
      </c>
      <c r="Z26" s="1466" t="s">
        <v>371</v>
      </c>
      <c r="AA26" s="1466" t="s">
        <v>371</v>
      </c>
      <c r="AB26" s="1466" t="s">
        <v>371</v>
      </c>
      <c r="AC26" s="1468" t="s">
        <v>432</v>
      </c>
      <c r="AD26" s="1467">
        <v>4</v>
      </c>
      <c r="AE26" s="1464"/>
      <c r="AF26" s="245" t="s">
        <v>371</v>
      </c>
      <c r="AG26" s="871" t="s">
        <v>371</v>
      </c>
      <c r="AH26" s="871" t="s">
        <v>371</v>
      </c>
      <c r="AI26" s="871" t="s">
        <v>371</v>
      </c>
      <c r="AJ26" s="871" t="s">
        <v>371</v>
      </c>
      <c r="AK26" s="871" t="s">
        <v>371</v>
      </c>
      <c r="AL26" s="247" t="s">
        <v>312</v>
      </c>
      <c r="AM26" s="248">
        <v>3</v>
      </c>
      <c r="AN26" s="249" t="s">
        <v>371</v>
      </c>
      <c r="AO26" s="871" t="s">
        <v>371</v>
      </c>
      <c r="AP26" s="871" t="s">
        <v>371</v>
      </c>
      <c r="AQ26" s="871" t="s">
        <v>371</v>
      </c>
      <c r="AR26" s="871" t="s">
        <v>371</v>
      </c>
      <c r="AS26" s="247" t="s">
        <v>312</v>
      </c>
      <c r="AT26" s="244">
        <v>3</v>
      </c>
      <c r="AU26" s="806" t="s">
        <v>527</v>
      </c>
      <c r="AV26" s="266"/>
      <c r="AW26" s="263"/>
      <c r="AX26" s="263" t="s">
        <v>371</v>
      </c>
      <c r="AY26" s="263" t="s">
        <v>371</v>
      </c>
      <c r="AZ26" s="263"/>
      <c r="BA26" s="262" t="s">
        <v>3</v>
      </c>
      <c r="BB26" s="267">
        <v>5</v>
      </c>
      <c r="BC26" s="268"/>
      <c r="BD26" s="263"/>
      <c r="BE26" s="263" t="s">
        <v>371</v>
      </c>
      <c r="BF26" s="263" t="s">
        <v>371</v>
      </c>
      <c r="BG26" s="263"/>
      <c r="BH26" s="262" t="s">
        <v>3</v>
      </c>
      <c r="BI26" s="263">
        <v>5</v>
      </c>
      <c r="BJ26" s="828"/>
      <c r="BK26" s="297"/>
      <c r="BL26" s="296"/>
      <c r="BM26" s="296"/>
      <c r="BN26" s="871" t="s">
        <v>371</v>
      </c>
      <c r="BO26" s="871"/>
      <c r="BP26" s="871"/>
      <c r="BQ26" s="244" t="s">
        <v>401</v>
      </c>
      <c r="BR26" s="248">
        <v>2</v>
      </c>
      <c r="BS26" s="295"/>
      <c r="BT26" s="296"/>
      <c r="BU26" s="871" t="s">
        <v>371</v>
      </c>
      <c r="BV26" s="871"/>
      <c r="BW26" s="871"/>
      <c r="BX26" s="244" t="s">
        <v>205</v>
      </c>
      <c r="BY26" s="244">
        <v>4</v>
      </c>
      <c r="BZ26" s="806"/>
      <c r="CA26" s="819">
        <v>1</v>
      </c>
      <c r="CB26" s="819">
        <v>1</v>
      </c>
      <c r="CC26" s="819">
        <v>1</v>
      </c>
      <c r="CD26" s="819"/>
      <c r="CE26" s="870" t="s">
        <v>809</v>
      </c>
      <c r="CF26" s="868">
        <v>3</v>
      </c>
      <c r="CG26" s="822">
        <v>1</v>
      </c>
      <c r="CH26" s="822">
        <v>1</v>
      </c>
      <c r="CI26" s="819">
        <v>1</v>
      </c>
      <c r="CJ26" s="819"/>
      <c r="CK26" s="819"/>
      <c r="CL26" s="819"/>
      <c r="CM26" s="870" t="s">
        <v>809</v>
      </c>
      <c r="CN26" s="829">
        <v>3</v>
      </c>
      <c r="CO26" s="830" t="s">
        <v>371</v>
      </c>
      <c r="CP26" s="571" t="s">
        <v>371</v>
      </c>
      <c r="CQ26" s="571" t="s">
        <v>371</v>
      </c>
      <c r="CR26" s="571" t="s">
        <v>371</v>
      </c>
      <c r="CS26" s="571" t="s">
        <v>371</v>
      </c>
      <c r="CT26" s="870" t="s">
        <v>160</v>
      </c>
      <c r="CU26" s="827">
        <v>4</v>
      </c>
      <c r="CV26" s="872">
        <v>2</v>
      </c>
      <c r="CW26" s="872">
        <v>2</v>
      </c>
      <c r="CX26" s="871">
        <v>2</v>
      </c>
      <c r="CY26" s="871">
        <v>2</v>
      </c>
      <c r="CZ26" s="871">
        <v>2</v>
      </c>
      <c r="DA26" s="871">
        <v>2</v>
      </c>
      <c r="DB26" s="870" t="s">
        <v>160</v>
      </c>
      <c r="DC26" s="874">
        <v>4</v>
      </c>
    </row>
    <row r="27" spans="1:107" ht="15.75" customHeight="1" x14ac:dyDescent="0.25">
      <c r="A27" s="245"/>
      <c r="B27" s="871" t="s">
        <v>371</v>
      </c>
      <c r="C27" s="871"/>
      <c r="D27" s="871"/>
      <c r="E27" s="871"/>
      <c r="F27" s="256"/>
      <c r="G27" s="247" t="s">
        <v>351</v>
      </c>
      <c r="H27" s="248">
        <v>5</v>
      </c>
      <c r="I27" s="249" t="s">
        <v>371</v>
      </c>
      <c r="J27" s="871"/>
      <c r="K27" s="871"/>
      <c r="L27" s="871"/>
      <c r="M27" s="256"/>
      <c r="N27" s="247" t="s">
        <v>80</v>
      </c>
      <c r="O27" s="244">
        <v>5</v>
      </c>
      <c r="P27" s="806"/>
      <c r="Q27" s="840" t="s">
        <v>371</v>
      </c>
      <c r="R27" s="819" t="s">
        <v>371</v>
      </c>
      <c r="S27" s="819" t="s">
        <v>371</v>
      </c>
      <c r="T27" s="819" t="s">
        <v>371</v>
      </c>
      <c r="U27" s="819" t="s">
        <v>371</v>
      </c>
      <c r="V27" s="247" t="s">
        <v>151</v>
      </c>
      <c r="W27" s="841">
        <v>4</v>
      </c>
      <c r="X27" s="1465"/>
      <c r="Y27" s="1466"/>
      <c r="Z27" s="1466"/>
      <c r="AA27" s="1466"/>
      <c r="AB27" s="1466"/>
      <c r="AC27" s="1468"/>
      <c r="AD27" s="1467"/>
      <c r="AE27" s="1464"/>
      <c r="AF27" s="245"/>
      <c r="AG27" s="871"/>
      <c r="AH27" s="871"/>
      <c r="AI27" s="871" t="s">
        <v>371</v>
      </c>
      <c r="AJ27" s="871"/>
      <c r="AK27" s="871"/>
      <c r="AL27" s="247" t="s">
        <v>92</v>
      </c>
      <c r="AM27" s="248">
        <v>3</v>
      </c>
      <c r="AN27" s="249"/>
      <c r="AO27" s="871"/>
      <c r="AP27" s="871" t="s">
        <v>371</v>
      </c>
      <c r="AQ27" s="871"/>
      <c r="AR27" s="871"/>
      <c r="AS27" s="247" t="s">
        <v>92</v>
      </c>
      <c r="AT27" s="244">
        <v>3</v>
      </c>
      <c r="AU27" s="806"/>
      <c r="AV27" s="266"/>
      <c r="AW27" s="263" t="s">
        <v>371</v>
      </c>
      <c r="AX27" s="263"/>
      <c r="AY27" s="263"/>
      <c r="AZ27" s="263"/>
      <c r="BA27" s="262" t="s">
        <v>553</v>
      </c>
      <c r="BB27" s="267">
        <v>5</v>
      </c>
      <c r="BC27" s="268"/>
      <c r="BD27" s="263"/>
      <c r="BE27" s="263"/>
      <c r="BF27" s="263"/>
      <c r="BG27" s="263"/>
      <c r="BH27" s="262" t="s">
        <v>553</v>
      </c>
      <c r="BI27" s="263">
        <v>5</v>
      </c>
      <c r="BJ27" s="828" t="s">
        <v>376</v>
      </c>
      <c r="BK27" s="245" t="s">
        <v>371</v>
      </c>
      <c r="BL27" s="871" t="s">
        <v>371</v>
      </c>
      <c r="BM27" s="871" t="s">
        <v>371</v>
      </c>
      <c r="BN27" s="871" t="s">
        <v>371</v>
      </c>
      <c r="BO27" s="871" t="s">
        <v>371</v>
      </c>
      <c r="BP27" s="871" t="s">
        <v>371</v>
      </c>
      <c r="BQ27" s="244" t="s">
        <v>305</v>
      </c>
      <c r="BR27" s="248">
        <v>3</v>
      </c>
      <c r="BS27" s="249" t="s">
        <v>371</v>
      </c>
      <c r="BT27" s="871" t="s">
        <v>371</v>
      </c>
      <c r="BU27" s="871" t="s">
        <v>371</v>
      </c>
      <c r="BV27" s="871" t="s">
        <v>371</v>
      </c>
      <c r="BW27" s="871" t="s">
        <v>371</v>
      </c>
      <c r="BX27" s="244" t="s">
        <v>148</v>
      </c>
      <c r="BY27" s="244">
        <v>3</v>
      </c>
      <c r="BZ27" s="806"/>
      <c r="CA27" s="819">
        <v>2</v>
      </c>
      <c r="CB27" s="819">
        <v>2</v>
      </c>
      <c r="CC27" s="819">
        <v>2</v>
      </c>
      <c r="CD27" s="819">
        <v>2</v>
      </c>
      <c r="CE27" s="837" t="s">
        <v>160</v>
      </c>
      <c r="CF27" s="868">
        <v>4</v>
      </c>
      <c r="CG27" s="822">
        <v>2</v>
      </c>
      <c r="CH27" s="822">
        <v>2</v>
      </c>
      <c r="CI27" s="819">
        <v>2</v>
      </c>
      <c r="CJ27" s="819">
        <v>2</v>
      </c>
      <c r="CK27" s="819">
        <v>2</v>
      </c>
      <c r="CL27" s="819">
        <v>2</v>
      </c>
      <c r="CM27" s="837" t="s">
        <v>160</v>
      </c>
      <c r="CN27" s="829">
        <v>4</v>
      </c>
      <c r="CO27" s="830" t="s">
        <v>371</v>
      </c>
      <c r="CP27" s="571"/>
      <c r="CQ27" s="571"/>
      <c r="CR27" s="571"/>
      <c r="CS27" s="571"/>
      <c r="CT27" s="831" t="s">
        <v>80</v>
      </c>
      <c r="CU27" s="827">
        <v>5</v>
      </c>
      <c r="CV27" s="872">
        <v>5</v>
      </c>
      <c r="CW27" s="872"/>
      <c r="CX27" s="871"/>
      <c r="CY27" s="871">
        <v>5</v>
      </c>
      <c r="CZ27" s="871">
        <v>5</v>
      </c>
      <c r="DA27" s="871">
        <v>5</v>
      </c>
      <c r="DB27" s="870" t="s">
        <v>80</v>
      </c>
      <c r="DC27" s="868">
        <v>4</v>
      </c>
    </row>
    <row r="28" spans="1:107" ht="15.75" customHeight="1" x14ac:dyDescent="0.25">
      <c r="A28" s="245"/>
      <c r="B28" s="871"/>
      <c r="C28" s="871"/>
      <c r="D28" s="871"/>
      <c r="E28" s="871"/>
      <c r="F28" s="256" t="s">
        <v>371</v>
      </c>
      <c r="G28" s="247" t="s">
        <v>270</v>
      </c>
      <c r="H28" s="248">
        <v>2</v>
      </c>
      <c r="I28" s="249"/>
      <c r="J28" s="871"/>
      <c r="K28" s="871"/>
      <c r="L28" s="871"/>
      <c r="M28" s="256" t="s">
        <v>371</v>
      </c>
      <c r="N28" s="247" t="s">
        <v>270</v>
      </c>
      <c r="O28" s="244">
        <v>3</v>
      </c>
      <c r="P28" s="806"/>
      <c r="Q28" s="266"/>
      <c r="R28" s="263"/>
      <c r="S28" s="263" t="s">
        <v>371</v>
      </c>
      <c r="T28" s="263"/>
      <c r="U28" s="263"/>
      <c r="V28" s="247" t="s">
        <v>234</v>
      </c>
      <c r="W28" s="267">
        <v>3</v>
      </c>
      <c r="X28" s="268" t="s">
        <v>371</v>
      </c>
      <c r="Y28" s="263" t="s">
        <v>371</v>
      </c>
      <c r="Z28" s="263" t="s">
        <v>371</v>
      </c>
      <c r="AA28" s="263" t="s">
        <v>371</v>
      </c>
      <c r="AB28" s="263" t="s">
        <v>371</v>
      </c>
      <c r="AC28" s="247" t="s">
        <v>234</v>
      </c>
      <c r="AD28" s="262">
        <v>3</v>
      </c>
      <c r="AE28" s="828"/>
      <c r="AF28" s="245"/>
      <c r="AG28" s="871"/>
      <c r="AH28" s="871" t="s">
        <v>371</v>
      </c>
      <c r="AI28" s="871"/>
      <c r="AJ28" s="871"/>
      <c r="AK28" s="871"/>
      <c r="AL28" s="247" t="s">
        <v>131</v>
      </c>
      <c r="AM28" s="248">
        <v>2</v>
      </c>
      <c r="AN28" s="249"/>
      <c r="AO28" s="871" t="s">
        <v>371</v>
      </c>
      <c r="AP28" s="871"/>
      <c r="AQ28" s="871"/>
      <c r="AR28" s="871"/>
      <c r="AS28" s="247" t="s">
        <v>131</v>
      </c>
      <c r="AT28" s="244">
        <v>4</v>
      </c>
      <c r="AU28" s="806" t="s">
        <v>528</v>
      </c>
      <c r="AV28" s="266"/>
      <c r="AW28" s="263"/>
      <c r="AX28" s="263" t="s">
        <v>371</v>
      </c>
      <c r="AY28" s="263" t="s">
        <v>371</v>
      </c>
      <c r="AZ28" s="263"/>
      <c r="BA28" s="262" t="s">
        <v>444</v>
      </c>
      <c r="BB28" s="267">
        <v>4</v>
      </c>
      <c r="BC28" s="268"/>
      <c r="BD28" s="263"/>
      <c r="BE28" s="263"/>
      <c r="BF28" s="263" t="s">
        <v>371</v>
      </c>
      <c r="BG28" s="263"/>
      <c r="BH28" s="262" t="s">
        <v>444</v>
      </c>
      <c r="BI28" s="263">
        <v>3</v>
      </c>
      <c r="BJ28" s="828"/>
      <c r="BK28" s="297"/>
      <c r="BL28" s="296"/>
      <c r="BM28" s="871" t="s">
        <v>371</v>
      </c>
      <c r="BN28" s="296"/>
      <c r="BO28" s="871"/>
      <c r="BP28" s="871"/>
      <c r="BQ28" s="244" t="s">
        <v>84</v>
      </c>
      <c r="BR28" s="248">
        <v>4</v>
      </c>
      <c r="BS28" s="295"/>
      <c r="BT28" s="871" t="s">
        <v>371</v>
      </c>
      <c r="BU28" s="296"/>
      <c r="BV28" s="871"/>
      <c r="BW28" s="871" t="s">
        <v>371</v>
      </c>
      <c r="BX28" s="244" t="s">
        <v>84</v>
      </c>
      <c r="BY28" s="244">
        <v>3</v>
      </c>
      <c r="BZ28" s="806"/>
      <c r="CA28" s="819"/>
      <c r="CB28" s="819">
        <v>3</v>
      </c>
      <c r="CC28" s="819"/>
      <c r="CD28" s="819"/>
      <c r="CE28" s="885" t="s">
        <v>868</v>
      </c>
      <c r="CF28" s="868">
        <v>5</v>
      </c>
      <c r="CG28" s="819"/>
      <c r="CH28" s="819">
        <v>5</v>
      </c>
      <c r="CI28" s="819"/>
      <c r="CJ28" s="819"/>
      <c r="CK28" s="819"/>
      <c r="CL28" s="819"/>
      <c r="CM28" s="885" t="s">
        <v>174</v>
      </c>
      <c r="CN28" s="868">
        <v>3</v>
      </c>
      <c r="CO28" s="830"/>
      <c r="CP28" s="571"/>
      <c r="CQ28" s="571"/>
      <c r="CR28" s="571"/>
      <c r="CS28" s="571" t="s">
        <v>371</v>
      </c>
      <c r="CT28" s="870" t="s">
        <v>270</v>
      </c>
      <c r="CU28" s="868">
        <v>3</v>
      </c>
      <c r="CV28" s="872"/>
      <c r="CW28" s="872"/>
      <c r="CX28" s="871"/>
      <c r="CY28" s="871">
        <v>6</v>
      </c>
      <c r="CZ28" s="871">
        <v>6</v>
      </c>
      <c r="DA28" s="871">
        <v>6</v>
      </c>
      <c r="DB28" s="867" t="s">
        <v>270</v>
      </c>
      <c r="DC28" s="868">
        <v>3</v>
      </c>
    </row>
    <row r="29" spans="1:107" ht="15.75" customHeight="1" x14ac:dyDescent="0.25">
      <c r="A29" s="245"/>
      <c r="B29" s="871"/>
      <c r="C29" s="871"/>
      <c r="D29" s="871"/>
      <c r="E29" s="871"/>
      <c r="F29" s="256" t="s">
        <v>371</v>
      </c>
      <c r="G29" s="247" t="s">
        <v>317</v>
      </c>
      <c r="H29" s="248">
        <v>4</v>
      </c>
      <c r="I29" s="249"/>
      <c r="J29" s="871"/>
      <c r="K29" s="871"/>
      <c r="L29" s="871"/>
      <c r="M29" s="256" t="s">
        <v>371</v>
      </c>
      <c r="N29" s="247" t="s">
        <v>450</v>
      </c>
      <c r="O29" s="244">
        <v>4</v>
      </c>
      <c r="P29" s="806"/>
      <c r="Q29" s="245"/>
      <c r="R29" s="871"/>
      <c r="S29" s="871" t="s">
        <v>371</v>
      </c>
      <c r="T29" s="871"/>
      <c r="U29" s="871"/>
      <c r="V29" s="247" t="s">
        <v>125</v>
      </c>
      <c r="W29" s="248">
        <v>3</v>
      </c>
      <c r="X29" s="249"/>
      <c r="Y29" s="871"/>
      <c r="Z29" s="871" t="s">
        <v>371</v>
      </c>
      <c r="AA29" s="256"/>
      <c r="AB29" s="871"/>
      <c r="AC29" s="247" t="s">
        <v>125</v>
      </c>
      <c r="AD29" s="244">
        <v>3</v>
      </c>
      <c r="AE29" s="806"/>
      <c r="AF29" s="245"/>
      <c r="AG29" s="871"/>
      <c r="AH29" s="871"/>
      <c r="AI29" s="871" t="s">
        <v>371</v>
      </c>
      <c r="AJ29" s="871" t="s">
        <v>371</v>
      </c>
      <c r="AK29" s="871"/>
      <c r="AL29" s="247" t="s">
        <v>322</v>
      </c>
      <c r="AM29" s="248">
        <v>2</v>
      </c>
      <c r="AN29" s="249"/>
      <c r="AO29" s="871"/>
      <c r="AP29" s="871" t="s">
        <v>371</v>
      </c>
      <c r="AQ29" s="871" t="s">
        <v>371</v>
      </c>
      <c r="AR29" s="871"/>
      <c r="AS29" s="247" t="s">
        <v>3</v>
      </c>
      <c r="AT29" s="244">
        <v>5</v>
      </c>
      <c r="AU29" s="806"/>
      <c r="AV29" s="266"/>
      <c r="AW29" s="263"/>
      <c r="AX29" s="263"/>
      <c r="AY29" s="263" t="s">
        <v>371</v>
      </c>
      <c r="AZ29" s="263"/>
      <c r="BA29" s="262" t="s">
        <v>503</v>
      </c>
      <c r="BB29" s="267">
        <v>5</v>
      </c>
      <c r="BC29" s="268"/>
      <c r="BD29" s="263"/>
      <c r="BE29" s="263"/>
      <c r="BF29" s="263"/>
      <c r="BG29" s="263"/>
      <c r="BH29" s="262" t="s">
        <v>503</v>
      </c>
      <c r="BI29" s="263">
        <v>5</v>
      </c>
      <c r="BJ29" s="828" t="s">
        <v>406</v>
      </c>
      <c r="BK29" s="297"/>
      <c r="BL29" s="296"/>
      <c r="BM29" s="871" t="s">
        <v>371</v>
      </c>
      <c r="BN29" s="296"/>
      <c r="BO29" s="871"/>
      <c r="BP29" s="871"/>
      <c r="BQ29" s="244" t="s">
        <v>174</v>
      </c>
      <c r="BR29" s="248">
        <v>6</v>
      </c>
      <c r="BS29" s="249" t="s">
        <v>371</v>
      </c>
      <c r="BT29" s="871" t="s">
        <v>371</v>
      </c>
      <c r="BU29" s="871" t="s">
        <v>371</v>
      </c>
      <c r="BV29" s="871" t="s">
        <v>371</v>
      </c>
      <c r="BW29" s="871"/>
      <c r="BX29" s="244" t="s">
        <v>174</v>
      </c>
      <c r="BY29" s="244">
        <v>5</v>
      </c>
      <c r="BZ29" s="806" t="s">
        <v>376</v>
      </c>
      <c r="CA29" s="819">
        <v>3</v>
      </c>
      <c r="CB29" s="571"/>
      <c r="CC29" s="571"/>
      <c r="CD29" s="571"/>
      <c r="CE29" s="262" t="s">
        <v>80</v>
      </c>
      <c r="CF29" s="868">
        <v>5</v>
      </c>
      <c r="CG29" s="822">
        <v>5</v>
      </c>
      <c r="CH29" s="822"/>
      <c r="CI29" s="819"/>
      <c r="CJ29" s="819">
        <v>5</v>
      </c>
      <c r="CK29" s="819">
        <v>5</v>
      </c>
      <c r="CL29" s="819">
        <v>5</v>
      </c>
      <c r="CM29" s="262" t="s">
        <v>80</v>
      </c>
      <c r="CN29" s="868">
        <v>4</v>
      </c>
      <c r="CO29" s="830"/>
      <c r="CP29" s="571"/>
      <c r="CQ29" s="571"/>
      <c r="CR29" s="571"/>
      <c r="CS29" s="571" t="s">
        <v>371</v>
      </c>
      <c r="CT29" s="870" t="s">
        <v>450</v>
      </c>
      <c r="CU29" s="868">
        <v>4</v>
      </c>
      <c r="CV29" s="872"/>
      <c r="CW29" s="872"/>
      <c r="CX29" s="871"/>
      <c r="CY29" s="871">
        <v>4</v>
      </c>
      <c r="CZ29" s="871"/>
      <c r="DA29" s="871">
        <v>4</v>
      </c>
      <c r="DB29" s="867" t="s">
        <v>835</v>
      </c>
      <c r="DC29" s="868">
        <v>3</v>
      </c>
    </row>
    <row r="30" spans="1:107" ht="15.75" customHeight="1" x14ac:dyDescent="0.25">
      <c r="A30" s="245" t="s">
        <v>371</v>
      </c>
      <c r="B30" s="871" t="s">
        <v>371</v>
      </c>
      <c r="C30" s="871" t="s">
        <v>371</v>
      </c>
      <c r="D30" s="871"/>
      <c r="E30" s="871"/>
      <c r="F30" s="256"/>
      <c r="G30" s="247" t="s">
        <v>349</v>
      </c>
      <c r="H30" s="248">
        <v>2</v>
      </c>
      <c r="I30" s="249" t="s">
        <v>371</v>
      </c>
      <c r="J30" s="871"/>
      <c r="K30" s="871"/>
      <c r="L30" s="871"/>
      <c r="M30" s="256"/>
      <c r="N30" s="247" t="s">
        <v>228</v>
      </c>
      <c r="O30" s="244">
        <v>3</v>
      </c>
      <c r="P30" s="806"/>
      <c r="Q30" s="245" t="s">
        <v>371</v>
      </c>
      <c r="R30" s="871" t="s">
        <v>371</v>
      </c>
      <c r="S30" s="871"/>
      <c r="T30" s="871"/>
      <c r="U30" s="871" t="s">
        <v>371</v>
      </c>
      <c r="V30" s="247" t="s">
        <v>235</v>
      </c>
      <c r="W30" s="248">
        <v>2</v>
      </c>
      <c r="X30" s="249" t="s">
        <v>371</v>
      </c>
      <c r="Y30" s="871" t="s">
        <v>371</v>
      </c>
      <c r="Z30" s="871"/>
      <c r="AA30" s="256"/>
      <c r="AB30" s="871"/>
      <c r="AC30" s="247" t="s">
        <v>235</v>
      </c>
      <c r="AD30" s="244">
        <v>3</v>
      </c>
      <c r="AE30" s="806"/>
      <c r="AF30" s="245" t="s">
        <v>371</v>
      </c>
      <c r="AG30" s="871" t="s">
        <v>371</v>
      </c>
      <c r="AH30" s="871"/>
      <c r="AI30" s="871"/>
      <c r="AJ30" s="871"/>
      <c r="AK30" s="871"/>
      <c r="AL30" s="247" t="s">
        <v>56</v>
      </c>
      <c r="AM30" s="248">
        <v>5</v>
      </c>
      <c r="AN30" s="249"/>
      <c r="AO30" s="871"/>
      <c r="AP30" s="871" t="s">
        <v>371</v>
      </c>
      <c r="AQ30" s="871"/>
      <c r="AR30" s="871"/>
      <c r="AS30" s="247" t="s">
        <v>461</v>
      </c>
      <c r="AT30" s="244">
        <v>3</v>
      </c>
      <c r="AU30" s="806"/>
      <c r="AV30" s="266"/>
      <c r="AW30" s="263"/>
      <c r="AX30" s="263" t="s">
        <v>371</v>
      </c>
      <c r="AY30" s="263" t="s">
        <v>371</v>
      </c>
      <c r="AZ30" s="263"/>
      <c r="BA30" s="262" t="s">
        <v>366</v>
      </c>
      <c r="BB30" s="267">
        <v>4</v>
      </c>
      <c r="BC30" s="268" t="s">
        <v>371</v>
      </c>
      <c r="BD30" s="263" t="s">
        <v>371</v>
      </c>
      <c r="BE30" s="263" t="s">
        <v>371</v>
      </c>
      <c r="BF30" s="263" t="s">
        <v>371</v>
      </c>
      <c r="BG30" s="263" t="s">
        <v>371</v>
      </c>
      <c r="BH30" s="262" t="s">
        <v>147</v>
      </c>
      <c r="BI30" s="263">
        <v>4</v>
      </c>
      <c r="BJ30" s="828"/>
      <c r="BK30" s="245" t="s">
        <v>371</v>
      </c>
      <c r="BL30" s="871" t="s">
        <v>371</v>
      </c>
      <c r="BM30" s="871" t="s">
        <v>371</v>
      </c>
      <c r="BN30" s="296"/>
      <c r="BO30" s="871"/>
      <c r="BP30" s="871"/>
      <c r="BQ30" s="244" t="s">
        <v>91</v>
      </c>
      <c r="BR30" s="248">
        <v>4</v>
      </c>
      <c r="BS30" s="249" t="s">
        <v>371</v>
      </c>
      <c r="BT30" s="871" t="s">
        <v>371</v>
      </c>
      <c r="BU30" s="296"/>
      <c r="BV30" s="871"/>
      <c r="BW30" s="871"/>
      <c r="BX30" s="244" t="s">
        <v>91</v>
      </c>
      <c r="BY30" s="244">
        <v>5</v>
      </c>
      <c r="BZ30" s="806"/>
      <c r="CA30" s="571"/>
      <c r="CB30" s="571"/>
      <c r="CC30" s="571"/>
      <c r="CD30" s="819">
        <v>2</v>
      </c>
      <c r="CE30" s="820" t="s">
        <v>270</v>
      </c>
      <c r="CF30" s="868">
        <v>3</v>
      </c>
      <c r="CG30" s="822"/>
      <c r="CH30" s="822"/>
      <c r="CI30" s="819"/>
      <c r="CJ30" s="819">
        <v>6</v>
      </c>
      <c r="CK30" s="819">
        <v>6</v>
      </c>
      <c r="CL30" s="819">
        <v>6</v>
      </c>
      <c r="CM30" s="820" t="s">
        <v>270</v>
      </c>
      <c r="CN30" s="868">
        <v>3</v>
      </c>
      <c r="CO30" s="869"/>
      <c r="CP30" s="571"/>
      <c r="CQ30" s="571"/>
      <c r="CR30" s="830"/>
      <c r="CS30" s="571" t="s">
        <v>371</v>
      </c>
      <c r="CT30" s="870" t="s">
        <v>447</v>
      </c>
      <c r="CU30" s="868">
        <v>3</v>
      </c>
      <c r="CV30" s="872"/>
      <c r="CW30" s="872"/>
      <c r="CX30" s="871"/>
      <c r="CY30" s="871">
        <v>5</v>
      </c>
      <c r="CZ30" s="871"/>
      <c r="DA30" s="871">
        <v>5</v>
      </c>
      <c r="DB30" s="867" t="s">
        <v>862</v>
      </c>
      <c r="DC30" s="868">
        <v>3</v>
      </c>
    </row>
    <row r="31" spans="1:107" ht="15.75" customHeight="1" x14ac:dyDescent="0.25">
      <c r="A31" s="245"/>
      <c r="B31" s="871"/>
      <c r="C31" s="871"/>
      <c r="D31" s="871"/>
      <c r="E31" s="871"/>
      <c r="F31" s="256" t="s">
        <v>371</v>
      </c>
      <c r="G31" s="247" t="s">
        <v>331</v>
      </c>
      <c r="H31" s="248">
        <v>3</v>
      </c>
      <c r="I31" s="249"/>
      <c r="J31" s="871"/>
      <c r="K31" s="871"/>
      <c r="L31" s="871"/>
      <c r="M31" s="256" t="s">
        <v>371</v>
      </c>
      <c r="N31" s="247" t="s">
        <v>442</v>
      </c>
      <c r="O31" s="244">
        <v>3</v>
      </c>
      <c r="P31" s="806"/>
      <c r="Q31" s="245"/>
      <c r="R31" s="871"/>
      <c r="S31" s="871"/>
      <c r="T31" s="871"/>
      <c r="U31" s="871"/>
      <c r="V31" s="247" t="s">
        <v>538</v>
      </c>
      <c r="W31" s="248">
        <v>3</v>
      </c>
      <c r="X31" s="249"/>
      <c r="Y31" s="871"/>
      <c r="Z31" s="871"/>
      <c r="AA31" s="256"/>
      <c r="AB31" s="871"/>
      <c r="AC31" s="247" t="s">
        <v>538</v>
      </c>
      <c r="AD31" s="244">
        <v>3</v>
      </c>
      <c r="AE31" s="806" t="s">
        <v>539</v>
      </c>
      <c r="AF31" s="245" t="s">
        <v>371</v>
      </c>
      <c r="AG31" s="871" t="s">
        <v>371</v>
      </c>
      <c r="AH31" s="871" t="s">
        <v>371</v>
      </c>
      <c r="AI31" s="871" t="s">
        <v>371</v>
      </c>
      <c r="AJ31" s="871" t="s">
        <v>371</v>
      </c>
      <c r="AK31" s="871" t="s">
        <v>371</v>
      </c>
      <c r="AL31" s="836" t="s">
        <v>313</v>
      </c>
      <c r="AM31" s="248">
        <v>4</v>
      </c>
      <c r="AN31" s="249" t="s">
        <v>371</v>
      </c>
      <c r="AO31" s="871" t="s">
        <v>371</v>
      </c>
      <c r="AP31" s="871" t="s">
        <v>371</v>
      </c>
      <c r="AQ31" s="871" t="s">
        <v>371</v>
      </c>
      <c r="AR31" s="871" t="s">
        <v>371</v>
      </c>
      <c r="AS31" s="836" t="s">
        <v>160</v>
      </c>
      <c r="AT31" s="244">
        <v>4</v>
      </c>
      <c r="AU31" s="806"/>
      <c r="AV31" s="266" t="s">
        <v>371</v>
      </c>
      <c r="AW31" s="263" t="s">
        <v>371</v>
      </c>
      <c r="AX31" s="263" t="s">
        <v>371</v>
      </c>
      <c r="AY31" s="263" t="s">
        <v>371</v>
      </c>
      <c r="AZ31" s="263" t="s">
        <v>371</v>
      </c>
      <c r="BA31" s="262" t="s">
        <v>160</v>
      </c>
      <c r="BB31" s="833">
        <v>4</v>
      </c>
      <c r="BC31" s="268" t="s">
        <v>371</v>
      </c>
      <c r="BD31" s="263" t="s">
        <v>371</v>
      </c>
      <c r="BE31" s="263" t="s">
        <v>371</v>
      </c>
      <c r="BF31" s="263" t="s">
        <v>371</v>
      </c>
      <c r="BG31" s="263" t="s">
        <v>371</v>
      </c>
      <c r="BH31" s="262" t="s">
        <v>160</v>
      </c>
      <c r="BI31" s="834">
        <v>4</v>
      </c>
      <c r="BJ31" s="828"/>
      <c r="BK31" s="297"/>
      <c r="BL31" s="296"/>
      <c r="BM31" s="871" t="s">
        <v>371</v>
      </c>
      <c r="BN31" s="296"/>
      <c r="BO31" s="871"/>
      <c r="BP31" s="871"/>
      <c r="BQ31" s="244" t="s">
        <v>108</v>
      </c>
      <c r="BR31" s="248">
        <v>7</v>
      </c>
      <c r="BS31" s="249" t="s">
        <v>371</v>
      </c>
      <c r="BT31" s="871" t="s">
        <v>371</v>
      </c>
      <c r="BU31" s="871" t="s">
        <v>371</v>
      </c>
      <c r="BV31" s="871" t="s">
        <v>371</v>
      </c>
      <c r="BW31" s="871"/>
      <c r="BX31" s="244" t="s">
        <v>108</v>
      </c>
      <c r="BY31" s="244">
        <v>6</v>
      </c>
      <c r="BZ31" s="806" t="s">
        <v>376</v>
      </c>
      <c r="CA31" s="571"/>
      <c r="CB31" s="571"/>
      <c r="CC31" s="571"/>
      <c r="CD31" s="819">
        <v>2</v>
      </c>
      <c r="CE31" s="820" t="s">
        <v>835</v>
      </c>
      <c r="CF31" s="868">
        <v>3</v>
      </c>
      <c r="CG31" s="822"/>
      <c r="CH31" s="822"/>
      <c r="CI31" s="819"/>
      <c r="CJ31" s="819">
        <v>4</v>
      </c>
      <c r="CK31" s="819"/>
      <c r="CL31" s="819">
        <v>4</v>
      </c>
      <c r="CM31" s="820" t="s">
        <v>835</v>
      </c>
      <c r="CN31" s="868">
        <v>3</v>
      </c>
      <c r="CO31" s="842" t="s">
        <v>371</v>
      </c>
      <c r="CP31" s="876" t="s">
        <v>371</v>
      </c>
      <c r="CQ31" s="843" t="s">
        <v>371</v>
      </c>
      <c r="CR31" s="875" t="s">
        <v>371</v>
      </c>
      <c r="CS31" s="844" t="s">
        <v>371</v>
      </c>
      <c r="CT31" s="867" t="s">
        <v>241</v>
      </c>
      <c r="CU31" s="868">
        <v>30</v>
      </c>
      <c r="CV31" s="872">
        <v>7</v>
      </c>
      <c r="CW31" s="872">
        <v>7</v>
      </c>
      <c r="CX31" s="871">
        <v>7</v>
      </c>
      <c r="CY31" s="871">
        <v>7</v>
      </c>
      <c r="CZ31" s="871">
        <v>7</v>
      </c>
      <c r="DA31" s="871">
        <v>7</v>
      </c>
      <c r="DB31" s="867" t="s">
        <v>1598</v>
      </c>
      <c r="DC31" s="845">
        <v>30</v>
      </c>
    </row>
    <row r="32" spans="1:107" ht="15.75" customHeight="1" x14ac:dyDescent="0.25">
      <c r="A32" s="245" t="s">
        <v>371</v>
      </c>
      <c r="B32" s="871" t="s">
        <v>371</v>
      </c>
      <c r="C32" s="871" t="s">
        <v>371</v>
      </c>
      <c r="D32" s="871" t="s">
        <v>371</v>
      </c>
      <c r="E32" s="871" t="s">
        <v>371</v>
      </c>
      <c r="F32" s="256" t="s">
        <v>371</v>
      </c>
      <c r="G32" s="247" t="s">
        <v>307</v>
      </c>
      <c r="H32" s="248">
        <v>3</v>
      </c>
      <c r="I32" s="249" t="s">
        <v>371</v>
      </c>
      <c r="J32" s="871" t="s">
        <v>371</v>
      </c>
      <c r="K32" s="871" t="s">
        <v>371</v>
      </c>
      <c r="L32" s="871" t="s">
        <v>371</v>
      </c>
      <c r="M32" s="256" t="s">
        <v>371</v>
      </c>
      <c r="N32" s="247" t="s">
        <v>495</v>
      </c>
      <c r="O32" s="244">
        <v>3</v>
      </c>
      <c r="P32" s="806"/>
      <c r="Q32" s="245"/>
      <c r="R32" s="871"/>
      <c r="S32" s="871"/>
      <c r="T32" s="871"/>
      <c r="U32" s="871"/>
      <c r="V32" s="247" t="s">
        <v>355</v>
      </c>
      <c r="W32" s="248">
        <v>6</v>
      </c>
      <c r="X32" s="249"/>
      <c r="Y32" s="871"/>
      <c r="Z32" s="871"/>
      <c r="AA32" s="256"/>
      <c r="AB32" s="871"/>
      <c r="AC32" s="247" t="s">
        <v>355</v>
      </c>
      <c r="AD32" s="244">
        <v>4</v>
      </c>
      <c r="AE32" s="806" t="s">
        <v>539</v>
      </c>
      <c r="AF32" s="245"/>
      <c r="AG32" s="871"/>
      <c r="AH32" s="871"/>
      <c r="AI32" s="871"/>
      <c r="AJ32" s="871" t="s">
        <v>371</v>
      </c>
      <c r="AK32" s="871"/>
      <c r="AL32" s="247" t="s">
        <v>120</v>
      </c>
      <c r="AM32" s="248">
        <v>5</v>
      </c>
      <c r="AN32" s="249"/>
      <c r="AO32" s="871"/>
      <c r="AP32" s="871"/>
      <c r="AQ32" s="871" t="s">
        <v>371</v>
      </c>
      <c r="AR32" s="871"/>
      <c r="AS32" s="247" t="s">
        <v>444</v>
      </c>
      <c r="AT32" s="244">
        <v>3</v>
      </c>
      <c r="AU32" s="806"/>
      <c r="AV32" s="266" t="s">
        <v>371</v>
      </c>
      <c r="AW32" s="263"/>
      <c r="AX32" s="263"/>
      <c r="AY32" s="263"/>
      <c r="AZ32" s="263"/>
      <c r="BA32" s="832" t="s">
        <v>80</v>
      </c>
      <c r="BB32" s="833">
        <v>5</v>
      </c>
      <c r="BC32" s="268"/>
      <c r="BD32" s="263"/>
      <c r="BE32" s="263"/>
      <c r="BF32" s="263"/>
      <c r="BG32" s="263"/>
      <c r="BH32" s="262" t="s">
        <v>80</v>
      </c>
      <c r="BI32" s="834">
        <v>5</v>
      </c>
      <c r="BJ32" s="828" t="s">
        <v>551</v>
      </c>
      <c r="BK32" s="297"/>
      <c r="BL32" s="296"/>
      <c r="BM32" s="871" t="s">
        <v>371</v>
      </c>
      <c r="BN32" s="296"/>
      <c r="BO32" s="871"/>
      <c r="BP32" s="871"/>
      <c r="BQ32" s="244" t="s">
        <v>231</v>
      </c>
      <c r="BR32" s="248">
        <v>3</v>
      </c>
      <c r="BS32" s="295"/>
      <c r="BT32" s="871" t="s">
        <v>371</v>
      </c>
      <c r="BU32" s="296"/>
      <c r="BV32" s="871"/>
      <c r="BW32" s="871"/>
      <c r="BX32" s="244" t="s">
        <v>231</v>
      </c>
      <c r="BY32" s="244">
        <v>3</v>
      </c>
      <c r="BZ32" s="806"/>
      <c r="CA32" s="571"/>
      <c r="CB32" s="571"/>
      <c r="CC32" s="571"/>
      <c r="CD32" s="819">
        <v>3</v>
      </c>
      <c r="CE32" s="820" t="s">
        <v>862</v>
      </c>
      <c r="CF32" s="868">
        <v>3</v>
      </c>
      <c r="CG32" s="822"/>
      <c r="CH32" s="822"/>
      <c r="CI32" s="819"/>
      <c r="CJ32" s="819">
        <v>5</v>
      </c>
      <c r="CK32" s="819"/>
      <c r="CL32" s="819">
        <v>5</v>
      </c>
      <c r="CM32" s="820" t="s">
        <v>862</v>
      </c>
      <c r="CN32" s="868">
        <v>3</v>
      </c>
      <c r="CO32" s="869"/>
      <c r="CP32" s="830"/>
      <c r="CQ32" s="571"/>
      <c r="CR32" s="571"/>
      <c r="CS32" s="830" t="s">
        <v>371</v>
      </c>
      <c r="CT32" s="870" t="s">
        <v>390</v>
      </c>
      <c r="CU32" s="868">
        <v>3</v>
      </c>
      <c r="CV32" s="872"/>
      <c r="CW32" s="875"/>
      <c r="CX32" s="871"/>
      <c r="CY32" s="871">
        <v>3</v>
      </c>
      <c r="CZ32" s="871"/>
      <c r="DA32" s="871">
        <v>3</v>
      </c>
      <c r="DB32" s="867" t="s">
        <v>865</v>
      </c>
      <c r="DC32" s="868">
        <v>5</v>
      </c>
    </row>
    <row r="33" spans="1:107" ht="15.75" customHeight="1" x14ac:dyDescent="0.25">
      <c r="A33" s="245" t="s">
        <v>371</v>
      </c>
      <c r="B33" s="871" t="s">
        <v>371</v>
      </c>
      <c r="C33" s="871" t="s">
        <v>371</v>
      </c>
      <c r="D33" s="871" t="s">
        <v>371</v>
      </c>
      <c r="E33" s="871" t="s">
        <v>371</v>
      </c>
      <c r="F33" s="256" t="s">
        <v>371</v>
      </c>
      <c r="G33" s="247" t="s">
        <v>241</v>
      </c>
      <c r="H33" s="248">
        <v>30</v>
      </c>
      <c r="I33" s="249" t="s">
        <v>371</v>
      </c>
      <c r="J33" s="871" t="s">
        <v>371</v>
      </c>
      <c r="K33" s="871" t="s">
        <v>371</v>
      </c>
      <c r="L33" s="871" t="s">
        <v>371</v>
      </c>
      <c r="M33" s="256" t="s">
        <v>371</v>
      </c>
      <c r="N33" s="247" t="s">
        <v>241</v>
      </c>
      <c r="O33" s="244">
        <v>30</v>
      </c>
      <c r="P33" s="849" t="s">
        <v>535</v>
      </c>
      <c r="Q33" s="245"/>
      <c r="R33" s="871"/>
      <c r="S33" s="871"/>
      <c r="T33" s="871"/>
      <c r="U33" s="871"/>
      <c r="V33" s="247" t="s">
        <v>114</v>
      </c>
      <c r="W33" s="248">
        <v>5</v>
      </c>
      <c r="X33" s="249"/>
      <c r="Y33" s="871"/>
      <c r="Z33" s="871"/>
      <c r="AA33" s="256"/>
      <c r="AB33" s="871"/>
      <c r="AC33" s="247" t="s">
        <v>540</v>
      </c>
      <c r="AD33" s="244">
        <v>4</v>
      </c>
      <c r="AE33" s="806" t="s">
        <v>380</v>
      </c>
      <c r="AF33" s="245"/>
      <c r="AG33" s="871"/>
      <c r="AH33" s="871"/>
      <c r="AI33" s="871"/>
      <c r="AJ33" s="871" t="s">
        <v>371</v>
      </c>
      <c r="AK33" s="871"/>
      <c r="AL33" s="247" t="s">
        <v>366</v>
      </c>
      <c r="AM33" s="248">
        <v>4</v>
      </c>
      <c r="AN33" s="249" t="s">
        <v>371</v>
      </c>
      <c r="AO33" s="871" t="s">
        <v>371</v>
      </c>
      <c r="AP33" s="871" t="s">
        <v>371</v>
      </c>
      <c r="AQ33" s="871" t="s">
        <v>371</v>
      </c>
      <c r="AR33" s="871" t="s">
        <v>371</v>
      </c>
      <c r="AS33" s="247" t="s">
        <v>211</v>
      </c>
      <c r="AT33" s="244">
        <v>4</v>
      </c>
      <c r="AU33" s="806"/>
      <c r="AV33" s="266"/>
      <c r="AW33" s="263"/>
      <c r="AX33" s="263"/>
      <c r="AY33" s="263"/>
      <c r="AZ33" s="263" t="s">
        <v>371</v>
      </c>
      <c r="BA33" s="262" t="s">
        <v>270</v>
      </c>
      <c r="BB33" s="267">
        <v>3</v>
      </c>
      <c r="BC33" s="268"/>
      <c r="BD33" s="263"/>
      <c r="BE33" s="263"/>
      <c r="BF33" s="263"/>
      <c r="BG33" s="263" t="s">
        <v>371</v>
      </c>
      <c r="BH33" s="262" t="s">
        <v>270</v>
      </c>
      <c r="BI33" s="263">
        <v>3</v>
      </c>
      <c r="BJ33" s="828"/>
      <c r="BK33" s="245" t="s">
        <v>371</v>
      </c>
      <c r="BL33" s="871" t="s">
        <v>371</v>
      </c>
      <c r="BM33" s="871" t="s">
        <v>371</v>
      </c>
      <c r="BN33" s="871" t="s">
        <v>371</v>
      </c>
      <c r="BO33" s="871" t="s">
        <v>371</v>
      </c>
      <c r="BP33" s="871" t="s">
        <v>371</v>
      </c>
      <c r="BQ33" s="244" t="s">
        <v>311</v>
      </c>
      <c r="BR33" s="248">
        <v>3</v>
      </c>
      <c r="BS33" s="249" t="s">
        <v>371</v>
      </c>
      <c r="BT33" s="871" t="s">
        <v>371</v>
      </c>
      <c r="BU33" s="871" t="s">
        <v>371</v>
      </c>
      <c r="BV33" s="871" t="s">
        <v>371</v>
      </c>
      <c r="BW33" s="871" t="s">
        <v>371</v>
      </c>
      <c r="BX33" s="244" t="s">
        <v>156</v>
      </c>
      <c r="BY33" s="244">
        <v>3</v>
      </c>
      <c r="BZ33" s="806"/>
      <c r="CA33" s="571">
        <v>4</v>
      </c>
      <c r="CB33" s="571">
        <v>4</v>
      </c>
      <c r="CC33" s="571">
        <v>4</v>
      </c>
      <c r="CD33" s="819">
        <v>4</v>
      </c>
      <c r="CE33" s="244" t="s">
        <v>241</v>
      </c>
      <c r="CF33" s="868">
        <v>30</v>
      </c>
      <c r="CG33" s="822">
        <v>7</v>
      </c>
      <c r="CH33" s="822">
        <v>7</v>
      </c>
      <c r="CI33" s="819">
        <v>7</v>
      </c>
      <c r="CJ33" s="819">
        <v>7</v>
      </c>
      <c r="CK33" s="819">
        <v>7</v>
      </c>
      <c r="CL33" s="819">
        <v>7</v>
      </c>
      <c r="CM33" s="244" t="s">
        <v>1598</v>
      </c>
      <c r="CN33" s="868">
        <v>30</v>
      </c>
      <c r="CO33" s="830"/>
      <c r="CP33" s="571"/>
      <c r="CQ33" s="571"/>
      <c r="CR33" s="571"/>
      <c r="CS33" s="571" t="s">
        <v>371</v>
      </c>
      <c r="CT33" s="870" t="s">
        <v>396</v>
      </c>
      <c r="CU33" s="868">
        <v>3</v>
      </c>
      <c r="CV33" s="872"/>
      <c r="CW33" s="876"/>
      <c r="CX33" s="871"/>
      <c r="CY33" s="871"/>
      <c r="CZ33" s="871"/>
      <c r="DA33" s="871"/>
      <c r="DB33" s="867"/>
      <c r="DC33" s="868"/>
    </row>
    <row r="34" spans="1:107" ht="15.75" customHeight="1" x14ac:dyDescent="0.25">
      <c r="A34" s="245" t="s">
        <v>371</v>
      </c>
      <c r="B34" s="871" t="s">
        <v>371</v>
      </c>
      <c r="C34" s="871" t="s">
        <v>371</v>
      </c>
      <c r="D34" s="871" t="s">
        <v>371</v>
      </c>
      <c r="E34" s="871" t="s">
        <v>371</v>
      </c>
      <c r="F34" s="256" t="s">
        <v>371</v>
      </c>
      <c r="G34" s="247" t="s">
        <v>314</v>
      </c>
      <c r="H34" s="248">
        <v>2</v>
      </c>
      <c r="I34" s="249" t="s">
        <v>371</v>
      </c>
      <c r="J34" s="871" t="s">
        <v>371</v>
      </c>
      <c r="K34" s="871" t="s">
        <v>371</v>
      </c>
      <c r="L34" s="871" t="s">
        <v>371</v>
      </c>
      <c r="M34" s="256" t="s">
        <v>371</v>
      </c>
      <c r="N34" s="247" t="s">
        <v>314</v>
      </c>
      <c r="O34" s="244">
        <v>3</v>
      </c>
      <c r="P34" s="806"/>
      <c r="Q34" s="245" t="s">
        <v>371</v>
      </c>
      <c r="R34" s="871"/>
      <c r="S34" s="871"/>
      <c r="T34" s="871" t="s">
        <v>371</v>
      </c>
      <c r="U34" s="871"/>
      <c r="V34" s="247" t="s">
        <v>172</v>
      </c>
      <c r="W34" s="248">
        <v>3</v>
      </c>
      <c r="X34" s="249" t="s">
        <v>371</v>
      </c>
      <c r="Y34" s="871"/>
      <c r="Z34" s="871"/>
      <c r="AA34" s="256" t="s">
        <v>371</v>
      </c>
      <c r="AB34" s="871"/>
      <c r="AC34" s="247" t="s">
        <v>172</v>
      </c>
      <c r="AD34" s="244">
        <v>3</v>
      </c>
      <c r="AE34" s="806"/>
      <c r="AF34" s="245"/>
      <c r="AG34" s="871"/>
      <c r="AH34" s="871"/>
      <c r="AI34" s="871"/>
      <c r="AJ34" s="871"/>
      <c r="AK34" s="871" t="s">
        <v>371</v>
      </c>
      <c r="AL34" s="247" t="s">
        <v>319</v>
      </c>
      <c r="AM34" s="248">
        <v>2</v>
      </c>
      <c r="AN34" s="249" t="s">
        <v>371</v>
      </c>
      <c r="AO34" s="871" t="s">
        <v>371</v>
      </c>
      <c r="AP34" s="871" t="s">
        <v>371</v>
      </c>
      <c r="AQ34" s="871" t="s">
        <v>371</v>
      </c>
      <c r="AR34" s="871" t="s">
        <v>371</v>
      </c>
      <c r="AS34" s="247" t="s">
        <v>319</v>
      </c>
      <c r="AT34" s="244">
        <v>3</v>
      </c>
      <c r="AU34" s="806" t="s">
        <v>527</v>
      </c>
      <c r="AV34" s="266"/>
      <c r="AW34" s="263"/>
      <c r="AX34" s="263"/>
      <c r="AY34" s="263"/>
      <c r="AZ34" s="263" t="s">
        <v>371</v>
      </c>
      <c r="BA34" s="262" t="s">
        <v>450</v>
      </c>
      <c r="BB34" s="267">
        <v>4</v>
      </c>
      <c r="BC34" s="268"/>
      <c r="BD34" s="263"/>
      <c r="BE34" s="263"/>
      <c r="BF34" s="263"/>
      <c r="BG34" s="263" t="s">
        <v>371</v>
      </c>
      <c r="BH34" s="262" t="s">
        <v>450</v>
      </c>
      <c r="BI34" s="263">
        <v>3</v>
      </c>
      <c r="BJ34" s="828"/>
      <c r="BK34" s="245" t="s">
        <v>371</v>
      </c>
      <c r="BL34" s="871" t="s">
        <v>371</v>
      </c>
      <c r="BM34" s="871" t="s">
        <v>371</v>
      </c>
      <c r="BN34" s="871" t="s">
        <v>371</v>
      </c>
      <c r="BO34" s="871" t="s">
        <v>371</v>
      </c>
      <c r="BP34" s="871" t="s">
        <v>371</v>
      </c>
      <c r="BQ34" s="244" t="s">
        <v>312</v>
      </c>
      <c r="BR34" s="248">
        <v>3</v>
      </c>
      <c r="BS34" s="249" t="s">
        <v>371</v>
      </c>
      <c r="BT34" s="871" t="s">
        <v>371</v>
      </c>
      <c r="BU34" s="871" t="s">
        <v>371</v>
      </c>
      <c r="BV34" s="871" t="s">
        <v>371</v>
      </c>
      <c r="BW34" s="871" t="s">
        <v>371</v>
      </c>
      <c r="BX34" s="244" t="s">
        <v>312</v>
      </c>
      <c r="BY34" s="244">
        <v>3</v>
      </c>
      <c r="BZ34" s="806" t="s">
        <v>378</v>
      </c>
      <c r="CA34" s="571"/>
      <c r="CB34" s="571"/>
      <c r="CC34" s="571"/>
      <c r="CD34" s="819">
        <v>3</v>
      </c>
      <c r="CE34" s="244" t="s">
        <v>865</v>
      </c>
      <c r="CF34" s="868">
        <v>4</v>
      </c>
      <c r="CG34" s="822"/>
      <c r="CH34" s="822"/>
      <c r="CI34" s="819"/>
      <c r="CJ34" s="819">
        <v>3</v>
      </c>
      <c r="CK34" s="819"/>
      <c r="CL34" s="819">
        <v>3</v>
      </c>
      <c r="CM34" s="244" t="s">
        <v>865</v>
      </c>
      <c r="CN34" s="868">
        <v>5</v>
      </c>
      <c r="CO34" s="830" t="s">
        <v>371</v>
      </c>
      <c r="CP34" s="571"/>
      <c r="CQ34" s="571"/>
      <c r="CR34" s="571"/>
      <c r="CS34" s="571"/>
      <c r="CT34" s="870" t="s">
        <v>221</v>
      </c>
      <c r="CU34" s="827">
        <v>4</v>
      </c>
      <c r="CV34" s="846">
        <v>5</v>
      </c>
      <c r="CW34" s="846"/>
      <c r="CX34" s="876"/>
      <c r="CY34" s="876"/>
      <c r="CZ34" s="876"/>
      <c r="DA34" s="876"/>
      <c r="DB34" s="847" t="s">
        <v>221</v>
      </c>
      <c r="DC34" s="848">
        <v>3</v>
      </c>
    </row>
    <row r="35" spans="1:107" ht="15.75" customHeight="1" x14ac:dyDescent="0.25">
      <c r="A35" s="245" t="s">
        <v>371</v>
      </c>
      <c r="B35" s="871" t="s">
        <v>371</v>
      </c>
      <c r="C35" s="871" t="s">
        <v>371</v>
      </c>
      <c r="D35" s="871"/>
      <c r="E35" s="871" t="s">
        <v>371</v>
      </c>
      <c r="F35" s="256" t="s">
        <v>371</v>
      </c>
      <c r="G35" s="247" t="s">
        <v>289</v>
      </c>
      <c r="H35" s="248">
        <v>5</v>
      </c>
      <c r="I35" s="249" t="s">
        <v>371</v>
      </c>
      <c r="J35" s="871" t="s">
        <v>371</v>
      </c>
      <c r="K35" s="871" t="s">
        <v>371</v>
      </c>
      <c r="L35" s="871" t="s">
        <v>371</v>
      </c>
      <c r="M35" s="256" t="s">
        <v>371</v>
      </c>
      <c r="N35" s="247" t="s">
        <v>494</v>
      </c>
      <c r="O35" s="244">
        <v>5</v>
      </c>
      <c r="P35" s="806"/>
      <c r="Q35" s="245" t="s">
        <v>371</v>
      </c>
      <c r="R35" s="871" t="s">
        <v>371</v>
      </c>
      <c r="S35" s="871" t="s">
        <v>371</v>
      </c>
      <c r="T35" s="871" t="s">
        <v>371</v>
      </c>
      <c r="U35" s="871" t="s">
        <v>371</v>
      </c>
      <c r="V35" s="247" t="s">
        <v>166</v>
      </c>
      <c r="W35" s="248">
        <v>3</v>
      </c>
      <c r="X35" s="249" t="s">
        <v>371</v>
      </c>
      <c r="Y35" s="871" t="s">
        <v>371</v>
      </c>
      <c r="Z35" s="871" t="s">
        <v>371</v>
      </c>
      <c r="AA35" s="256" t="s">
        <v>371</v>
      </c>
      <c r="AB35" s="871" t="s">
        <v>371</v>
      </c>
      <c r="AC35" s="247" t="s">
        <v>166</v>
      </c>
      <c r="AD35" s="244">
        <v>4</v>
      </c>
      <c r="AE35" s="806"/>
      <c r="AF35" s="245"/>
      <c r="AG35" s="871" t="s">
        <v>371</v>
      </c>
      <c r="AH35" s="871"/>
      <c r="AI35" s="871"/>
      <c r="AJ35" s="871"/>
      <c r="AK35" s="871"/>
      <c r="AL35" s="247" t="s">
        <v>351</v>
      </c>
      <c r="AM35" s="248">
        <v>5</v>
      </c>
      <c r="AN35" s="249"/>
      <c r="AO35" s="871"/>
      <c r="AP35" s="871" t="s">
        <v>371</v>
      </c>
      <c r="AQ35" s="871"/>
      <c r="AR35" s="871"/>
      <c r="AS35" s="247" t="s">
        <v>80</v>
      </c>
      <c r="AT35" s="244">
        <v>3</v>
      </c>
      <c r="AU35" s="806" t="s">
        <v>529</v>
      </c>
      <c r="AV35" s="266" t="s">
        <v>371</v>
      </c>
      <c r="AW35" s="263"/>
      <c r="AX35" s="263"/>
      <c r="AY35" s="263"/>
      <c r="AZ35" s="263"/>
      <c r="BA35" s="832" t="s">
        <v>228</v>
      </c>
      <c r="BB35" s="833">
        <v>3</v>
      </c>
      <c r="BC35" s="268" t="s">
        <v>371</v>
      </c>
      <c r="BD35" s="263" t="s">
        <v>371</v>
      </c>
      <c r="BE35" s="263"/>
      <c r="BF35" s="263"/>
      <c r="BG35" s="263" t="s">
        <v>371</v>
      </c>
      <c r="BH35" s="262" t="s">
        <v>228</v>
      </c>
      <c r="BI35" s="834">
        <v>3</v>
      </c>
      <c r="BJ35" s="828"/>
      <c r="BK35" s="297"/>
      <c r="BL35" s="296"/>
      <c r="BM35" s="296"/>
      <c r="BN35" s="296"/>
      <c r="BO35" s="871"/>
      <c r="BP35" s="871" t="s">
        <v>371</v>
      </c>
      <c r="BQ35" s="244" t="s">
        <v>328</v>
      </c>
      <c r="BR35" s="248">
        <v>3</v>
      </c>
      <c r="BS35" s="249" t="s">
        <v>371</v>
      </c>
      <c r="BT35" s="871" t="s">
        <v>371</v>
      </c>
      <c r="BU35" s="871" t="s">
        <v>371</v>
      </c>
      <c r="BV35" s="871" t="s">
        <v>371</v>
      </c>
      <c r="BW35" s="871" t="s">
        <v>371</v>
      </c>
      <c r="BX35" s="244" t="s">
        <v>381</v>
      </c>
      <c r="BY35" s="244">
        <v>3</v>
      </c>
      <c r="BZ35" s="806" t="s">
        <v>379</v>
      </c>
      <c r="CA35" s="819">
        <v>1</v>
      </c>
      <c r="CB35" s="819">
        <v>1</v>
      </c>
      <c r="CC35" s="819">
        <v>1</v>
      </c>
      <c r="CD35" s="819">
        <v>1</v>
      </c>
      <c r="CE35" s="244" t="s">
        <v>1599</v>
      </c>
      <c r="CF35" s="868">
        <v>5</v>
      </c>
      <c r="CG35" s="822">
        <v>3</v>
      </c>
      <c r="CH35" s="822">
        <v>3</v>
      </c>
      <c r="CI35" s="819">
        <v>3</v>
      </c>
      <c r="CJ35" s="819">
        <v>3</v>
      </c>
      <c r="CK35" s="819">
        <v>3</v>
      </c>
      <c r="CL35" s="819">
        <v>3</v>
      </c>
      <c r="CM35" s="244" t="s">
        <v>146</v>
      </c>
      <c r="CN35" s="829">
        <v>5</v>
      </c>
      <c r="CO35" s="830"/>
      <c r="CP35" s="571"/>
      <c r="CQ35" s="571"/>
      <c r="CR35" s="571"/>
      <c r="CS35" s="571" t="s">
        <v>371</v>
      </c>
      <c r="CT35" s="870" t="s">
        <v>392</v>
      </c>
      <c r="CU35" s="868">
        <v>4</v>
      </c>
      <c r="CV35" s="872"/>
      <c r="CW35" s="872"/>
      <c r="CX35" s="871"/>
      <c r="CY35" s="871">
        <v>3</v>
      </c>
      <c r="CZ35" s="871"/>
      <c r="DA35" s="871">
        <v>3</v>
      </c>
      <c r="DB35" s="867" t="s">
        <v>392</v>
      </c>
      <c r="DC35" s="868">
        <v>5</v>
      </c>
    </row>
    <row r="36" spans="1:107" ht="15.75" customHeight="1" x14ac:dyDescent="0.25">
      <c r="A36" s="245"/>
      <c r="B36" s="871"/>
      <c r="C36" s="871"/>
      <c r="D36" s="871"/>
      <c r="E36" s="871"/>
      <c r="F36" s="256" t="s">
        <v>371</v>
      </c>
      <c r="G36" s="247" t="s">
        <v>321</v>
      </c>
      <c r="H36" s="248">
        <v>4</v>
      </c>
      <c r="I36" s="249"/>
      <c r="J36" s="871"/>
      <c r="K36" s="871"/>
      <c r="L36" s="871"/>
      <c r="M36" s="256" t="s">
        <v>371</v>
      </c>
      <c r="N36" s="247" t="s">
        <v>452</v>
      </c>
      <c r="O36" s="244">
        <v>4</v>
      </c>
      <c r="P36" s="806"/>
      <c r="Q36" s="245"/>
      <c r="R36" s="871"/>
      <c r="S36" s="871" t="s">
        <v>371</v>
      </c>
      <c r="T36" s="871"/>
      <c r="U36" s="871"/>
      <c r="V36" s="247" t="s">
        <v>205</v>
      </c>
      <c r="W36" s="248">
        <v>4</v>
      </c>
      <c r="X36" s="249"/>
      <c r="Y36" s="871"/>
      <c r="Z36" s="871"/>
      <c r="AA36" s="256"/>
      <c r="AB36" s="871"/>
      <c r="AC36" s="247" t="s">
        <v>205</v>
      </c>
      <c r="AD36" s="244">
        <v>3</v>
      </c>
      <c r="AE36" s="806" t="s">
        <v>541</v>
      </c>
      <c r="AF36" s="245"/>
      <c r="AG36" s="871"/>
      <c r="AH36" s="871"/>
      <c r="AI36" s="871"/>
      <c r="AJ36" s="871"/>
      <c r="AK36" s="871" t="s">
        <v>371</v>
      </c>
      <c r="AL36" s="247" t="s">
        <v>270</v>
      </c>
      <c r="AM36" s="248">
        <v>2</v>
      </c>
      <c r="AN36" s="249"/>
      <c r="AO36" s="871"/>
      <c r="AP36" s="871"/>
      <c r="AQ36" s="871"/>
      <c r="AR36" s="871" t="s">
        <v>371</v>
      </c>
      <c r="AS36" s="247" t="s">
        <v>270</v>
      </c>
      <c r="AT36" s="244">
        <v>3</v>
      </c>
      <c r="AU36" s="806" t="s">
        <v>530</v>
      </c>
      <c r="AV36" s="266"/>
      <c r="AW36" s="263"/>
      <c r="AX36" s="263"/>
      <c r="AY36" s="263"/>
      <c r="AZ36" s="263" t="s">
        <v>371</v>
      </c>
      <c r="BA36" s="262" t="s">
        <v>554</v>
      </c>
      <c r="BB36" s="267">
        <v>3</v>
      </c>
      <c r="BC36" s="268"/>
      <c r="BD36" s="263"/>
      <c r="BE36" s="263"/>
      <c r="BF36" s="263"/>
      <c r="BG36" s="263" t="s">
        <v>371</v>
      </c>
      <c r="BH36" s="262" t="s">
        <v>554</v>
      </c>
      <c r="BI36" s="263">
        <v>3</v>
      </c>
      <c r="BJ36" s="828"/>
      <c r="BK36" s="297"/>
      <c r="BL36" s="296"/>
      <c r="BM36" s="296"/>
      <c r="BN36" s="871" t="s">
        <v>371</v>
      </c>
      <c r="BO36" s="871"/>
      <c r="BP36" s="871"/>
      <c r="BQ36" s="244" t="s">
        <v>92</v>
      </c>
      <c r="BR36" s="248">
        <v>3</v>
      </c>
      <c r="BS36" s="295"/>
      <c r="BT36" s="296"/>
      <c r="BU36" s="871" t="s">
        <v>371</v>
      </c>
      <c r="BV36" s="871"/>
      <c r="BW36" s="871"/>
      <c r="BX36" s="244" t="s">
        <v>92</v>
      </c>
      <c r="BY36" s="244">
        <v>3</v>
      </c>
      <c r="BZ36" s="806"/>
      <c r="CA36" s="819"/>
      <c r="CB36" s="819"/>
      <c r="CC36" s="819">
        <v>2</v>
      </c>
      <c r="CD36" s="819"/>
      <c r="CE36" s="244" t="s">
        <v>211</v>
      </c>
      <c r="CF36" s="868">
        <v>4</v>
      </c>
      <c r="CG36" s="822">
        <v>4</v>
      </c>
      <c r="CH36" s="822">
        <v>4</v>
      </c>
      <c r="CI36" s="819">
        <v>4</v>
      </c>
      <c r="CJ36" s="819">
        <v>4</v>
      </c>
      <c r="CK36" s="819">
        <v>4</v>
      </c>
      <c r="CL36" s="819">
        <v>4</v>
      </c>
      <c r="CM36" s="244" t="s">
        <v>211</v>
      </c>
      <c r="CN36" s="829">
        <v>4</v>
      </c>
      <c r="CO36" s="830"/>
      <c r="CP36" s="571"/>
      <c r="CQ36" s="571"/>
      <c r="CR36" s="571"/>
      <c r="CS36" s="571" t="s">
        <v>371</v>
      </c>
      <c r="CT36" s="870" t="s">
        <v>454</v>
      </c>
      <c r="CU36" s="868">
        <v>3</v>
      </c>
      <c r="CV36" s="872"/>
      <c r="CW36" s="872"/>
      <c r="CX36" s="871"/>
      <c r="CY36" s="871">
        <v>6</v>
      </c>
      <c r="CZ36" s="871"/>
      <c r="DA36" s="871">
        <v>6</v>
      </c>
      <c r="DB36" s="867" t="s">
        <v>454</v>
      </c>
      <c r="DC36" s="874">
        <v>3</v>
      </c>
    </row>
    <row r="37" spans="1:107" ht="15.75" customHeight="1" x14ac:dyDescent="0.25">
      <c r="A37" s="245"/>
      <c r="B37" s="871"/>
      <c r="C37" s="871"/>
      <c r="D37" s="871"/>
      <c r="E37" s="871"/>
      <c r="F37" s="256" t="s">
        <v>371</v>
      </c>
      <c r="G37" s="247" t="s">
        <v>333</v>
      </c>
      <c r="H37" s="248">
        <v>3</v>
      </c>
      <c r="I37" s="249"/>
      <c r="J37" s="871"/>
      <c r="K37" s="871"/>
      <c r="L37" s="871"/>
      <c r="M37" s="256" t="s">
        <v>371</v>
      </c>
      <c r="N37" s="247" t="s">
        <v>447</v>
      </c>
      <c r="O37" s="244">
        <v>3</v>
      </c>
      <c r="P37" s="806"/>
      <c r="Q37" s="245"/>
      <c r="R37" s="871" t="s">
        <v>371</v>
      </c>
      <c r="S37" s="871" t="s">
        <v>371</v>
      </c>
      <c r="T37" s="871"/>
      <c r="U37" s="871"/>
      <c r="V37" s="247" t="s">
        <v>104</v>
      </c>
      <c r="W37" s="248">
        <v>4</v>
      </c>
      <c r="X37" s="249"/>
      <c r="Y37" s="871" t="s">
        <v>371</v>
      </c>
      <c r="Z37" s="871" t="s">
        <v>371</v>
      </c>
      <c r="AA37" s="256"/>
      <c r="AB37" s="871"/>
      <c r="AC37" s="247" t="s">
        <v>104</v>
      </c>
      <c r="AD37" s="244">
        <v>3</v>
      </c>
      <c r="AE37" s="806"/>
      <c r="AF37" s="245"/>
      <c r="AG37" s="871"/>
      <c r="AH37" s="871"/>
      <c r="AI37" s="871"/>
      <c r="AJ37" s="871"/>
      <c r="AK37" s="871" t="s">
        <v>371</v>
      </c>
      <c r="AL37" s="247" t="s">
        <v>317</v>
      </c>
      <c r="AM37" s="248">
        <v>4</v>
      </c>
      <c r="AN37" s="249"/>
      <c r="AO37" s="871"/>
      <c r="AP37" s="871"/>
      <c r="AQ37" s="871"/>
      <c r="AR37" s="871" t="s">
        <v>371</v>
      </c>
      <c r="AS37" s="247" t="s">
        <v>450</v>
      </c>
      <c r="AT37" s="244">
        <v>3</v>
      </c>
      <c r="AU37" s="806"/>
      <c r="AV37" s="266" t="s">
        <v>371</v>
      </c>
      <c r="AW37" s="263" t="s">
        <v>371</v>
      </c>
      <c r="AX37" s="263" t="s">
        <v>371</v>
      </c>
      <c r="AY37" s="263" t="s">
        <v>371</v>
      </c>
      <c r="AZ37" s="263" t="s">
        <v>371</v>
      </c>
      <c r="BA37" s="832" t="s">
        <v>241</v>
      </c>
      <c r="BB37" s="833">
        <v>30</v>
      </c>
      <c r="BC37" s="268" t="s">
        <v>371</v>
      </c>
      <c r="BD37" s="263" t="s">
        <v>371</v>
      </c>
      <c r="BE37" s="263" t="s">
        <v>371</v>
      </c>
      <c r="BF37" s="263" t="s">
        <v>371</v>
      </c>
      <c r="BG37" s="263" t="s">
        <v>371</v>
      </c>
      <c r="BH37" s="832" t="s">
        <v>241</v>
      </c>
      <c r="BI37" s="834">
        <v>30</v>
      </c>
      <c r="BJ37" s="806" t="s">
        <v>383</v>
      </c>
      <c r="BK37" s="297"/>
      <c r="BL37" s="296"/>
      <c r="BM37" s="871" t="s">
        <v>371</v>
      </c>
      <c r="BN37" s="296"/>
      <c r="BO37" s="871"/>
      <c r="BP37" s="871"/>
      <c r="BQ37" s="244" t="s">
        <v>131</v>
      </c>
      <c r="BR37" s="248">
        <v>2</v>
      </c>
      <c r="BS37" s="295"/>
      <c r="BT37" s="871" t="s">
        <v>371</v>
      </c>
      <c r="BU37" s="296"/>
      <c r="BV37" s="871"/>
      <c r="BW37" s="871"/>
      <c r="BX37" s="244" t="s">
        <v>131</v>
      </c>
      <c r="BY37" s="244">
        <v>3</v>
      </c>
      <c r="BZ37" s="806"/>
      <c r="CA37" s="819">
        <v>1</v>
      </c>
      <c r="CB37" s="819">
        <v>1</v>
      </c>
      <c r="CC37" s="819">
        <v>1</v>
      </c>
      <c r="CD37" s="819">
        <v>1</v>
      </c>
      <c r="CE37" s="870" t="s">
        <v>689</v>
      </c>
      <c r="CF37" s="868">
        <v>3</v>
      </c>
      <c r="CG37" s="822">
        <v>1</v>
      </c>
      <c r="CH37" s="822">
        <v>1</v>
      </c>
      <c r="CI37" s="819">
        <v>1</v>
      </c>
      <c r="CJ37" s="819">
        <v>1</v>
      </c>
      <c r="CK37" s="819">
        <v>1</v>
      </c>
      <c r="CL37" s="819">
        <v>1</v>
      </c>
      <c r="CM37" s="870" t="s">
        <v>689</v>
      </c>
      <c r="CN37" s="868">
        <v>3</v>
      </c>
      <c r="CO37" s="830"/>
      <c r="CP37" s="571"/>
      <c r="CQ37" s="571"/>
      <c r="CR37" s="571"/>
      <c r="CS37" s="571" t="s">
        <v>371</v>
      </c>
      <c r="CT37" s="870" t="s">
        <v>452</v>
      </c>
      <c r="CU37" s="868">
        <v>4</v>
      </c>
      <c r="CV37" s="872"/>
      <c r="CW37" s="872"/>
      <c r="CX37" s="871"/>
      <c r="CY37" s="871">
        <v>4</v>
      </c>
      <c r="CZ37" s="871"/>
      <c r="DA37" s="871">
        <v>4</v>
      </c>
      <c r="DB37" s="867" t="s">
        <v>841</v>
      </c>
      <c r="DC37" s="868">
        <v>5</v>
      </c>
    </row>
    <row r="38" spans="1:107" ht="15.75" customHeight="1" x14ac:dyDescent="0.25">
      <c r="A38" s="245" t="s">
        <v>371</v>
      </c>
      <c r="B38" s="871" t="s">
        <v>371</v>
      </c>
      <c r="C38" s="871" t="s">
        <v>371</v>
      </c>
      <c r="D38" s="871" t="s">
        <v>371</v>
      </c>
      <c r="E38" s="871" t="s">
        <v>371</v>
      </c>
      <c r="F38" s="256" t="s">
        <v>371</v>
      </c>
      <c r="G38" s="247" t="s">
        <v>306</v>
      </c>
      <c r="H38" s="248">
        <v>3</v>
      </c>
      <c r="I38" s="249" t="s">
        <v>371</v>
      </c>
      <c r="J38" s="871" t="s">
        <v>371</v>
      </c>
      <c r="K38" s="871" t="s">
        <v>371</v>
      </c>
      <c r="L38" s="871" t="s">
        <v>371</v>
      </c>
      <c r="M38" s="256"/>
      <c r="N38" s="247" t="s">
        <v>162</v>
      </c>
      <c r="O38" s="244">
        <v>5</v>
      </c>
      <c r="P38" s="806"/>
      <c r="Q38" s="266" t="s">
        <v>371</v>
      </c>
      <c r="R38" s="263" t="s">
        <v>371</v>
      </c>
      <c r="S38" s="263" t="s">
        <v>371</v>
      </c>
      <c r="T38" s="263" t="s">
        <v>371</v>
      </c>
      <c r="U38" s="263" t="s">
        <v>371</v>
      </c>
      <c r="V38" s="247" t="s">
        <v>188</v>
      </c>
      <c r="W38" s="248">
        <v>3</v>
      </c>
      <c r="X38" s="268" t="s">
        <v>371</v>
      </c>
      <c r="Y38" s="263" t="s">
        <v>371</v>
      </c>
      <c r="Z38" s="263" t="s">
        <v>371</v>
      </c>
      <c r="AA38" s="263" t="s">
        <v>371</v>
      </c>
      <c r="AB38" s="263" t="s">
        <v>371</v>
      </c>
      <c r="AC38" s="247" t="s">
        <v>188</v>
      </c>
      <c r="AD38" s="244">
        <v>4</v>
      </c>
      <c r="AE38" s="806"/>
      <c r="AF38" s="245"/>
      <c r="AG38" s="871"/>
      <c r="AH38" s="871"/>
      <c r="AI38" s="871"/>
      <c r="AJ38" s="871"/>
      <c r="AK38" s="871" t="s">
        <v>371</v>
      </c>
      <c r="AL38" s="247" t="s">
        <v>339</v>
      </c>
      <c r="AM38" s="248">
        <v>3</v>
      </c>
      <c r="AN38" s="249" t="s">
        <v>371</v>
      </c>
      <c r="AO38" s="871" t="s">
        <v>371</v>
      </c>
      <c r="AP38" s="871" t="s">
        <v>371</v>
      </c>
      <c r="AQ38" s="871" t="s">
        <v>371</v>
      </c>
      <c r="AR38" s="871" t="s">
        <v>371</v>
      </c>
      <c r="AS38" s="247" t="s">
        <v>141</v>
      </c>
      <c r="AT38" s="244">
        <v>4</v>
      </c>
      <c r="AU38" s="806"/>
      <c r="AV38" s="266"/>
      <c r="AW38" s="263"/>
      <c r="AX38" s="263"/>
      <c r="AY38" s="263"/>
      <c r="AZ38" s="263" t="s">
        <v>371</v>
      </c>
      <c r="BA38" s="262" t="s">
        <v>390</v>
      </c>
      <c r="BB38" s="267">
        <v>3</v>
      </c>
      <c r="BC38" s="268"/>
      <c r="BD38" s="263"/>
      <c r="BE38" s="263"/>
      <c r="BF38" s="263"/>
      <c r="BG38" s="263" t="s">
        <v>371</v>
      </c>
      <c r="BH38" s="262" t="s">
        <v>390</v>
      </c>
      <c r="BI38" s="263">
        <v>3</v>
      </c>
      <c r="BJ38" s="828"/>
      <c r="BK38" s="297"/>
      <c r="BL38" s="296"/>
      <c r="BM38" s="296"/>
      <c r="BN38" s="871" t="s">
        <v>371</v>
      </c>
      <c r="BO38" s="871" t="s">
        <v>371</v>
      </c>
      <c r="BP38" s="871"/>
      <c r="BQ38" s="244" t="s">
        <v>322</v>
      </c>
      <c r="BR38" s="248">
        <v>2</v>
      </c>
      <c r="BS38" s="295"/>
      <c r="BT38" s="296"/>
      <c r="BU38" s="871" t="s">
        <v>371</v>
      </c>
      <c r="BV38" s="871" t="s">
        <v>371</v>
      </c>
      <c r="BW38" s="871"/>
      <c r="BX38" s="244" t="s">
        <v>3</v>
      </c>
      <c r="BY38" s="244">
        <v>2</v>
      </c>
      <c r="BZ38" s="806"/>
      <c r="CA38" s="819">
        <v>3</v>
      </c>
      <c r="CB38" s="819"/>
      <c r="CC38" s="819"/>
      <c r="CD38" s="819"/>
      <c r="CE38" s="244" t="s">
        <v>221</v>
      </c>
      <c r="CF38" s="868">
        <v>5</v>
      </c>
      <c r="CG38" s="822">
        <v>5</v>
      </c>
      <c r="CH38" s="822"/>
      <c r="CI38" s="819"/>
      <c r="CJ38" s="819"/>
      <c r="CK38" s="819"/>
      <c r="CL38" s="819"/>
      <c r="CM38" s="244" t="s">
        <v>221</v>
      </c>
      <c r="CN38" s="829">
        <v>3</v>
      </c>
      <c r="CO38" s="830" t="s">
        <v>371</v>
      </c>
      <c r="CP38" s="571" t="s">
        <v>371</v>
      </c>
      <c r="CQ38" s="571" t="s">
        <v>371</v>
      </c>
      <c r="CR38" s="571" t="s">
        <v>371</v>
      </c>
      <c r="CS38" s="571"/>
      <c r="CT38" s="831" t="s">
        <v>198</v>
      </c>
      <c r="CU38" s="827">
        <v>4</v>
      </c>
      <c r="CV38" s="872">
        <v>4</v>
      </c>
      <c r="CW38" s="872">
        <v>4</v>
      </c>
      <c r="CX38" s="871">
        <v>4</v>
      </c>
      <c r="CY38" s="871">
        <v>4</v>
      </c>
      <c r="CZ38" s="871">
        <v>4</v>
      </c>
      <c r="DA38" s="871">
        <v>4</v>
      </c>
      <c r="DB38" s="867" t="s">
        <v>198</v>
      </c>
      <c r="DC38" s="874">
        <v>4</v>
      </c>
    </row>
    <row r="39" spans="1:107" ht="15.75" customHeight="1" x14ac:dyDescent="0.25">
      <c r="A39" s="245" t="s">
        <v>371</v>
      </c>
      <c r="B39" s="871" t="s">
        <v>371</v>
      </c>
      <c r="C39" s="871"/>
      <c r="D39" s="871"/>
      <c r="E39" s="871" t="s">
        <v>371</v>
      </c>
      <c r="F39" s="256"/>
      <c r="G39" s="247" t="s">
        <v>198</v>
      </c>
      <c r="H39" s="248">
        <v>4</v>
      </c>
      <c r="I39" s="249" t="s">
        <v>371</v>
      </c>
      <c r="J39" s="871" t="s">
        <v>371</v>
      </c>
      <c r="K39" s="871" t="s">
        <v>371</v>
      </c>
      <c r="L39" s="871" t="s">
        <v>371</v>
      </c>
      <c r="M39" s="256"/>
      <c r="N39" s="247" t="s">
        <v>198</v>
      </c>
      <c r="O39" s="244">
        <v>4</v>
      </c>
      <c r="P39" s="806"/>
      <c r="Q39" s="266" t="s">
        <v>371</v>
      </c>
      <c r="R39" s="263" t="s">
        <v>371</v>
      </c>
      <c r="S39" s="263" t="s">
        <v>371</v>
      </c>
      <c r="T39" s="263" t="s">
        <v>371</v>
      </c>
      <c r="U39" s="263" t="s">
        <v>371</v>
      </c>
      <c r="V39" s="247" t="s">
        <v>189</v>
      </c>
      <c r="W39" s="248">
        <v>3</v>
      </c>
      <c r="X39" s="268" t="s">
        <v>371</v>
      </c>
      <c r="Y39" s="263" t="s">
        <v>371</v>
      </c>
      <c r="Z39" s="263" t="s">
        <v>371</v>
      </c>
      <c r="AA39" s="263" t="s">
        <v>371</v>
      </c>
      <c r="AB39" s="263" t="s">
        <v>371</v>
      </c>
      <c r="AC39" s="247" t="s">
        <v>189</v>
      </c>
      <c r="AD39" s="244">
        <v>4</v>
      </c>
      <c r="AE39" s="806"/>
      <c r="AF39" s="245" t="s">
        <v>371</v>
      </c>
      <c r="AG39" s="871" t="s">
        <v>371</v>
      </c>
      <c r="AH39" s="871" t="s">
        <v>371</v>
      </c>
      <c r="AI39" s="871"/>
      <c r="AJ39" s="871"/>
      <c r="AK39" s="871"/>
      <c r="AL39" s="247" t="s">
        <v>349</v>
      </c>
      <c r="AM39" s="248">
        <v>2</v>
      </c>
      <c r="AN39" s="249" t="s">
        <v>371</v>
      </c>
      <c r="AO39" s="871" t="s">
        <v>371</v>
      </c>
      <c r="AP39" s="871"/>
      <c r="AQ39" s="871"/>
      <c r="AR39" s="871" t="s">
        <v>371</v>
      </c>
      <c r="AS39" s="247" t="s">
        <v>228</v>
      </c>
      <c r="AT39" s="244">
        <v>3</v>
      </c>
      <c r="AU39" s="806"/>
      <c r="AV39" s="266" t="s">
        <v>371</v>
      </c>
      <c r="AW39" s="263"/>
      <c r="AX39" s="263"/>
      <c r="AY39" s="263"/>
      <c r="AZ39" s="263"/>
      <c r="BA39" s="262" t="s">
        <v>221</v>
      </c>
      <c r="BB39" s="833">
        <v>4</v>
      </c>
      <c r="BC39" s="268" t="s">
        <v>371</v>
      </c>
      <c r="BD39" s="263"/>
      <c r="BE39" s="263"/>
      <c r="BF39" s="263" t="s">
        <v>371</v>
      </c>
      <c r="BG39" s="263"/>
      <c r="BH39" s="262" t="s">
        <v>221</v>
      </c>
      <c r="BI39" s="834">
        <v>3</v>
      </c>
      <c r="BJ39" s="828"/>
      <c r="BK39" s="297"/>
      <c r="BL39" s="296"/>
      <c r="BM39" s="296"/>
      <c r="BN39" s="871" t="s">
        <v>371</v>
      </c>
      <c r="BO39" s="871"/>
      <c r="BP39" s="871"/>
      <c r="BQ39" s="244" t="s">
        <v>223</v>
      </c>
      <c r="BR39" s="248">
        <v>2</v>
      </c>
      <c r="BS39" s="295"/>
      <c r="BT39" s="296"/>
      <c r="BU39" s="871" t="s">
        <v>371</v>
      </c>
      <c r="BV39" s="871"/>
      <c r="BW39" s="871"/>
      <c r="BX39" s="244" t="s">
        <v>223</v>
      </c>
      <c r="BY39" s="244">
        <v>2</v>
      </c>
      <c r="BZ39" s="806"/>
      <c r="CA39" s="571"/>
      <c r="CB39" s="571"/>
      <c r="CC39" s="571"/>
      <c r="CD39" s="819">
        <v>3</v>
      </c>
      <c r="CE39" s="820" t="s">
        <v>392</v>
      </c>
      <c r="CF39" s="868">
        <v>5</v>
      </c>
      <c r="CG39" s="822"/>
      <c r="CH39" s="822"/>
      <c r="CI39" s="819"/>
      <c r="CJ39" s="819">
        <v>3</v>
      </c>
      <c r="CK39" s="819"/>
      <c r="CL39" s="819">
        <v>3</v>
      </c>
      <c r="CM39" s="820" t="s">
        <v>392</v>
      </c>
      <c r="CN39" s="868">
        <v>5</v>
      </c>
      <c r="CO39" s="830" t="s">
        <v>371</v>
      </c>
      <c r="CP39" s="571" t="s">
        <v>371</v>
      </c>
      <c r="CQ39" s="571" t="s">
        <v>371</v>
      </c>
      <c r="CR39" s="571" t="s">
        <v>371</v>
      </c>
      <c r="CS39" s="571" t="s">
        <v>371</v>
      </c>
      <c r="CT39" s="831" t="s">
        <v>123</v>
      </c>
      <c r="CU39" s="827">
        <v>3</v>
      </c>
      <c r="CV39" s="872">
        <v>5</v>
      </c>
      <c r="CW39" s="872">
        <v>5</v>
      </c>
      <c r="CX39" s="871">
        <v>5</v>
      </c>
      <c r="CY39" s="871">
        <v>5</v>
      </c>
      <c r="CZ39" s="871">
        <v>5</v>
      </c>
      <c r="DA39" s="871">
        <v>5</v>
      </c>
      <c r="DB39" s="867" t="s">
        <v>123</v>
      </c>
      <c r="DC39" s="868">
        <v>3</v>
      </c>
    </row>
    <row r="40" spans="1:107" ht="15.75" customHeight="1" x14ac:dyDescent="0.25">
      <c r="A40" s="245" t="s">
        <v>371</v>
      </c>
      <c r="B40" s="871" t="s">
        <v>371</v>
      </c>
      <c r="C40" s="871"/>
      <c r="D40" s="871"/>
      <c r="E40" s="871" t="s">
        <v>371</v>
      </c>
      <c r="F40" s="256"/>
      <c r="G40" s="247" t="s">
        <v>348</v>
      </c>
      <c r="H40" s="248">
        <v>5</v>
      </c>
      <c r="I40" s="249" t="s">
        <v>371</v>
      </c>
      <c r="J40" s="871"/>
      <c r="K40" s="871"/>
      <c r="L40" s="871"/>
      <c r="M40" s="256"/>
      <c r="N40" s="247" t="s">
        <v>348</v>
      </c>
      <c r="O40" s="244">
        <v>5</v>
      </c>
      <c r="P40" s="806"/>
      <c r="Q40" s="266" t="s">
        <v>371</v>
      </c>
      <c r="R40" s="263" t="s">
        <v>371</v>
      </c>
      <c r="S40" s="263" t="s">
        <v>371</v>
      </c>
      <c r="T40" s="263" t="s">
        <v>371</v>
      </c>
      <c r="U40" s="263" t="s">
        <v>371</v>
      </c>
      <c r="V40" s="247" t="s">
        <v>190</v>
      </c>
      <c r="W40" s="248">
        <v>3</v>
      </c>
      <c r="X40" s="268" t="s">
        <v>371</v>
      </c>
      <c r="Y40" s="263" t="s">
        <v>371</v>
      </c>
      <c r="Z40" s="263" t="s">
        <v>371</v>
      </c>
      <c r="AA40" s="263" t="s">
        <v>371</v>
      </c>
      <c r="AB40" s="263" t="s">
        <v>371</v>
      </c>
      <c r="AC40" s="247" t="s">
        <v>190</v>
      </c>
      <c r="AD40" s="244">
        <v>4</v>
      </c>
      <c r="AE40" s="806"/>
      <c r="AF40" s="245" t="s">
        <v>371</v>
      </c>
      <c r="AG40" s="871" t="s">
        <v>371</v>
      </c>
      <c r="AH40" s="871" t="s">
        <v>371</v>
      </c>
      <c r="AI40" s="871" t="s">
        <v>371</v>
      </c>
      <c r="AJ40" s="871" t="s">
        <v>371</v>
      </c>
      <c r="AK40" s="871" t="s">
        <v>371</v>
      </c>
      <c r="AL40" s="247" t="s">
        <v>241</v>
      </c>
      <c r="AM40" s="248">
        <v>30</v>
      </c>
      <c r="AN40" s="249" t="s">
        <v>371</v>
      </c>
      <c r="AO40" s="871" t="s">
        <v>371</v>
      </c>
      <c r="AP40" s="871" t="s">
        <v>371</v>
      </c>
      <c r="AQ40" s="871" t="s">
        <v>371</v>
      </c>
      <c r="AR40" s="871" t="s">
        <v>371</v>
      </c>
      <c r="AS40" s="247" t="s">
        <v>463</v>
      </c>
      <c r="AT40" s="244">
        <v>30</v>
      </c>
      <c r="AU40" s="806" t="s">
        <v>383</v>
      </c>
      <c r="AV40" s="266"/>
      <c r="AW40" s="263"/>
      <c r="AX40" s="263"/>
      <c r="AY40" s="263"/>
      <c r="AZ40" s="263" t="s">
        <v>371</v>
      </c>
      <c r="BA40" s="262" t="s">
        <v>392</v>
      </c>
      <c r="BB40" s="267">
        <v>4</v>
      </c>
      <c r="BC40" s="268"/>
      <c r="BD40" s="263"/>
      <c r="BE40" s="263"/>
      <c r="BF40" s="263"/>
      <c r="BG40" s="263" t="s">
        <v>371</v>
      </c>
      <c r="BH40" s="262" t="s">
        <v>392</v>
      </c>
      <c r="BI40" s="263">
        <v>4</v>
      </c>
      <c r="BJ40" s="828"/>
      <c r="BK40" s="245" t="s">
        <v>371</v>
      </c>
      <c r="BL40" s="871" t="s">
        <v>371</v>
      </c>
      <c r="BM40" s="296"/>
      <c r="BN40" s="296"/>
      <c r="BO40" s="871"/>
      <c r="BP40" s="871"/>
      <c r="BQ40" s="244" t="s">
        <v>56</v>
      </c>
      <c r="BR40" s="248">
        <v>3</v>
      </c>
      <c r="BS40" s="249" t="s">
        <v>371</v>
      </c>
      <c r="BT40" s="871" t="s">
        <v>371</v>
      </c>
      <c r="BU40" s="871" t="s">
        <v>371</v>
      </c>
      <c r="BV40" s="871" t="s">
        <v>371</v>
      </c>
      <c r="BW40" s="871"/>
      <c r="BX40" s="244" t="s">
        <v>56</v>
      </c>
      <c r="BY40" s="244">
        <v>3</v>
      </c>
      <c r="BZ40" s="806" t="s">
        <v>382</v>
      </c>
      <c r="CA40" s="819"/>
      <c r="CB40" s="819"/>
      <c r="CC40" s="819"/>
      <c r="CD40" s="819">
        <v>2</v>
      </c>
      <c r="CE40" s="820" t="s">
        <v>454</v>
      </c>
      <c r="CF40" s="868">
        <v>3</v>
      </c>
      <c r="CG40" s="822"/>
      <c r="CH40" s="822"/>
      <c r="CI40" s="819"/>
      <c r="CJ40" s="819">
        <v>6</v>
      </c>
      <c r="CK40" s="819"/>
      <c r="CL40" s="819">
        <v>6</v>
      </c>
      <c r="CM40" s="820" t="s">
        <v>454</v>
      </c>
      <c r="CN40" s="829">
        <v>3</v>
      </c>
      <c r="CO40" s="830" t="s">
        <v>371</v>
      </c>
      <c r="CP40" s="571"/>
      <c r="CQ40" s="571"/>
      <c r="CR40" s="571"/>
      <c r="CS40" s="571"/>
      <c r="CT40" s="831" t="s">
        <v>500</v>
      </c>
      <c r="CU40" s="827">
        <v>5</v>
      </c>
      <c r="CV40" s="872">
        <v>5</v>
      </c>
      <c r="CW40" s="872"/>
      <c r="CX40" s="871"/>
      <c r="CY40" s="871"/>
      <c r="CZ40" s="871"/>
      <c r="DA40" s="871"/>
      <c r="DB40" s="867" t="s">
        <v>500</v>
      </c>
      <c r="DC40" s="868">
        <v>4</v>
      </c>
    </row>
    <row r="41" spans="1:107" ht="15.75" customHeight="1" x14ac:dyDescent="0.25">
      <c r="A41" s="245"/>
      <c r="B41" s="871" t="s">
        <v>371</v>
      </c>
      <c r="C41" s="871" t="s">
        <v>371</v>
      </c>
      <c r="D41" s="871"/>
      <c r="E41" s="871" t="s">
        <v>371</v>
      </c>
      <c r="F41" s="256"/>
      <c r="G41" s="247" t="s">
        <v>123</v>
      </c>
      <c r="H41" s="248">
        <v>2</v>
      </c>
      <c r="I41" s="249" t="s">
        <v>371</v>
      </c>
      <c r="J41" s="871" t="s">
        <v>371</v>
      </c>
      <c r="K41" s="871" t="s">
        <v>371</v>
      </c>
      <c r="L41" s="871" t="s">
        <v>371</v>
      </c>
      <c r="M41" s="256" t="s">
        <v>371</v>
      </c>
      <c r="N41" s="247" t="s">
        <v>123</v>
      </c>
      <c r="O41" s="244">
        <v>3</v>
      </c>
      <c r="P41" s="806"/>
      <c r="Q41" s="266" t="s">
        <v>371</v>
      </c>
      <c r="R41" s="263" t="s">
        <v>371</v>
      </c>
      <c r="S41" s="263" t="s">
        <v>371</v>
      </c>
      <c r="T41" s="263" t="s">
        <v>371</v>
      </c>
      <c r="U41" s="263" t="s">
        <v>371</v>
      </c>
      <c r="V41" s="247" t="s">
        <v>187</v>
      </c>
      <c r="W41" s="248">
        <v>3</v>
      </c>
      <c r="X41" s="268" t="s">
        <v>371</v>
      </c>
      <c r="Y41" s="263" t="s">
        <v>371</v>
      </c>
      <c r="Z41" s="263" t="s">
        <v>371</v>
      </c>
      <c r="AA41" s="263" t="s">
        <v>371</v>
      </c>
      <c r="AB41" s="263" t="s">
        <v>371</v>
      </c>
      <c r="AC41" s="247" t="s">
        <v>187</v>
      </c>
      <c r="AD41" s="244">
        <v>4</v>
      </c>
      <c r="AE41" s="806"/>
      <c r="AF41" s="245" t="s">
        <v>371</v>
      </c>
      <c r="AG41" s="871" t="s">
        <v>371</v>
      </c>
      <c r="AH41" s="871" t="s">
        <v>371</v>
      </c>
      <c r="AI41" s="871"/>
      <c r="AJ41" s="871" t="s">
        <v>371</v>
      </c>
      <c r="AK41" s="871" t="s">
        <v>371</v>
      </c>
      <c r="AL41" s="247" t="s">
        <v>289</v>
      </c>
      <c r="AM41" s="248">
        <v>5</v>
      </c>
      <c r="AN41" s="249" t="s">
        <v>371</v>
      </c>
      <c r="AO41" s="871" t="s">
        <v>371</v>
      </c>
      <c r="AP41" s="871" t="s">
        <v>371</v>
      </c>
      <c r="AQ41" s="871" t="s">
        <v>371</v>
      </c>
      <c r="AR41" s="871" t="s">
        <v>371</v>
      </c>
      <c r="AS41" s="247" t="s">
        <v>146</v>
      </c>
      <c r="AT41" s="244">
        <v>5</v>
      </c>
      <c r="AU41" s="806"/>
      <c r="AV41" s="266"/>
      <c r="AW41" s="263"/>
      <c r="AX41" s="263"/>
      <c r="AY41" s="263"/>
      <c r="AZ41" s="263" t="s">
        <v>371</v>
      </c>
      <c r="BA41" s="262" t="s">
        <v>454</v>
      </c>
      <c r="BB41" s="267">
        <v>3</v>
      </c>
      <c r="BC41" s="268"/>
      <c r="BD41" s="263"/>
      <c r="BE41" s="263"/>
      <c r="BF41" s="263"/>
      <c r="BG41" s="263" t="s">
        <v>371</v>
      </c>
      <c r="BH41" s="262" t="s">
        <v>454</v>
      </c>
      <c r="BI41" s="263">
        <v>3</v>
      </c>
      <c r="BJ41" s="828"/>
      <c r="BK41" s="245" t="s">
        <v>371</v>
      </c>
      <c r="BL41" s="871" t="s">
        <v>371</v>
      </c>
      <c r="BM41" s="871" t="s">
        <v>371</v>
      </c>
      <c r="BN41" s="871" t="s">
        <v>371</v>
      </c>
      <c r="BO41" s="871" t="s">
        <v>371</v>
      </c>
      <c r="BP41" s="871"/>
      <c r="BQ41" s="244" t="s">
        <v>269</v>
      </c>
      <c r="BR41" s="248">
        <v>3</v>
      </c>
      <c r="BS41" s="249" t="s">
        <v>371</v>
      </c>
      <c r="BT41" s="871" t="s">
        <v>371</v>
      </c>
      <c r="BU41" s="871" t="s">
        <v>371</v>
      </c>
      <c r="BV41" s="871" t="s">
        <v>371</v>
      </c>
      <c r="BW41" s="871" t="s">
        <v>371</v>
      </c>
      <c r="BX41" s="244" t="s">
        <v>269</v>
      </c>
      <c r="BY41" s="244">
        <v>3</v>
      </c>
      <c r="BZ41" s="806" t="s">
        <v>378</v>
      </c>
      <c r="CA41" s="571"/>
      <c r="CB41" s="571"/>
      <c r="CC41" s="571"/>
      <c r="CD41" s="819">
        <v>2</v>
      </c>
      <c r="CE41" s="820" t="s">
        <v>841</v>
      </c>
      <c r="CF41" s="868">
        <v>5</v>
      </c>
      <c r="CG41" s="822"/>
      <c r="CH41" s="822"/>
      <c r="CI41" s="819"/>
      <c r="CJ41" s="819">
        <v>4</v>
      </c>
      <c r="CK41" s="819"/>
      <c r="CL41" s="819">
        <v>4</v>
      </c>
      <c r="CM41" s="820" t="s">
        <v>841</v>
      </c>
      <c r="CN41" s="868">
        <v>5</v>
      </c>
      <c r="CO41" s="830" t="s">
        <v>371</v>
      </c>
      <c r="CP41" s="571" t="s">
        <v>371</v>
      </c>
      <c r="CQ41" s="571" t="s">
        <v>371</v>
      </c>
      <c r="CR41" s="571" t="s">
        <v>371</v>
      </c>
      <c r="CS41" s="571"/>
      <c r="CT41" s="870" t="s">
        <v>162</v>
      </c>
      <c r="CU41" s="827">
        <v>5</v>
      </c>
      <c r="CV41" s="872">
        <v>2</v>
      </c>
      <c r="CW41" s="872">
        <v>2</v>
      </c>
      <c r="CX41" s="871">
        <v>2</v>
      </c>
      <c r="CY41" s="871">
        <v>2</v>
      </c>
      <c r="CZ41" s="871">
        <v>2</v>
      </c>
      <c r="DA41" s="871">
        <v>2</v>
      </c>
      <c r="DB41" s="870" t="s">
        <v>162</v>
      </c>
      <c r="DC41" s="874">
        <v>5</v>
      </c>
    </row>
    <row r="42" spans="1:107" ht="15.75" customHeight="1" x14ac:dyDescent="0.25">
      <c r="A42" s="245" t="s">
        <v>371</v>
      </c>
      <c r="B42" s="871" t="s">
        <v>371</v>
      </c>
      <c r="C42" s="871"/>
      <c r="D42" s="871"/>
      <c r="E42" s="871"/>
      <c r="F42" s="256"/>
      <c r="G42" s="247" t="s">
        <v>116</v>
      </c>
      <c r="H42" s="248">
        <v>5</v>
      </c>
      <c r="I42" s="249" t="s">
        <v>371</v>
      </c>
      <c r="J42" s="871"/>
      <c r="K42" s="871"/>
      <c r="L42" s="871"/>
      <c r="M42" s="256"/>
      <c r="N42" s="247" t="s">
        <v>500</v>
      </c>
      <c r="O42" s="244">
        <v>5</v>
      </c>
      <c r="P42" s="806"/>
      <c r="Q42" s="245" t="s">
        <v>371</v>
      </c>
      <c r="R42" s="871" t="s">
        <v>371</v>
      </c>
      <c r="S42" s="871" t="s">
        <v>371</v>
      </c>
      <c r="T42" s="871"/>
      <c r="U42" s="871"/>
      <c r="V42" s="247" t="s">
        <v>152</v>
      </c>
      <c r="W42" s="248">
        <v>3</v>
      </c>
      <c r="X42" s="249" t="s">
        <v>371</v>
      </c>
      <c r="Y42" s="871" t="s">
        <v>371</v>
      </c>
      <c r="Z42" s="871" t="s">
        <v>371</v>
      </c>
      <c r="AA42" s="256"/>
      <c r="AB42" s="871"/>
      <c r="AC42" s="247" t="s">
        <v>152</v>
      </c>
      <c r="AD42" s="244">
        <v>4</v>
      </c>
      <c r="AE42" s="806"/>
      <c r="AF42" s="245" t="s">
        <v>371</v>
      </c>
      <c r="AG42" s="871" t="s">
        <v>371</v>
      </c>
      <c r="AH42" s="871" t="s">
        <v>371</v>
      </c>
      <c r="AI42" s="871"/>
      <c r="AJ42" s="871" t="s">
        <v>371</v>
      </c>
      <c r="AK42" s="871"/>
      <c r="AL42" s="247" t="s">
        <v>347</v>
      </c>
      <c r="AM42" s="248">
        <v>4</v>
      </c>
      <c r="AN42" s="249" t="s">
        <v>371</v>
      </c>
      <c r="AO42" s="871" t="s">
        <v>371</v>
      </c>
      <c r="AP42" s="871" t="s">
        <v>371</v>
      </c>
      <c r="AQ42" s="871" t="s">
        <v>371</v>
      </c>
      <c r="AR42" s="871" t="s">
        <v>371</v>
      </c>
      <c r="AS42" s="247" t="s">
        <v>159</v>
      </c>
      <c r="AT42" s="244">
        <v>3</v>
      </c>
      <c r="AU42" s="806"/>
      <c r="AV42" s="266"/>
      <c r="AW42" s="263"/>
      <c r="AX42" s="263"/>
      <c r="AY42" s="263"/>
      <c r="AZ42" s="263" t="s">
        <v>371</v>
      </c>
      <c r="BA42" s="262" t="s">
        <v>452</v>
      </c>
      <c r="BB42" s="267">
        <v>4</v>
      </c>
      <c r="BC42" s="268"/>
      <c r="BD42" s="263"/>
      <c r="BE42" s="263"/>
      <c r="BF42" s="263"/>
      <c r="BG42" s="263" t="s">
        <v>371</v>
      </c>
      <c r="BH42" s="262" t="s">
        <v>452</v>
      </c>
      <c r="BI42" s="263">
        <v>4</v>
      </c>
      <c r="BJ42" s="828"/>
      <c r="BK42" s="245" t="s">
        <v>371</v>
      </c>
      <c r="BL42" s="871" t="s">
        <v>371</v>
      </c>
      <c r="BM42" s="871" t="s">
        <v>371</v>
      </c>
      <c r="BN42" s="871" t="s">
        <v>371</v>
      </c>
      <c r="BO42" s="871" t="s">
        <v>371</v>
      </c>
      <c r="BP42" s="871" t="s">
        <v>371</v>
      </c>
      <c r="BQ42" s="244" t="s">
        <v>313</v>
      </c>
      <c r="BR42" s="248">
        <v>4</v>
      </c>
      <c r="BS42" s="249" t="s">
        <v>371</v>
      </c>
      <c r="BT42" s="871" t="s">
        <v>371</v>
      </c>
      <c r="BU42" s="871" t="s">
        <v>371</v>
      </c>
      <c r="BV42" s="871" t="s">
        <v>371</v>
      </c>
      <c r="BW42" s="871" t="s">
        <v>371</v>
      </c>
      <c r="BX42" s="244" t="s">
        <v>160</v>
      </c>
      <c r="BY42" s="244">
        <v>4</v>
      </c>
      <c r="BZ42" s="806"/>
      <c r="CA42" s="819"/>
      <c r="CB42" s="819">
        <v>2</v>
      </c>
      <c r="CC42" s="819"/>
      <c r="CD42" s="819"/>
      <c r="CE42" s="59" t="s">
        <v>1620</v>
      </c>
      <c r="CF42" s="868">
        <v>3</v>
      </c>
      <c r="CG42" s="822"/>
      <c r="CH42" s="822">
        <v>6</v>
      </c>
      <c r="CI42" s="822"/>
      <c r="CJ42" s="822"/>
      <c r="CK42" s="822"/>
      <c r="CL42" s="822"/>
      <c r="CM42" s="59" t="s">
        <v>1620</v>
      </c>
      <c r="CN42" s="829">
        <v>3</v>
      </c>
      <c r="CO42" s="830" t="s">
        <v>371</v>
      </c>
      <c r="CP42" s="571"/>
      <c r="CQ42" s="571" t="s">
        <v>371</v>
      </c>
      <c r="CR42" s="571" t="s">
        <v>371</v>
      </c>
      <c r="CS42" s="571"/>
      <c r="CT42" s="831" t="s">
        <v>149</v>
      </c>
      <c r="CU42" s="827">
        <v>5</v>
      </c>
      <c r="CV42" s="872">
        <v>3</v>
      </c>
      <c r="CW42" s="872">
        <v>3</v>
      </c>
      <c r="CX42" s="871">
        <v>3</v>
      </c>
      <c r="CY42" s="871"/>
      <c r="CZ42" s="871">
        <v>3</v>
      </c>
      <c r="DA42" s="871"/>
      <c r="DB42" s="867" t="s">
        <v>149</v>
      </c>
      <c r="DC42" s="874">
        <v>5</v>
      </c>
    </row>
    <row r="43" spans="1:107" ht="15.75" customHeight="1" x14ac:dyDescent="0.25">
      <c r="A43" s="245" t="s">
        <v>371</v>
      </c>
      <c r="B43" s="871"/>
      <c r="C43" s="871" t="s">
        <v>371</v>
      </c>
      <c r="D43" s="871"/>
      <c r="E43" s="871" t="s">
        <v>371</v>
      </c>
      <c r="F43" s="256"/>
      <c r="G43" s="247" t="s">
        <v>149</v>
      </c>
      <c r="H43" s="248">
        <v>6</v>
      </c>
      <c r="I43" s="249" t="s">
        <v>371</v>
      </c>
      <c r="J43" s="871"/>
      <c r="K43" s="871" t="s">
        <v>371</v>
      </c>
      <c r="L43" s="871" t="s">
        <v>371</v>
      </c>
      <c r="M43" s="256"/>
      <c r="N43" s="247" t="s">
        <v>149</v>
      </c>
      <c r="O43" s="244">
        <v>5</v>
      </c>
      <c r="P43" s="806"/>
      <c r="Q43" s="245"/>
      <c r="R43" s="871"/>
      <c r="S43" s="871"/>
      <c r="T43" s="871"/>
      <c r="U43" s="871"/>
      <c r="V43" s="247" t="s">
        <v>498</v>
      </c>
      <c r="W43" s="248">
        <v>5</v>
      </c>
      <c r="X43" s="249"/>
      <c r="Y43" s="871"/>
      <c r="Z43" s="871"/>
      <c r="AA43" s="256"/>
      <c r="AB43" s="871"/>
      <c r="AC43" s="247" t="s">
        <v>498</v>
      </c>
      <c r="AD43" s="244">
        <v>5</v>
      </c>
      <c r="AE43" s="806" t="s">
        <v>380</v>
      </c>
      <c r="AF43" s="850"/>
      <c r="AG43" s="851"/>
      <c r="AH43" s="851"/>
      <c r="AI43" s="851"/>
      <c r="AJ43" s="851"/>
      <c r="AK43" s="851" t="s">
        <v>371</v>
      </c>
      <c r="AL43" s="805" t="s">
        <v>321</v>
      </c>
      <c r="AM43" s="852">
        <v>4</v>
      </c>
      <c r="AN43" s="853"/>
      <c r="AO43" s="851"/>
      <c r="AP43" s="851"/>
      <c r="AQ43" s="851"/>
      <c r="AR43" s="851" t="s">
        <v>371</v>
      </c>
      <c r="AS43" s="805" t="s">
        <v>452</v>
      </c>
      <c r="AT43" s="854">
        <v>4</v>
      </c>
      <c r="AU43" s="855"/>
      <c r="AV43" s="266"/>
      <c r="AW43" s="263"/>
      <c r="AX43" s="263"/>
      <c r="AY43" s="263"/>
      <c r="AZ43" s="263" t="s">
        <v>371</v>
      </c>
      <c r="BA43" s="262" t="s">
        <v>447</v>
      </c>
      <c r="BB43" s="267">
        <v>3</v>
      </c>
      <c r="BC43" s="268"/>
      <c r="BD43" s="263"/>
      <c r="BE43" s="263"/>
      <c r="BF43" s="263"/>
      <c r="BG43" s="263" t="s">
        <v>371</v>
      </c>
      <c r="BH43" s="262" t="s">
        <v>447</v>
      </c>
      <c r="BI43" s="263">
        <v>3</v>
      </c>
      <c r="BJ43" s="828"/>
      <c r="BK43" s="297"/>
      <c r="BL43" s="296"/>
      <c r="BM43" s="296"/>
      <c r="BN43" s="296"/>
      <c r="BO43" s="871"/>
      <c r="BP43" s="871" t="s">
        <v>371</v>
      </c>
      <c r="BQ43" s="244" t="s">
        <v>319</v>
      </c>
      <c r="BR43" s="248">
        <v>2</v>
      </c>
      <c r="BS43" s="249" t="s">
        <v>371</v>
      </c>
      <c r="BT43" s="871" t="s">
        <v>371</v>
      </c>
      <c r="BU43" s="871" t="s">
        <v>371</v>
      </c>
      <c r="BV43" s="871" t="s">
        <v>371</v>
      </c>
      <c r="BW43" s="871" t="s">
        <v>371</v>
      </c>
      <c r="BX43" s="244" t="s">
        <v>319</v>
      </c>
      <c r="BY43" s="244">
        <v>3</v>
      </c>
      <c r="BZ43" s="806" t="s">
        <v>378</v>
      </c>
      <c r="CA43" s="819">
        <v>2</v>
      </c>
      <c r="CB43" s="819">
        <v>2</v>
      </c>
      <c r="CC43" s="819">
        <v>2</v>
      </c>
      <c r="CD43" s="819"/>
      <c r="CE43" s="244" t="s">
        <v>198</v>
      </c>
      <c r="CF43" s="868">
        <v>4</v>
      </c>
      <c r="CG43" s="822">
        <v>4</v>
      </c>
      <c r="CH43" s="822">
        <v>4</v>
      </c>
      <c r="CI43" s="819">
        <v>4</v>
      </c>
      <c r="CJ43" s="819">
        <v>4</v>
      </c>
      <c r="CK43" s="819">
        <v>4</v>
      </c>
      <c r="CL43" s="819">
        <v>4</v>
      </c>
      <c r="CM43" s="244" t="s">
        <v>198</v>
      </c>
      <c r="CN43" s="829">
        <v>4</v>
      </c>
      <c r="CO43" s="830"/>
      <c r="CP43" s="571"/>
      <c r="CQ43" s="571" t="s">
        <v>371</v>
      </c>
      <c r="CR43" s="571" t="s">
        <v>371</v>
      </c>
      <c r="CS43" s="571"/>
      <c r="CT43" s="870" t="s">
        <v>499</v>
      </c>
      <c r="CU43" s="868">
        <v>5</v>
      </c>
      <c r="CV43" s="872"/>
      <c r="CW43" s="872"/>
      <c r="CX43" s="871">
        <v>5</v>
      </c>
      <c r="CY43" s="871"/>
      <c r="CZ43" s="871"/>
      <c r="DA43" s="871"/>
      <c r="DB43" s="867" t="s">
        <v>499</v>
      </c>
      <c r="DC43" s="874">
        <v>4</v>
      </c>
    </row>
    <row r="44" spans="1:107" ht="15.75" customHeight="1" thickBot="1" x14ac:dyDescent="0.3">
      <c r="A44" s="250" t="s">
        <v>371</v>
      </c>
      <c r="B44" s="251" t="s">
        <v>371</v>
      </c>
      <c r="C44" s="251" t="s">
        <v>371</v>
      </c>
      <c r="D44" s="251" t="s">
        <v>371</v>
      </c>
      <c r="E44" s="251" t="s">
        <v>371</v>
      </c>
      <c r="F44" s="257" t="s">
        <v>371</v>
      </c>
      <c r="G44" s="252" t="s">
        <v>315</v>
      </c>
      <c r="H44" s="253">
        <v>2</v>
      </c>
      <c r="I44" s="254" t="s">
        <v>371</v>
      </c>
      <c r="J44" s="251" t="s">
        <v>371</v>
      </c>
      <c r="K44" s="251" t="s">
        <v>371</v>
      </c>
      <c r="L44" s="251" t="s">
        <v>371</v>
      </c>
      <c r="M44" s="257" t="s">
        <v>371</v>
      </c>
      <c r="N44" s="252" t="s">
        <v>315</v>
      </c>
      <c r="O44" s="255">
        <v>3</v>
      </c>
      <c r="P44" s="856"/>
      <c r="Q44" s="245" t="s">
        <v>371</v>
      </c>
      <c r="R44" s="871" t="s">
        <v>371</v>
      </c>
      <c r="S44" s="871" t="s">
        <v>371</v>
      </c>
      <c r="T44" s="871" t="s">
        <v>371</v>
      </c>
      <c r="U44" s="871" t="s">
        <v>371</v>
      </c>
      <c r="V44" s="247" t="s">
        <v>158</v>
      </c>
      <c r="W44" s="248">
        <v>4</v>
      </c>
      <c r="X44" s="249" t="s">
        <v>371</v>
      </c>
      <c r="Y44" s="871" t="s">
        <v>371</v>
      </c>
      <c r="Z44" s="871" t="s">
        <v>371</v>
      </c>
      <c r="AA44" s="256" t="s">
        <v>371</v>
      </c>
      <c r="AB44" s="871" t="s">
        <v>371</v>
      </c>
      <c r="AC44" s="247" t="s">
        <v>158</v>
      </c>
      <c r="AD44" s="244">
        <v>4</v>
      </c>
      <c r="AE44" s="806"/>
      <c r="AF44" s="245"/>
      <c r="AG44" s="871"/>
      <c r="AH44" s="871"/>
      <c r="AI44" s="871"/>
      <c r="AJ44" s="871"/>
      <c r="AK44" s="871" t="s">
        <v>371</v>
      </c>
      <c r="AL44" s="247" t="s">
        <v>333</v>
      </c>
      <c r="AM44" s="248">
        <v>3</v>
      </c>
      <c r="AN44" s="249"/>
      <c r="AO44" s="871"/>
      <c r="AP44" s="871"/>
      <c r="AQ44" s="871"/>
      <c r="AR44" s="871" t="s">
        <v>371</v>
      </c>
      <c r="AS44" s="247" t="s">
        <v>447</v>
      </c>
      <c r="AT44" s="244">
        <v>3</v>
      </c>
      <c r="AU44" s="806"/>
      <c r="AV44" s="266" t="s">
        <v>371</v>
      </c>
      <c r="AW44" s="263" t="s">
        <v>371</v>
      </c>
      <c r="AX44" s="263" t="s">
        <v>371</v>
      </c>
      <c r="AY44" s="263" t="s">
        <v>371</v>
      </c>
      <c r="AZ44" s="263"/>
      <c r="BA44" s="832" t="s">
        <v>198</v>
      </c>
      <c r="BB44" s="833">
        <v>4</v>
      </c>
      <c r="BC44" s="268" t="s">
        <v>371</v>
      </c>
      <c r="BD44" s="263" t="s">
        <v>371</v>
      </c>
      <c r="BE44" s="263" t="s">
        <v>371</v>
      </c>
      <c r="BF44" s="263" t="s">
        <v>371</v>
      </c>
      <c r="BG44" s="263" t="s">
        <v>371</v>
      </c>
      <c r="BH44" s="262" t="s">
        <v>198</v>
      </c>
      <c r="BI44" s="834">
        <v>4</v>
      </c>
      <c r="BJ44" s="828"/>
      <c r="BK44" s="297"/>
      <c r="BL44" s="871" t="s">
        <v>371</v>
      </c>
      <c r="BM44" s="296"/>
      <c r="BN44" s="296"/>
      <c r="BO44" s="871"/>
      <c r="BP44" s="871"/>
      <c r="BQ44" s="244" t="s">
        <v>351</v>
      </c>
      <c r="BR44" s="248">
        <v>5</v>
      </c>
      <c r="BS44" s="249" t="s">
        <v>371</v>
      </c>
      <c r="BT44" s="871" t="s">
        <v>371</v>
      </c>
      <c r="BU44" s="871" t="s">
        <v>371</v>
      </c>
      <c r="BV44" s="871" t="s">
        <v>371</v>
      </c>
      <c r="BW44" s="871"/>
      <c r="BX44" s="244" t="s">
        <v>80</v>
      </c>
      <c r="BY44" s="244">
        <v>5</v>
      </c>
      <c r="BZ44" s="806" t="s">
        <v>380</v>
      </c>
      <c r="CA44" s="819">
        <v>3</v>
      </c>
      <c r="CB44" s="819"/>
      <c r="CC44" s="819">
        <v>3</v>
      </c>
      <c r="CD44" s="819"/>
      <c r="CE44" s="262" t="s">
        <v>856</v>
      </c>
      <c r="CF44" s="868">
        <v>3</v>
      </c>
      <c r="CG44" s="822">
        <v>5</v>
      </c>
      <c r="CH44" s="822"/>
      <c r="CI44" s="819">
        <v>5</v>
      </c>
      <c r="CJ44" s="819"/>
      <c r="CK44" s="819"/>
      <c r="CL44" s="819"/>
      <c r="CM44" s="262" t="s">
        <v>856</v>
      </c>
      <c r="CN44" s="829">
        <v>3</v>
      </c>
      <c r="CU44" s="59"/>
      <c r="DC44" s="59"/>
    </row>
    <row r="45" spans="1:107" ht="15.75" customHeight="1" x14ac:dyDescent="0.25">
      <c r="Q45" s="245" t="s">
        <v>371</v>
      </c>
      <c r="R45" s="871" t="s">
        <v>371</v>
      </c>
      <c r="S45" s="871" t="s">
        <v>371</v>
      </c>
      <c r="T45" s="871" t="s">
        <v>371</v>
      </c>
      <c r="U45" s="871" t="s">
        <v>371</v>
      </c>
      <c r="V45" s="247" t="s">
        <v>148</v>
      </c>
      <c r="W45" s="248">
        <v>3</v>
      </c>
      <c r="X45" s="249" t="s">
        <v>371</v>
      </c>
      <c r="Y45" s="871" t="s">
        <v>371</v>
      </c>
      <c r="Z45" s="871" t="s">
        <v>371</v>
      </c>
      <c r="AA45" s="256" t="s">
        <v>371</v>
      </c>
      <c r="AB45" s="871" t="s">
        <v>371</v>
      </c>
      <c r="AC45" s="247" t="s">
        <v>148</v>
      </c>
      <c r="AD45" s="244">
        <v>4</v>
      </c>
      <c r="AE45" s="806"/>
      <c r="AF45" s="245" t="s">
        <v>371</v>
      </c>
      <c r="AG45" s="871" t="s">
        <v>371</v>
      </c>
      <c r="AH45" s="871" t="s">
        <v>371</v>
      </c>
      <c r="AI45" s="871" t="s">
        <v>371</v>
      </c>
      <c r="AJ45" s="871" t="s">
        <v>371</v>
      </c>
      <c r="AK45" s="871"/>
      <c r="AL45" s="247" t="s">
        <v>306</v>
      </c>
      <c r="AM45" s="248">
        <v>3</v>
      </c>
      <c r="AN45" s="249" t="s">
        <v>371</v>
      </c>
      <c r="AO45" s="871" t="s">
        <v>371</v>
      </c>
      <c r="AP45" s="871" t="s">
        <v>371</v>
      </c>
      <c r="AQ45" s="871" t="s">
        <v>371</v>
      </c>
      <c r="AR45" s="871" t="s">
        <v>371</v>
      </c>
      <c r="AS45" s="247" t="s">
        <v>162</v>
      </c>
      <c r="AT45" s="244">
        <v>5</v>
      </c>
      <c r="AU45" s="806"/>
      <c r="AV45" s="266" t="s">
        <v>371</v>
      </c>
      <c r="AW45" s="263" t="s">
        <v>371</v>
      </c>
      <c r="AX45" s="263" t="s">
        <v>371</v>
      </c>
      <c r="AY45" s="263" t="s">
        <v>371</v>
      </c>
      <c r="AZ45" s="263" t="s">
        <v>371</v>
      </c>
      <c r="BA45" s="832" t="s">
        <v>123</v>
      </c>
      <c r="BB45" s="833">
        <v>3</v>
      </c>
      <c r="BC45" s="268" t="s">
        <v>371</v>
      </c>
      <c r="BD45" s="263" t="s">
        <v>371</v>
      </c>
      <c r="BE45" s="263" t="s">
        <v>371</v>
      </c>
      <c r="BF45" s="263" t="s">
        <v>371</v>
      </c>
      <c r="BG45" s="263" t="s">
        <v>371</v>
      </c>
      <c r="BH45" s="832" t="s">
        <v>123</v>
      </c>
      <c r="BI45" s="834">
        <v>3</v>
      </c>
      <c r="BJ45" s="828"/>
      <c r="BK45" s="245" t="s">
        <v>371</v>
      </c>
      <c r="BL45" s="871" t="s">
        <v>371</v>
      </c>
      <c r="BM45" s="871" t="s">
        <v>371</v>
      </c>
      <c r="BN45" s="871" t="s">
        <v>371</v>
      </c>
      <c r="BO45" s="871"/>
      <c r="BP45" s="871" t="s">
        <v>371</v>
      </c>
      <c r="BQ45" s="244" t="s">
        <v>270</v>
      </c>
      <c r="BR45" s="248">
        <v>3</v>
      </c>
      <c r="BS45" s="249" t="s">
        <v>371</v>
      </c>
      <c r="BT45" s="871" t="s">
        <v>371</v>
      </c>
      <c r="BU45" s="871" t="s">
        <v>371</v>
      </c>
      <c r="BV45" s="871" t="s">
        <v>371</v>
      </c>
      <c r="BW45" s="871" t="s">
        <v>371</v>
      </c>
      <c r="BX45" s="244" t="s">
        <v>270</v>
      </c>
      <c r="BY45" s="244">
        <v>3</v>
      </c>
      <c r="BZ45" s="806" t="s">
        <v>378</v>
      </c>
      <c r="CA45" s="819">
        <v>3</v>
      </c>
      <c r="CB45" s="819">
        <v>3</v>
      </c>
      <c r="CC45" s="819">
        <v>3</v>
      </c>
      <c r="CD45" s="819">
        <v>3</v>
      </c>
      <c r="CE45" s="244" t="s">
        <v>123</v>
      </c>
      <c r="CF45" s="868">
        <v>3</v>
      </c>
      <c r="CG45" s="822">
        <v>5</v>
      </c>
      <c r="CH45" s="822">
        <v>5</v>
      </c>
      <c r="CI45" s="819">
        <v>5</v>
      </c>
      <c r="CJ45" s="819">
        <v>5</v>
      </c>
      <c r="CK45" s="819">
        <v>5</v>
      </c>
      <c r="CL45" s="819">
        <v>5</v>
      </c>
      <c r="CM45" s="244" t="s">
        <v>123</v>
      </c>
      <c r="CN45" s="868">
        <v>3</v>
      </c>
      <c r="CU45" s="59"/>
      <c r="DC45" s="59"/>
    </row>
    <row r="46" spans="1:107" ht="15.75" customHeight="1" x14ac:dyDescent="0.25">
      <c r="Q46" s="245"/>
      <c r="R46" s="871" t="s">
        <v>371</v>
      </c>
      <c r="S46" s="871"/>
      <c r="T46" s="871"/>
      <c r="U46" s="871" t="s">
        <v>371</v>
      </c>
      <c r="V46" s="247" t="s">
        <v>84</v>
      </c>
      <c r="W46" s="248">
        <v>3</v>
      </c>
      <c r="X46" s="249"/>
      <c r="Y46" s="871" t="s">
        <v>371</v>
      </c>
      <c r="Z46" s="871"/>
      <c r="AA46" s="256"/>
      <c r="AB46" s="871"/>
      <c r="AC46" s="247" t="s">
        <v>84</v>
      </c>
      <c r="AD46" s="244">
        <v>3</v>
      </c>
      <c r="AE46" s="806"/>
      <c r="AF46" s="245" t="s">
        <v>371</v>
      </c>
      <c r="AG46" s="871" t="s">
        <v>371</v>
      </c>
      <c r="AH46" s="871"/>
      <c r="AI46" s="871"/>
      <c r="AJ46" s="871" t="s">
        <v>371</v>
      </c>
      <c r="AK46" s="871"/>
      <c r="AL46" s="247" t="s">
        <v>198</v>
      </c>
      <c r="AM46" s="248">
        <v>2</v>
      </c>
      <c r="AN46" s="249" t="s">
        <v>371</v>
      </c>
      <c r="AO46" s="871" t="s">
        <v>371</v>
      </c>
      <c r="AP46" s="871" t="s">
        <v>371</v>
      </c>
      <c r="AQ46" s="871" t="s">
        <v>371</v>
      </c>
      <c r="AR46" s="871" t="s">
        <v>371</v>
      </c>
      <c r="AS46" s="247" t="s">
        <v>198</v>
      </c>
      <c r="AT46" s="244">
        <v>4</v>
      </c>
      <c r="AU46" s="806"/>
      <c r="AV46" s="266" t="s">
        <v>371</v>
      </c>
      <c r="AW46" s="263"/>
      <c r="AX46" s="263"/>
      <c r="AY46" s="263"/>
      <c r="AZ46" s="263"/>
      <c r="BA46" s="832" t="s">
        <v>500</v>
      </c>
      <c r="BB46" s="833">
        <v>5</v>
      </c>
      <c r="BC46" s="268"/>
      <c r="BD46" s="263"/>
      <c r="BE46" s="263"/>
      <c r="BF46" s="263"/>
      <c r="BG46" s="263"/>
      <c r="BH46" s="262" t="s">
        <v>500</v>
      </c>
      <c r="BI46" s="834">
        <v>5</v>
      </c>
      <c r="BJ46" s="828" t="s">
        <v>551</v>
      </c>
      <c r="BK46" s="297"/>
      <c r="BL46" s="296"/>
      <c r="BM46" s="296"/>
      <c r="BN46" s="296"/>
      <c r="BO46" s="871"/>
      <c r="BP46" s="871" t="s">
        <v>371</v>
      </c>
      <c r="BQ46" s="244" t="s">
        <v>317</v>
      </c>
      <c r="BR46" s="248">
        <v>4</v>
      </c>
      <c r="BS46" s="249" t="s">
        <v>371</v>
      </c>
      <c r="BT46" s="871" t="s">
        <v>371</v>
      </c>
      <c r="BU46" s="871" t="s">
        <v>371</v>
      </c>
      <c r="BV46" s="871" t="s">
        <v>371</v>
      </c>
      <c r="BW46" s="871" t="s">
        <v>371</v>
      </c>
      <c r="BX46" s="244" t="s">
        <v>317</v>
      </c>
      <c r="BY46" s="244">
        <v>3</v>
      </c>
      <c r="BZ46" s="806" t="s">
        <v>378</v>
      </c>
      <c r="CA46" s="819">
        <v>3</v>
      </c>
      <c r="CB46" s="571"/>
      <c r="CC46" s="571"/>
      <c r="CD46" s="571"/>
      <c r="CE46" s="244" t="s">
        <v>500</v>
      </c>
      <c r="CF46" s="868">
        <v>5</v>
      </c>
      <c r="CG46" s="822">
        <v>5</v>
      </c>
      <c r="CH46" s="822"/>
      <c r="CI46" s="819"/>
      <c r="CJ46" s="819"/>
      <c r="CK46" s="819"/>
      <c r="CL46" s="819"/>
      <c r="CM46" s="244" t="s">
        <v>500</v>
      </c>
      <c r="CN46" s="868">
        <v>4</v>
      </c>
      <c r="CU46" s="59"/>
      <c r="DC46" s="59"/>
    </row>
    <row r="47" spans="1:107" ht="15.75" customHeight="1" x14ac:dyDescent="0.25">
      <c r="Q47" s="245"/>
      <c r="R47" s="871"/>
      <c r="S47" s="871"/>
      <c r="T47" s="871"/>
      <c r="U47" s="871"/>
      <c r="V47" s="247" t="s">
        <v>174</v>
      </c>
      <c r="W47" s="248">
        <v>5</v>
      </c>
      <c r="X47" s="249"/>
      <c r="Y47" s="871" t="s">
        <v>371</v>
      </c>
      <c r="Z47" s="871"/>
      <c r="AA47" s="256"/>
      <c r="AB47" s="871"/>
      <c r="AC47" s="247" t="s">
        <v>174</v>
      </c>
      <c r="AD47" s="244">
        <v>3</v>
      </c>
      <c r="AE47" s="806" t="s">
        <v>537</v>
      </c>
      <c r="AF47" s="245" t="s">
        <v>371</v>
      </c>
      <c r="AG47" s="871" t="s">
        <v>371</v>
      </c>
      <c r="AH47" s="871" t="s">
        <v>371</v>
      </c>
      <c r="AI47" s="871"/>
      <c r="AJ47" s="871" t="s">
        <v>371</v>
      </c>
      <c r="AK47" s="871"/>
      <c r="AL47" s="836" t="s">
        <v>123</v>
      </c>
      <c r="AM47" s="243">
        <v>2</v>
      </c>
      <c r="AN47" s="872" t="s">
        <v>371</v>
      </c>
      <c r="AO47" s="871" t="s">
        <v>371</v>
      </c>
      <c r="AP47" s="871" t="s">
        <v>371</v>
      </c>
      <c r="AQ47" s="871" t="s">
        <v>371</v>
      </c>
      <c r="AR47" s="871" t="s">
        <v>371</v>
      </c>
      <c r="AS47" s="247" t="s">
        <v>123</v>
      </c>
      <c r="AT47" s="244">
        <v>3</v>
      </c>
      <c r="AU47" s="806"/>
      <c r="AV47" s="266" t="s">
        <v>371</v>
      </c>
      <c r="AW47" s="263" t="s">
        <v>371</v>
      </c>
      <c r="AX47" s="263" t="s">
        <v>371</v>
      </c>
      <c r="AY47" s="263" t="s">
        <v>371</v>
      </c>
      <c r="AZ47" s="263"/>
      <c r="BA47" s="262" t="s">
        <v>162</v>
      </c>
      <c r="BB47" s="833">
        <v>5</v>
      </c>
      <c r="BC47" s="268" t="s">
        <v>371</v>
      </c>
      <c r="BD47" s="263" t="s">
        <v>371</v>
      </c>
      <c r="BE47" s="263" t="s">
        <v>371</v>
      </c>
      <c r="BF47" s="263" t="s">
        <v>371</v>
      </c>
      <c r="BG47" s="263" t="s">
        <v>371</v>
      </c>
      <c r="BH47" s="262" t="s">
        <v>162</v>
      </c>
      <c r="BI47" s="834">
        <v>5</v>
      </c>
      <c r="BJ47" s="828"/>
      <c r="BK47" s="297"/>
      <c r="BL47" s="296"/>
      <c r="BM47" s="296"/>
      <c r="BN47" s="296"/>
      <c r="BO47" s="871"/>
      <c r="BP47" s="871" t="s">
        <v>371</v>
      </c>
      <c r="BQ47" s="244" t="s">
        <v>339</v>
      </c>
      <c r="BR47" s="248">
        <v>3</v>
      </c>
      <c r="BS47" s="249" t="s">
        <v>371</v>
      </c>
      <c r="BT47" s="871" t="s">
        <v>371</v>
      </c>
      <c r="BU47" s="871" t="s">
        <v>371</v>
      </c>
      <c r="BV47" s="871" t="s">
        <v>371</v>
      </c>
      <c r="BW47" s="871" t="s">
        <v>371</v>
      </c>
      <c r="BX47" s="244" t="s">
        <v>141</v>
      </c>
      <c r="BY47" s="244">
        <v>4</v>
      </c>
      <c r="BZ47" s="806"/>
      <c r="CA47" s="819"/>
      <c r="CB47" s="819"/>
      <c r="CC47" s="819">
        <v>3</v>
      </c>
      <c r="CD47" s="819"/>
      <c r="CE47" s="837" t="s">
        <v>550</v>
      </c>
      <c r="CF47" s="868">
        <v>5</v>
      </c>
      <c r="CG47" s="822"/>
      <c r="CH47" s="822"/>
      <c r="CI47" s="819">
        <v>5</v>
      </c>
      <c r="CJ47" s="819"/>
      <c r="CK47" s="819"/>
      <c r="CL47" s="819"/>
      <c r="CM47" s="837" t="s">
        <v>550</v>
      </c>
      <c r="CN47" s="829">
        <v>4</v>
      </c>
      <c r="CU47" s="59"/>
      <c r="DC47" s="59"/>
    </row>
    <row r="48" spans="1:107" ht="15.75" customHeight="1" x14ac:dyDescent="0.25">
      <c r="Q48" s="245"/>
      <c r="R48" s="871"/>
      <c r="S48" s="871"/>
      <c r="T48" s="871"/>
      <c r="U48" s="871"/>
      <c r="V48" s="247" t="s">
        <v>108</v>
      </c>
      <c r="W48" s="248">
        <v>6</v>
      </c>
      <c r="X48" s="249"/>
      <c r="Y48" s="871"/>
      <c r="Z48" s="871"/>
      <c r="AA48" s="256"/>
      <c r="AB48" s="871"/>
      <c r="AC48" s="247" t="s">
        <v>108</v>
      </c>
      <c r="AD48" s="244">
        <v>3</v>
      </c>
      <c r="AE48" s="806" t="s">
        <v>539</v>
      </c>
      <c r="AF48" s="245" t="s">
        <v>371</v>
      </c>
      <c r="AG48" s="871" t="s">
        <v>371</v>
      </c>
      <c r="AH48" s="871"/>
      <c r="AI48" s="871"/>
      <c r="AJ48" s="871"/>
      <c r="AK48" s="871"/>
      <c r="AL48" s="247" t="s">
        <v>116</v>
      </c>
      <c r="AM48" s="248">
        <v>5</v>
      </c>
      <c r="AN48" s="249"/>
      <c r="AO48" s="871"/>
      <c r="AP48" s="871"/>
      <c r="AQ48" s="871"/>
      <c r="AR48" s="871"/>
      <c r="AS48" s="247" t="s">
        <v>500</v>
      </c>
      <c r="AT48" s="244">
        <v>5</v>
      </c>
      <c r="AU48" s="806" t="s">
        <v>380</v>
      </c>
      <c r="AV48" s="266" t="s">
        <v>371</v>
      </c>
      <c r="AW48" s="263"/>
      <c r="AX48" s="263" t="s">
        <v>371</v>
      </c>
      <c r="AY48" s="263" t="s">
        <v>371</v>
      </c>
      <c r="AZ48" s="263"/>
      <c r="BA48" s="832" t="s">
        <v>149</v>
      </c>
      <c r="BB48" s="833">
        <v>5</v>
      </c>
      <c r="BC48" s="268" t="s">
        <v>371</v>
      </c>
      <c r="BD48" s="263" t="s">
        <v>371</v>
      </c>
      <c r="BE48" s="263" t="s">
        <v>371</v>
      </c>
      <c r="BF48" s="263" t="s">
        <v>371</v>
      </c>
      <c r="BG48" s="263"/>
      <c r="BH48" s="262" t="s">
        <v>149</v>
      </c>
      <c r="BI48" s="834">
        <v>5</v>
      </c>
      <c r="BJ48" s="828"/>
      <c r="BK48" s="245" t="s">
        <v>371</v>
      </c>
      <c r="BL48" s="871" t="s">
        <v>371</v>
      </c>
      <c r="BM48" s="871" t="s">
        <v>371</v>
      </c>
      <c r="BN48" s="296"/>
      <c r="BO48" s="871"/>
      <c r="BP48" s="871"/>
      <c r="BQ48" s="244" t="s">
        <v>349</v>
      </c>
      <c r="BR48" s="248">
        <v>2</v>
      </c>
      <c r="BS48" s="249" t="s">
        <v>371</v>
      </c>
      <c r="BT48" s="871" t="s">
        <v>371</v>
      </c>
      <c r="BU48" s="296"/>
      <c r="BV48" s="871"/>
      <c r="BW48" s="871" t="s">
        <v>371</v>
      </c>
      <c r="BX48" s="244" t="s">
        <v>402</v>
      </c>
      <c r="BY48" s="244">
        <v>2</v>
      </c>
      <c r="BZ48" s="806"/>
      <c r="CA48" s="819">
        <v>2</v>
      </c>
      <c r="CB48" s="819">
        <v>2</v>
      </c>
      <c r="CC48" s="819">
        <v>2</v>
      </c>
      <c r="CD48" s="819"/>
      <c r="CE48" s="837" t="s">
        <v>162</v>
      </c>
      <c r="CF48" s="868">
        <v>5</v>
      </c>
      <c r="CG48" s="822">
        <v>2</v>
      </c>
      <c r="CH48" s="822">
        <v>2</v>
      </c>
      <c r="CI48" s="819">
        <v>2</v>
      </c>
      <c r="CJ48" s="819">
        <v>2</v>
      </c>
      <c r="CK48" s="819">
        <v>2</v>
      </c>
      <c r="CL48" s="819">
        <v>2</v>
      </c>
      <c r="CM48" s="837" t="s">
        <v>162</v>
      </c>
      <c r="CN48" s="829">
        <v>5</v>
      </c>
      <c r="CU48" s="59"/>
      <c r="DC48" s="59"/>
    </row>
    <row r="49" spans="17:107" ht="15.75" customHeight="1" x14ac:dyDescent="0.25">
      <c r="Q49" s="245"/>
      <c r="R49" s="871" t="s">
        <v>371</v>
      </c>
      <c r="S49" s="871"/>
      <c r="T49" s="871"/>
      <c r="U49" s="871"/>
      <c r="V49" s="247" t="s">
        <v>213</v>
      </c>
      <c r="W49" s="248">
        <v>5</v>
      </c>
      <c r="X49" s="249" t="s">
        <v>371</v>
      </c>
      <c r="Y49" s="871" t="s">
        <v>371</v>
      </c>
      <c r="Z49" s="871"/>
      <c r="AA49" s="256"/>
      <c r="AB49" s="871"/>
      <c r="AC49" s="247" t="s">
        <v>91</v>
      </c>
      <c r="AD49" s="244">
        <v>5</v>
      </c>
      <c r="AE49" s="806"/>
      <c r="AF49" s="245" t="s">
        <v>371</v>
      </c>
      <c r="AG49" s="871" t="s">
        <v>371</v>
      </c>
      <c r="AH49" s="871" t="s">
        <v>371</v>
      </c>
      <c r="AI49" s="871"/>
      <c r="AJ49" s="871" t="s">
        <v>371</v>
      </c>
      <c r="AK49" s="871"/>
      <c r="AL49" s="247" t="s">
        <v>149</v>
      </c>
      <c r="AM49" s="248">
        <v>6</v>
      </c>
      <c r="AN49" s="249" t="s">
        <v>371</v>
      </c>
      <c r="AO49" s="871" t="s">
        <v>371</v>
      </c>
      <c r="AP49" s="871" t="s">
        <v>371</v>
      </c>
      <c r="AQ49" s="871" t="s">
        <v>371</v>
      </c>
      <c r="AR49" s="871"/>
      <c r="AS49" s="247" t="s">
        <v>149</v>
      </c>
      <c r="AT49" s="244">
        <v>5</v>
      </c>
      <c r="AU49" s="806"/>
      <c r="AV49" s="266"/>
      <c r="AW49" s="263"/>
      <c r="AX49" s="263" t="s">
        <v>371</v>
      </c>
      <c r="AY49" s="263" t="s">
        <v>371</v>
      </c>
      <c r="AZ49" s="263"/>
      <c r="BA49" s="262" t="s">
        <v>499</v>
      </c>
      <c r="BB49" s="267">
        <v>5</v>
      </c>
      <c r="BC49" s="268"/>
      <c r="BD49" s="263"/>
      <c r="BE49" s="263"/>
      <c r="BF49" s="263"/>
      <c r="BG49" s="263"/>
      <c r="BH49" s="262" t="s">
        <v>499</v>
      </c>
      <c r="BI49" s="263">
        <v>5</v>
      </c>
      <c r="BJ49" s="828" t="s">
        <v>406</v>
      </c>
      <c r="BK49" s="297"/>
      <c r="BL49" s="296"/>
      <c r="BM49" s="296"/>
      <c r="BN49" s="296"/>
      <c r="BO49" s="871"/>
      <c r="BP49" s="871" t="s">
        <v>371</v>
      </c>
      <c r="BQ49" s="244" t="s">
        <v>331</v>
      </c>
      <c r="BR49" s="248">
        <v>3</v>
      </c>
      <c r="BS49" s="249" t="s">
        <v>371</v>
      </c>
      <c r="BT49" s="871" t="s">
        <v>371</v>
      </c>
      <c r="BU49" s="871" t="s">
        <v>371</v>
      </c>
      <c r="BV49" s="871" t="s">
        <v>371</v>
      </c>
      <c r="BW49" s="871" t="s">
        <v>371</v>
      </c>
      <c r="BX49" s="244" t="s">
        <v>331</v>
      </c>
      <c r="BY49" s="244">
        <v>3</v>
      </c>
      <c r="BZ49" s="806" t="s">
        <v>403</v>
      </c>
      <c r="CA49" s="819">
        <v>3</v>
      </c>
      <c r="CB49" s="819"/>
      <c r="CC49" s="819">
        <v>3</v>
      </c>
      <c r="CD49" s="819"/>
      <c r="CE49" s="244" t="s">
        <v>149</v>
      </c>
      <c r="CF49" s="868">
        <v>5</v>
      </c>
      <c r="CG49" s="822">
        <v>3</v>
      </c>
      <c r="CH49" s="822">
        <v>3</v>
      </c>
      <c r="CI49" s="819">
        <v>3</v>
      </c>
      <c r="CJ49" s="819"/>
      <c r="CK49" s="819">
        <v>3</v>
      </c>
      <c r="CL49" s="819"/>
      <c r="CM49" s="244" t="s">
        <v>149</v>
      </c>
      <c r="CN49" s="829">
        <v>5</v>
      </c>
      <c r="CU49" s="59"/>
      <c r="DC49" s="59"/>
    </row>
    <row r="50" spans="17:107" ht="15.75" customHeight="1" x14ac:dyDescent="0.25">
      <c r="Q50" s="245" t="s">
        <v>371</v>
      </c>
      <c r="R50" s="871" t="s">
        <v>371</v>
      </c>
      <c r="S50" s="871" t="s">
        <v>371</v>
      </c>
      <c r="T50" s="871" t="s">
        <v>371</v>
      </c>
      <c r="U50" s="871" t="s">
        <v>371</v>
      </c>
      <c r="V50" s="247" t="s">
        <v>69</v>
      </c>
      <c r="W50" s="248">
        <v>5</v>
      </c>
      <c r="X50" s="1465" t="s">
        <v>371</v>
      </c>
      <c r="Y50" s="1466" t="s">
        <v>371</v>
      </c>
      <c r="Z50" s="1466" t="s">
        <v>371</v>
      </c>
      <c r="AA50" s="1466" t="s">
        <v>371</v>
      </c>
      <c r="AB50" s="1466" t="s">
        <v>371</v>
      </c>
      <c r="AC50" s="1468" t="s">
        <v>433</v>
      </c>
      <c r="AD50" s="1467">
        <v>5</v>
      </c>
      <c r="AE50" s="1464"/>
      <c r="AF50" s="245"/>
      <c r="AG50" s="871"/>
      <c r="AH50" s="871"/>
      <c r="AI50" s="871"/>
      <c r="AJ50" s="871" t="s">
        <v>371</v>
      </c>
      <c r="AK50" s="871"/>
      <c r="AL50" s="247" t="s">
        <v>368</v>
      </c>
      <c r="AM50" s="248">
        <v>5</v>
      </c>
      <c r="AN50" s="249"/>
      <c r="AO50" s="871"/>
      <c r="AP50" s="871"/>
      <c r="AQ50" s="871"/>
      <c r="AR50" s="871"/>
      <c r="AS50" s="247" t="s">
        <v>118</v>
      </c>
      <c r="AT50" s="244">
        <v>4</v>
      </c>
      <c r="AU50" s="806" t="s">
        <v>406</v>
      </c>
      <c r="AV50" s="266" t="s">
        <v>371</v>
      </c>
      <c r="AW50" s="263" t="s">
        <v>371</v>
      </c>
      <c r="AX50" s="263" t="s">
        <v>371</v>
      </c>
      <c r="AY50" s="263" t="s">
        <v>371</v>
      </c>
      <c r="AZ50" s="263" t="s">
        <v>371</v>
      </c>
      <c r="BA50" s="832" t="s">
        <v>315</v>
      </c>
      <c r="BB50" s="833">
        <v>3</v>
      </c>
      <c r="BC50" s="268" t="s">
        <v>371</v>
      </c>
      <c r="BD50" s="263" t="s">
        <v>371</v>
      </c>
      <c r="BE50" s="263" t="s">
        <v>371</v>
      </c>
      <c r="BF50" s="263" t="s">
        <v>371</v>
      </c>
      <c r="BG50" s="263" t="s">
        <v>371</v>
      </c>
      <c r="BH50" s="832" t="s">
        <v>315</v>
      </c>
      <c r="BI50" s="834">
        <v>3</v>
      </c>
      <c r="BJ50" s="839" t="s">
        <v>552</v>
      </c>
      <c r="BK50" s="245" t="s">
        <v>371</v>
      </c>
      <c r="BL50" s="871" t="s">
        <v>371</v>
      </c>
      <c r="BM50" s="871" t="s">
        <v>371</v>
      </c>
      <c r="BN50" s="871" t="s">
        <v>371</v>
      </c>
      <c r="BO50" s="871" t="s">
        <v>371</v>
      </c>
      <c r="BP50" s="871" t="s">
        <v>371</v>
      </c>
      <c r="BQ50" s="244" t="s">
        <v>307</v>
      </c>
      <c r="BR50" s="248">
        <v>3</v>
      </c>
      <c r="BS50" s="249" t="s">
        <v>371</v>
      </c>
      <c r="BT50" s="871" t="s">
        <v>371</v>
      </c>
      <c r="BU50" s="871" t="s">
        <v>371</v>
      </c>
      <c r="BV50" s="871" t="s">
        <v>371</v>
      </c>
      <c r="BW50" s="871" t="s">
        <v>371</v>
      </c>
      <c r="BX50" s="244" t="s">
        <v>155</v>
      </c>
      <c r="BY50" s="244">
        <v>3</v>
      </c>
      <c r="BZ50" s="806"/>
      <c r="CA50" s="819"/>
      <c r="CB50" s="819"/>
      <c r="CC50" s="819">
        <v>3</v>
      </c>
      <c r="CD50" s="819"/>
      <c r="CE50" s="244" t="s">
        <v>499</v>
      </c>
      <c r="CF50" s="868">
        <v>5</v>
      </c>
      <c r="CG50" s="822"/>
      <c r="CH50" s="822"/>
      <c r="CI50" s="819">
        <v>5</v>
      </c>
      <c r="CJ50" s="819"/>
      <c r="CK50" s="819"/>
      <c r="CL50" s="819"/>
      <c r="CM50" s="244" t="s">
        <v>499</v>
      </c>
      <c r="CN50" s="829">
        <v>4</v>
      </c>
      <c r="CU50" s="59"/>
      <c r="DC50" s="59"/>
    </row>
    <row r="51" spans="17:107" ht="15.75" customHeight="1" x14ac:dyDescent="0.25">
      <c r="Q51" s="245" t="s">
        <v>371</v>
      </c>
      <c r="R51" s="871" t="s">
        <v>371</v>
      </c>
      <c r="S51" s="871" t="s">
        <v>371</v>
      </c>
      <c r="T51" s="871" t="s">
        <v>371</v>
      </c>
      <c r="U51" s="871" t="s">
        <v>371</v>
      </c>
      <c r="V51" s="247" t="s">
        <v>197</v>
      </c>
      <c r="W51" s="248">
        <v>4</v>
      </c>
      <c r="X51" s="1465"/>
      <c r="Y51" s="1466"/>
      <c r="Z51" s="1466"/>
      <c r="AA51" s="1466"/>
      <c r="AB51" s="1466"/>
      <c r="AC51" s="1468"/>
      <c r="AD51" s="1467"/>
      <c r="AE51" s="1464"/>
      <c r="AF51" s="245" t="s">
        <v>371</v>
      </c>
      <c r="AG51" s="871" t="s">
        <v>371</v>
      </c>
      <c r="AH51" s="871" t="s">
        <v>371</v>
      </c>
      <c r="AI51" s="871" t="s">
        <v>371</v>
      </c>
      <c r="AJ51" s="871" t="s">
        <v>371</v>
      </c>
      <c r="AK51" s="871" t="s">
        <v>371</v>
      </c>
      <c r="AL51" s="247" t="s">
        <v>315</v>
      </c>
      <c r="AM51" s="248">
        <v>2</v>
      </c>
      <c r="AN51" s="249" t="s">
        <v>371</v>
      </c>
      <c r="AO51" s="871" t="s">
        <v>371</v>
      </c>
      <c r="AP51" s="871" t="s">
        <v>371</v>
      </c>
      <c r="AQ51" s="871" t="s">
        <v>371</v>
      </c>
      <c r="AR51" s="871" t="s">
        <v>371</v>
      </c>
      <c r="AS51" s="247" t="s">
        <v>315</v>
      </c>
      <c r="AT51" s="244">
        <v>3</v>
      </c>
      <c r="AU51" s="806" t="s">
        <v>527</v>
      </c>
      <c r="AV51" s="266"/>
      <c r="AW51" s="263"/>
      <c r="AX51" s="263"/>
      <c r="AY51" s="263"/>
      <c r="AZ51" s="263" t="s">
        <v>371</v>
      </c>
      <c r="BA51" s="262" t="s">
        <v>396</v>
      </c>
      <c r="BB51" s="267">
        <v>3</v>
      </c>
      <c r="BC51" s="268"/>
      <c r="BD51" s="263"/>
      <c r="BE51" s="263"/>
      <c r="BF51" s="263"/>
      <c r="BG51" s="263" t="s">
        <v>371</v>
      </c>
      <c r="BH51" s="262" t="s">
        <v>396</v>
      </c>
      <c r="BI51" s="263">
        <v>4</v>
      </c>
      <c r="BJ51" s="828"/>
      <c r="BK51" s="245" t="s">
        <v>371</v>
      </c>
      <c r="BL51" s="871" t="s">
        <v>371</v>
      </c>
      <c r="BM51" s="871" t="s">
        <v>371</v>
      </c>
      <c r="BN51" s="871" t="s">
        <v>371</v>
      </c>
      <c r="BO51" s="871" t="s">
        <v>371</v>
      </c>
      <c r="BP51" s="871" t="s">
        <v>371</v>
      </c>
      <c r="BQ51" s="244" t="s">
        <v>241</v>
      </c>
      <c r="BR51" s="248">
        <v>30</v>
      </c>
      <c r="BS51" s="249" t="s">
        <v>371</v>
      </c>
      <c r="BT51" s="871" t="s">
        <v>371</v>
      </c>
      <c r="BU51" s="871" t="s">
        <v>371</v>
      </c>
      <c r="BV51" s="871" t="s">
        <v>371</v>
      </c>
      <c r="BW51" s="871" t="s">
        <v>371</v>
      </c>
      <c r="BX51" s="244" t="s">
        <v>241</v>
      </c>
      <c r="BY51" s="244">
        <v>30</v>
      </c>
      <c r="BZ51" s="806" t="s">
        <v>383</v>
      </c>
      <c r="CF51" s="59"/>
      <c r="CN51" s="59"/>
      <c r="CU51" s="59"/>
      <c r="DC51" s="59"/>
    </row>
    <row r="52" spans="17:107" ht="79.5" thickBot="1" x14ac:dyDescent="0.3">
      <c r="Q52" s="245"/>
      <c r="R52" s="871" t="s">
        <v>371</v>
      </c>
      <c r="S52" s="871"/>
      <c r="T52" s="871"/>
      <c r="U52" s="871"/>
      <c r="V52" s="247" t="s">
        <v>231</v>
      </c>
      <c r="W52" s="248">
        <v>3</v>
      </c>
      <c r="X52" s="249"/>
      <c r="Y52" s="871" t="s">
        <v>371</v>
      </c>
      <c r="Z52" s="871"/>
      <c r="AA52" s="256"/>
      <c r="AB52" s="871"/>
      <c r="AC52" s="247" t="s">
        <v>231</v>
      </c>
      <c r="AD52" s="244">
        <v>4</v>
      </c>
      <c r="AE52" s="806"/>
      <c r="AF52" s="250"/>
      <c r="AG52" s="251"/>
      <c r="AH52" s="251"/>
      <c r="AI52" s="251" t="s">
        <v>371</v>
      </c>
      <c r="AJ52" s="251"/>
      <c r="AK52" s="251"/>
      <c r="AL52" s="252" t="s">
        <v>169</v>
      </c>
      <c r="AM52" s="253">
        <v>2</v>
      </c>
      <c r="AN52" s="254"/>
      <c r="AO52" s="251"/>
      <c r="AP52" s="251" t="s">
        <v>371</v>
      </c>
      <c r="AQ52" s="251"/>
      <c r="AR52" s="251"/>
      <c r="AS52" s="252" t="s">
        <v>169</v>
      </c>
      <c r="AT52" s="255">
        <v>3</v>
      </c>
      <c r="AU52" s="856"/>
      <c r="BK52" s="297"/>
      <c r="BL52" s="296"/>
      <c r="BM52" s="296"/>
      <c r="BN52" s="871" t="s">
        <v>371</v>
      </c>
      <c r="BO52" s="871"/>
      <c r="BP52" s="871"/>
      <c r="BQ52" s="244" t="s">
        <v>384</v>
      </c>
      <c r="BR52" s="248">
        <v>3</v>
      </c>
      <c r="BS52" s="249" t="s">
        <v>371</v>
      </c>
      <c r="BT52" s="871" t="s">
        <v>371</v>
      </c>
      <c r="BU52" s="871" t="s">
        <v>371</v>
      </c>
      <c r="BV52" s="871" t="s">
        <v>371</v>
      </c>
      <c r="BW52" s="871" t="s">
        <v>371</v>
      </c>
      <c r="BX52" s="244" t="s">
        <v>384</v>
      </c>
      <c r="BY52" s="244">
        <v>3</v>
      </c>
      <c r="BZ52" s="806" t="s">
        <v>385</v>
      </c>
      <c r="CF52" s="59"/>
      <c r="CN52" s="59"/>
      <c r="CU52" s="59"/>
    </row>
    <row r="53" spans="17:107" x14ac:dyDescent="0.25">
      <c r="Q53" s="245" t="s">
        <v>371</v>
      </c>
      <c r="R53" s="871" t="s">
        <v>371</v>
      </c>
      <c r="S53" s="871" t="s">
        <v>371</v>
      </c>
      <c r="T53" s="871" t="s">
        <v>371</v>
      </c>
      <c r="U53" s="871" t="s">
        <v>371</v>
      </c>
      <c r="V53" s="247" t="s">
        <v>156</v>
      </c>
      <c r="W53" s="248">
        <v>3</v>
      </c>
      <c r="X53" s="249" t="s">
        <v>371</v>
      </c>
      <c r="Y53" s="871" t="s">
        <v>371</v>
      </c>
      <c r="Z53" s="871" t="s">
        <v>371</v>
      </c>
      <c r="AA53" s="256" t="s">
        <v>371</v>
      </c>
      <c r="AB53" s="871" t="s">
        <v>371</v>
      </c>
      <c r="AC53" s="247" t="s">
        <v>156</v>
      </c>
      <c r="AD53" s="244">
        <v>4</v>
      </c>
      <c r="AE53" s="806"/>
      <c r="BK53" s="245"/>
      <c r="BL53" s="871"/>
      <c r="BM53" s="871"/>
      <c r="BN53" s="871"/>
      <c r="BO53" s="871"/>
      <c r="BP53" s="871" t="s">
        <v>371</v>
      </c>
      <c r="BQ53" s="244" t="s">
        <v>320</v>
      </c>
      <c r="BR53" s="248">
        <v>4</v>
      </c>
      <c r="BS53" s="249"/>
      <c r="BT53" s="871"/>
      <c r="BU53" s="871"/>
      <c r="BV53" s="871"/>
      <c r="BW53" s="871" t="s">
        <v>371</v>
      </c>
      <c r="BX53" s="244" t="s">
        <v>390</v>
      </c>
      <c r="BY53" s="244">
        <v>3</v>
      </c>
      <c r="BZ53" s="806"/>
    </row>
    <row r="54" spans="17:107" x14ac:dyDescent="0.25">
      <c r="Q54" s="245" t="s">
        <v>371</v>
      </c>
      <c r="R54" s="871" t="s">
        <v>371</v>
      </c>
      <c r="S54" s="871" t="s">
        <v>371</v>
      </c>
      <c r="T54" s="871" t="s">
        <v>371</v>
      </c>
      <c r="U54" s="871" t="s">
        <v>371</v>
      </c>
      <c r="V54" s="247" t="s">
        <v>175</v>
      </c>
      <c r="W54" s="248">
        <v>6</v>
      </c>
      <c r="X54" s="249" t="s">
        <v>371</v>
      </c>
      <c r="Y54" s="871" t="s">
        <v>371</v>
      </c>
      <c r="Z54" s="871" t="s">
        <v>371</v>
      </c>
      <c r="AA54" s="256" t="s">
        <v>371</v>
      </c>
      <c r="AB54" s="871" t="s">
        <v>371</v>
      </c>
      <c r="AC54" s="247" t="s">
        <v>175</v>
      </c>
      <c r="AD54" s="244">
        <v>5</v>
      </c>
      <c r="AE54" s="806"/>
      <c r="BK54" s="245" t="s">
        <v>371</v>
      </c>
      <c r="BL54" s="871" t="s">
        <v>371</v>
      </c>
      <c r="BM54" s="871" t="s">
        <v>371</v>
      </c>
      <c r="BN54" s="871" t="s">
        <v>371</v>
      </c>
      <c r="BO54" s="871" t="s">
        <v>371</v>
      </c>
      <c r="BP54" s="871" t="s">
        <v>371</v>
      </c>
      <c r="BQ54" s="244" t="s">
        <v>323</v>
      </c>
      <c r="BR54" s="248">
        <v>5</v>
      </c>
      <c r="BS54" s="249" t="s">
        <v>371</v>
      </c>
      <c r="BT54" s="871" t="s">
        <v>371</v>
      </c>
      <c r="BU54" s="871" t="s">
        <v>371</v>
      </c>
      <c r="BV54" s="871" t="s">
        <v>371</v>
      </c>
      <c r="BW54" s="871" t="s">
        <v>371</v>
      </c>
      <c r="BX54" s="244" t="s">
        <v>146</v>
      </c>
      <c r="BY54" s="244">
        <v>5</v>
      </c>
      <c r="BZ54" s="806"/>
    </row>
    <row r="55" spans="17:107" x14ac:dyDescent="0.25">
      <c r="Q55" s="245" t="s">
        <v>371</v>
      </c>
      <c r="R55" s="871" t="s">
        <v>371</v>
      </c>
      <c r="S55" s="871" t="s">
        <v>371</v>
      </c>
      <c r="T55" s="871" t="s">
        <v>371</v>
      </c>
      <c r="U55" s="871" t="s">
        <v>371</v>
      </c>
      <c r="V55" s="247" t="s">
        <v>204</v>
      </c>
      <c r="W55" s="248">
        <v>5</v>
      </c>
      <c r="X55" s="249" t="s">
        <v>371</v>
      </c>
      <c r="Y55" s="871" t="s">
        <v>371</v>
      </c>
      <c r="Z55" s="871" t="s">
        <v>371</v>
      </c>
      <c r="AA55" s="256" t="s">
        <v>371</v>
      </c>
      <c r="AB55" s="871" t="s">
        <v>371</v>
      </c>
      <c r="AC55" s="247" t="s">
        <v>204</v>
      </c>
      <c r="AD55" s="244">
        <v>5</v>
      </c>
      <c r="AE55" s="806"/>
      <c r="BK55" s="245" t="s">
        <v>371</v>
      </c>
      <c r="BL55" s="871" t="s">
        <v>371</v>
      </c>
      <c r="BM55" s="871" t="s">
        <v>371</v>
      </c>
      <c r="BN55" s="296"/>
      <c r="BO55" s="871" t="s">
        <v>371</v>
      </c>
      <c r="BP55" s="871"/>
      <c r="BQ55" s="244" t="s">
        <v>347</v>
      </c>
      <c r="BR55" s="248">
        <v>4</v>
      </c>
      <c r="BS55" s="249" t="s">
        <v>371</v>
      </c>
      <c r="BT55" s="871" t="s">
        <v>371</v>
      </c>
      <c r="BU55" s="871" t="s">
        <v>371</v>
      </c>
      <c r="BV55" s="871" t="s">
        <v>371</v>
      </c>
      <c r="BW55" s="871" t="s">
        <v>371</v>
      </c>
      <c r="BX55" s="244" t="s">
        <v>159</v>
      </c>
      <c r="BY55" s="244">
        <v>4</v>
      </c>
      <c r="BZ55" s="806"/>
    </row>
    <row r="56" spans="17:107" x14ac:dyDescent="0.25">
      <c r="Q56" s="245"/>
      <c r="R56" s="871"/>
      <c r="S56" s="871" t="s">
        <v>371</v>
      </c>
      <c r="T56" s="871"/>
      <c r="U56" s="871"/>
      <c r="V56" s="247" t="s">
        <v>92</v>
      </c>
      <c r="W56" s="248">
        <v>3</v>
      </c>
      <c r="X56" s="249"/>
      <c r="Y56" s="871"/>
      <c r="Z56" s="871" t="s">
        <v>371</v>
      </c>
      <c r="AA56" s="256"/>
      <c r="AB56" s="871"/>
      <c r="AC56" s="247" t="s">
        <v>92</v>
      </c>
      <c r="AD56" s="244">
        <v>3</v>
      </c>
      <c r="AE56" s="806"/>
      <c r="BK56" s="298"/>
      <c r="BL56" s="299"/>
      <c r="BM56" s="299"/>
      <c r="BN56" s="299"/>
      <c r="BO56" s="299"/>
      <c r="BP56" s="272" t="s">
        <v>371</v>
      </c>
      <c r="BQ56" s="274" t="s">
        <v>404</v>
      </c>
      <c r="BR56" s="270">
        <v>4</v>
      </c>
      <c r="BS56" s="271"/>
      <c r="BT56" s="272"/>
      <c r="BU56" s="272"/>
      <c r="BV56" s="272"/>
      <c r="BW56" s="272" t="s">
        <v>371</v>
      </c>
      <c r="BX56" s="274" t="s">
        <v>392</v>
      </c>
      <c r="BY56" s="274">
        <v>5</v>
      </c>
      <c r="BZ56" s="857"/>
    </row>
    <row r="57" spans="17:107" x14ac:dyDescent="0.25">
      <c r="Q57" s="245"/>
      <c r="R57" s="871"/>
      <c r="S57" s="871" t="s">
        <v>371</v>
      </c>
      <c r="T57" s="871"/>
      <c r="U57" s="871"/>
      <c r="V57" s="247" t="s">
        <v>215</v>
      </c>
      <c r="W57" s="248">
        <v>2</v>
      </c>
      <c r="X57" s="249"/>
      <c r="Y57" s="871"/>
      <c r="Z57" s="871" t="s">
        <v>371</v>
      </c>
      <c r="AA57" s="256"/>
      <c r="AB57" s="871"/>
      <c r="AC57" s="247" t="s">
        <v>443</v>
      </c>
      <c r="AD57" s="244">
        <v>5</v>
      </c>
      <c r="AE57" s="806"/>
      <c r="BK57" s="298"/>
      <c r="BL57" s="299"/>
      <c r="BM57" s="299"/>
      <c r="BN57" s="299"/>
      <c r="BO57" s="299"/>
      <c r="BP57" s="272" t="s">
        <v>371</v>
      </c>
      <c r="BQ57" s="274" t="s">
        <v>321</v>
      </c>
      <c r="BR57" s="270">
        <v>4</v>
      </c>
      <c r="BS57" s="271"/>
      <c r="BT57" s="272"/>
      <c r="BU57" s="272"/>
      <c r="BV57" s="272"/>
      <c r="BW57" s="272" t="s">
        <v>371</v>
      </c>
      <c r="BX57" s="274" t="s">
        <v>393</v>
      </c>
      <c r="BY57" s="274">
        <v>3</v>
      </c>
      <c r="BZ57" s="857"/>
    </row>
    <row r="58" spans="17:107" ht="47.25" x14ac:dyDescent="0.25">
      <c r="Q58" s="269"/>
      <c r="R58" s="571" t="s">
        <v>371</v>
      </c>
      <c r="S58" s="571"/>
      <c r="T58" s="571"/>
      <c r="U58" s="571"/>
      <c r="V58" s="247" t="s">
        <v>131</v>
      </c>
      <c r="W58" s="248">
        <v>3</v>
      </c>
      <c r="X58" s="249"/>
      <c r="Y58" s="871" t="s">
        <v>371</v>
      </c>
      <c r="Z58" s="871"/>
      <c r="AA58" s="256"/>
      <c r="AB58" s="871"/>
      <c r="AC58" s="247" t="s">
        <v>131</v>
      </c>
      <c r="AD58" s="244">
        <v>4</v>
      </c>
      <c r="AE58" s="806" t="s">
        <v>542</v>
      </c>
      <c r="BK58" s="298"/>
      <c r="BL58" s="299"/>
      <c r="BM58" s="299"/>
      <c r="BN58" s="299"/>
      <c r="BO58" s="299"/>
      <c r="BP58" s="272" t="s">
        <v>371</v>
      </c>
      <c r="BQ58" s="274" t="s">
        <v>405</v>
      </c>
      <c r="BR58" s="270">
        <v>3</v>
      </c>
      <c r="BS58" s="271"/>
      <c r="BT58" s="272"/>
      <c r="BU58" s="272"/>
      <c r="BV58" s="272"/>
      <c r="BW58" s="272" t="s">
        <v>371</v>
      </c>
      <c r="BX58" s="274" t="s">
        <v>391</v>
      </c>
      <c r="BY58" s="274">
        <v>3</v>
      </c>
      <c r="BZ58" s="857"/>
    </row>
    <row r="59" spans="17:107" x14ac:dyDescent="0.25">
      <c r="Q59" s="269"/>
      <c r="R59" s="571"/>
      <c r="S59" s="571" t="s">
        <v>371</v>
      </c>
      <c r="T59" s="571" t="s">
        <v>371</v>
      </c>
      <c r="U59" s="571"/>
      <c r="V59" s="247" t="s">
        <v>3</v>
      </c>
      <c r="W59" s="248">
        <v>2</v>
      </c>
      <c r="X59" s="249"/>
      <c r="Y59" s="871"/>
      <c r="Z59" s="871" t="s">
        <v>371</v>
      </c>
      <c r="AA59" s="256" t="s">
        <v>371</v>
      </c>
      <c r="AB59" s="871"/>
      <c r="AC59" s="247" t="s">
        <v>3</v>
      </c>
      <c r="AD59" s="244">
        <v>5</v>
      </c>
      <c r="AE59" s="806"/>
      <c r="BK59" s="245" t="s">
        <v>371</v>
      </c>
      <c r="BL59" s="871" t="s">
        <v>371</v>
      </c>
      <c r="BM59" s="871" t="s">
        <v>371</v>
      </c>
      <c r="BN59" s="871" t="s">
        <v>371</v>
      </c>
      <c r="BO59" s="871" t="s">
        <v>371</v>
      </c>
      <c r="BP59" s="871"/>
      <c r="BQ59" s="244" t="s">
        <v>306</v>
      </c>
      <c r="BR59" s="248">
        <v>3</v>
      </c>
      <c r="BS59" s="249" t="s">
        <v>371</v>
      </c>
      <c r="BT59" s="871" t="s">
        <v>371</v>
      </c>
      <c r="BU59" s="871" t="s">
        <v>371</v>
      </c>
      <c r="BV59" s="871" t="s">
        <v>371</v>
      </c>
      <c r="BW59" s="871" t="s">
        <v>371</v>
      </c>
      <c r="BX59" s="244" t="s">
        <v>162</v>
      </c>
      <c r="BY59" s="244">
        <v>6</v>
      </c>
      <c r="BZ59" s="806"/>
    </row>
    <row r="60" spans="17:107" x14ac:dyDescent="0.25">
      <c r="Q60" s="269"/>
      <c r="R60" s="571"/>
      <c r="S60" s="571" t="s">
        <v>371</v>
      </c>
      <c r="T60" s="571"/>
      <c r="U60" s="571"/>
      <c r="V60" s="247" t="s">
        <v>105</v>
      </c>
      <c r="W60" s="248">
        <v>3</v>
      </c>
      <c r="X60" s="249"/>
      <c r="Y60" s="871"/>
      <c r="Z60" s="871" t="s">
        <v>371</v>
      </c>
      <c r="AA60" s="256"/>
      <c r="AB60" s="871"/>
      <c r="AC60" s="247" t="s">
        <v>105</v>
      </c>
      <c r="AD60" s="244">
        <v>3</v>
      </c>
      <c r="AE60" s="806"/>
      <c r="BK60" s="245" t="s">
        <v>371</v>
      </c>
      <c r="BL60" s="871" t="s">
        <v>371</v>
      </c>
      <c r="BM60" s="296"/>
      <c r="BN60" s="296"/>
      <c r="BO60" s="871" t="s">
        <v>371</v>
      </c>
      <c r="BP60" s="871"/>
      <c r="BQ60" s="244" t="s">
        <v>198</v>
      </c>
      <c r="BR60" s="248">
        <v>2</v>
      </c>
      <c r="BS60" s="249" t="s">
        <v>371</v>
      </c>
      <c r="BT60" s="871" t="s">
        <v>371</v>
      </c>
      <c r="BU60" s="871" t="s">
        <v>371</v>
      </c>
      <c r="BV60" s="871" t="s">
        <v>371</v>
      </c>
      <c r="BW60" s="871" t="s">
        <v>371</v>
      </c>
      <c r="BX60" s="244" t="s">
        <v>198</v>
      </c>
      <c r="BY60" s="244">
        <v>2</v>
      </c>
      <c r="BZ60" s="806"/>
    </row>
    <row r="61" spans="17:107" ht="47.25" x14ac:dyDescent="0.25">
      <c r="Q61" s="269"/>
      <c r="R61" s="571"/>
      <c r="S61" s="571"/>
      <c r="T61" s="571"/>
      <c r="U61" s="571"/>
      <c r="V61" s="247" t="s">
        <v>56</v>
      </c>
      <c r="W61" s="248">
        <v>3</v>
      </c>
      <c r="X61" s="249"/>
      <c r="Y61" s="871"/>
      <c r="Z61" s="871" t="s">
        <v>371</v>
      </c>
      <c r="AA61" s="256"/>
      <c r="AB61" s="871"/>
      <c r="AC61" s="247" t="s">
        <v>461</v>
      </c>
      <c r="AD61" s="244">
        <v>3</v>
      </c>
      <c r="AE61" s="828" t="s">
        <v>543</v>
      </c>
      <c r="BK61" s="245" t="s">
        <v>371</v>
      </c>
      <c r="BL61" s="871" t="s">
        <v>371</v>
      </c>
      <c r="BM61" s="871" t="s">
        <v>371</v>
      </c>
      <c r="BN61" s="296"/>
      <c r="BO61" s="871" t="s">
        <v>371</v>
      </c>
      <c r="BP61" s="871"/>
      <c r="BQ61" s="244" t="s">
        <v>316</v>
      </c>
      <c r="BR61" s="248">
        <v>2</v>
      </c>
      <c r="BS61" s="249" t="s">
        <v>371</v>
      </c>
      <c r="BT61" s="871" t="s">
        <v>371</v>
      </c>
      <c r="BU61" s="296"/>
      <c r="BV61" s="871" t="s">
        <v>371</v>
      </c>
      <c r="BW61" s="871" t="s">
        <v>371</v>
      </c>
      <c r="BX61" s="244" t="s">
        <v>79</v>
      </c>
      <c r="BY61" s="244">
        <v>3</v>
      </c>
      <c r="BZ61" s="806"/>
    </row>
    <row r="62" spans="17:107" x14ac:dyDescent="0.25">
      <c r="Q62" s="269"/>
      <c r="R62" s="571"/>
      <c r="S62" s="571"/>
      <c r="T62" s="571" t="s">
        <v>371</v>
      </c>
      <c r="U62" s="571"/>
      <c r="V62" s="247" t="s">
        <v>544</v>
      </c>
      <c r="W62" s="270">
        <v>5</v>
      </c>
      <c r="X62" s="271"/>
      <c r="Y62" s="272"/>
      <c r="Z62" s="272"/>
      <c r="AA62" s="273" t="s">
        <v>371</v>
      </c>
      <c r="AB62" s="272"/>
      <c r="AC62" s="247" t="s">
        <v>446</v>
      </c>
      <c r="AD62" s="274">
        <v>3</v>
      </c>
      <c r="AE62" s="857"/>
      <c r="BK62" s="245" t="s">
        <v>371</v>
      </c>
      <c r="BL62" s="871" t="s">
        <v>371</v>
      </c>
      <c r="BM62" s="871" t="s">
        <v>371</v>
      </c>
      <c r="BN62" s="296"/>
      <c r="BO62" s="871" t="s">
        <v>371</v>
      </c>
      <c r="BP62" s="871"/>
      <c r="BQ62" s="244" t="s">
        <v>123</v>
      </c>
      <c r="BR62" s="248">
        <v>2</v>
      </c>
      <c r="BS62" s="249" t="s">
        <v>371</v>
      </c>
      <c r="BT62" s="871" t="s">
        <v>371</v>
      </c>
      <c r="BU62" s="871" t="s">
        <v>371</v>
      </c>
      <c r="BV62" s="871" t="s">
        <v>371</v>
      </c>
      <c r="BW62" s="871"/>
      <c r="BX62" s="244" t="s">
        <v>123</v>
      </c>
      <c r="BY62" s="244">
        <v>2</v>
      </c>
      <c r="BZ62" s="806"/>
    </row>
    <row r="63" spans="17:107" ht="47.25" x14ac:dyDescent="0.25">
      <c r="Q63" s="269"/>
      <c r="R63" s="571"/>
      <c r="S63" s="571"/>
      <c r="T63" s="571"/>
      <c r="U63" s="571"/>
      <c r="V63" s="247" t="s">
        <v>503</v>
      </c>
      <c r="W63" s="270">
        <v>5</v>
      </c>
      <c r="X63" s="271"/>
      <c r="Y63" s="272"/>
      <c r="Z63" s="272"/>
      <c r="AA63" s="273"/>
      <c r="AB63" s="272"/>
      <c r="AC63" s="247" t="s">
        <v>503</v>
      </c>
      <c r="AD63" s="274">
        <v>3</v>
      </c>
      <c r="AE63" s="806" t="s">
        <v>406</v>
      </c>
      <c r="BK63" s="245" t="s">
        <v>371</v>
      </c>
      <c r="BL63" s="871" t="s">
        <v>371</v>
      </c>
      <c r="BM63" s="296"/>
      <c r="BN63" s="296"/>
      <c r="BO63" s="871"/>
      <c r="BP63" s="871"/>
      <c r="BQ63" s="244" t="s">
        <v>116</v>
      </c>
      <c r="BR63" s="248">
        <v>5</v>
      </c>
      <c r="BS63" s="249" t="s">
        <v>371</v>
      </c>
      <c r="BT63" s="871" t="s">
        <v>371</v>
      </c>
      <c r="BU63" s="871" t="s">
        <v>371</v>
      </c>
      <c r="BV63" s="871" t="s">
        <v>371</v>
      </c>
      <c r="BW63" s="871"/>
      <c r="BX63" s="244" t="s">
        <v>116</v>
      </c>
      <c r="BY63" s="244">
        <v>5</v>
      </c>
      <c r="BZ63" s="806" t="s">
        <v>380</v>
      </c>
    </row>
    <row r="64" spans="17:107" x14ac:dyDescent="0.25">
      <c r="Q64" s="269"/>
      <c r="R64" s="571"/>
      <c r="S64" s="571"/>
      <c r="T64" s="571" t="s">
        <v>371</v>
      </c>
      <c r="U64" s="571"/>
      <c r="V64" s="836" t="s">
        <v>120</v>
      </c>
      <c r="W64" s="270">
        <v>3</v>
      </c>
      <c r="X64" s="271"/>
      <c r="Y64" s="272"/>
      <c r="Z64" s="272"/>
      <c r="AA64" s="273" t="s">
        <v>371</v>
      </c>
      <c r="AB64" s="272"/>
      <c r="AC64" s="836" t="s">
        <v>444</v>
      </c>
      <c r="AD64" s="274">
        <v>3</v>
      </c>
      <c r="AE64" s="806"/>
      <c r="BK64" s="245" t="s">
        <v>371</v>
      </c>
      <c r="BL64" s="871" t="s">
        <v>371</v>
      </c>
      <c r="BM64" s="871" t="s">
        <v>371</v>
      </c>
      <c r="BN64" s="296"/>
      <c r="BO64" s="871" t="s">
        <v>371</v>
      </c>
      <c r="BP64" s="871"/>
      <c r="BQ64" s="244" t="s">
        <v>149</v>
      </c>
      <c r="BR64" s="248">
        <v>6</v>
      </c>
      <c r="BS64" s="249" t="s">
        <v>371</v>
      </c>
      <c r="BT64" s="871" t="s">
        <v>371</v>
      </c>
      <c r="BU64" s="871" t="s">
        <v>371</v>
      </c>
      <c r="BV64" s="871" t="s">
        <v>371</v>
      </c>
      <c r="BW64" s="871"/>
      <c r="BX64" s="244" t="s">
        <v>149</v>
      </c>
      <c r="BY64" s="244">
        <v>6</v>
      </c>
      <c r="BZ64" s="806"/>
    </row>
    <row r="65" spans="17:78" ht="31.5" x14ac:dyDescent="0.25">
      <c r="Q65" s="269" t="s">
        <v>371</v>
      </c>
      <c r="R65" s="571" t="s">
        <v>371</v>
      </c>
      <c r="S65" s="571" t="s">
        <v>371</v>
      </c>
      <c r="T65" s="571" t="s">
        <v>371</v>
      </c>
      <c r="U65" s="571" t="s">
        <v>371</v>
      </c>
      <c r="V65" s="247" t="s">
        <v>160</v>
      </c>
      <c r="W65" s="270">
        <v>4</v>
      </c>
      <c r="X65" s="271" t="s">
        <v>371</v>
      </c>
      <c r="Y65" s="272" t="s">
        <v>371</v>
      </c>
      <c r="Z65" s="272" t="s">
        <v>371</v>
      </c>
      <c r="AA65" s="273" t="s">
        <v>371</v>
      </c>
      <c r="AB65" s="272" t="s">
        <v>371</v>
      </c>
      <c r="AC65" s="247" t="s">
        <v>160</v>
      </c>
      <c r="AD65" s="274">
        <v>4</v>
      </c>
      <c r="AE65" s="857"/>
      <c r="BK65" s="245"/>
      <c r="BL65" s="871"/>
      <c r="BM65" s="871"/>
      <c r="BN65" s="871"/>
      <c r="BO65" s="871" t="s">
        <v>371</v>
      </c>
      <c r="BP65" s="871"/>
      <c r="BQ65" s="244" t="s">
        <v>368</v>
      </c>
      <c r="BR65" s="248">
        <v>5</v>
      </c>
      <c r="BS65" s="249" t="s">
        <v>371</v>
      </c>
      <c r="BT65" s="871" t="s">
        <v>371</v>
      </c>
      <c r="BU65" s="871" t="s">
        <v>371</v>
      </c>
      <c r="BV65" s="871" t="s">
        <v>371</v>
      </c>
      <c r="BW65" s="871"/>
      <c r="BX65" s="244" t="s">
        <v>118</v>
      </c>
      <c r="BY65" s="244">
        <v>5</v>
      </c>
      <c r="BZ65" s="806" t="s">
        <v>406</v>
      </c>
    </row>
    <row r="66" spans="17:78" x14ac:dyDescent="0.25">
      <c r="Q66" s="269"/>
      <c r="R66" s="571"/>
      <c r="S66" s="571" t="s">
        <v>371</v>
      </c>
      <c r="T66" s="571"/>
      <c r="U66" s="571">
        <v>3</v>
      </c>
      <c r="V66" s="247" t="s">
        <v>178</v>
      </c>
      <c r="W66" s="248"/>
      <c r="X66" s="249"/>
      <c r="Y66" s="871"/>
      <c r="Z66" s="871" t="s">
        <v>371</v>
      </c>
      <c r="AA66" s="256"/>
      <c r="AB66" s="871"/>
      <c r="AC66" s="247" t="s">
        <v>178</v>
      </c>
      <c r="AD66" s="244">
        <v>3</v>
      </c>
      <c r="AE66" s="806"/>
      <c r="BK66" s="245"/>
      <c r="BL66" s="871"/>
      <c r="BM66" s="871"/>
      <c r="BN66" s="871"/>
      <c r="BO66" s="871"/>
      <c r="BP66" s="871" t="s">
        <v>371</v>
      </c>
      <c r="BQ66" s="244" t="s">
        <v>315</v>
      </c>
      <c r="BR66" s="248">
        <v>2</v>
      </c>
      <c r="BS66" s="249"/>
      <c r="BT66" s="871"/>
      <c r="BU66" s="871"/>
      <c r="BV66" s="871"/>
      <c r="BW66" s="871" t="s">
        <v>371</v>
      </c>
      <c r="BX66" s="244" t="s">
        <v>394</v>
      </c>
      <c r="BY66" s="244">
        <v>2</v>
      </c>
      <c r="BZ66" s="806"/>
    </row>
    <row r="67" spans="17:78" ht="48" thickBot="1" x14ac:dyDescent="0.3">
      <c r="Q67" s="269"/>
      <c r="R67" s="571"/>
      <c r="S67" s="571" t="s">
        <v>371</v>
      </c>
      <c r="T67" s="571"/>
      <c r="U67" s="571"/>
      <c r="V67" s="247" t="s">
        <v>80</v>
      </c>
      <c r="W67" s="248">
        <v>5</v>
      </c>
      <c r="X67" s="249"/>
      <c r="Y67" s="871"/>
      <c r="Z67" s="871"/>
      <c r="AA67" s="256"/>
      <c r="AB67" s="871"/>
      <c r="AC67" s="247" t="s">
        <v>80</v>
      </c>
      <c r="AD67" s="244">
        <v>5</v>
      </c>
      <c r="AE67" s="806" t="s">
        <v>380</v>
      </c>
      <c r="BK67" s="300"/>
      <c r="BL67" s="301"/>
      <c r="BM67" s="301"/>
      <c r="BN67" s="251" t="s">
        <v>371</v>
      </c>
      <c r="BO67" s="251"/>
      <c r="BP67" s="251"/>
      <c r="BQ67" s="255" t="s">
        <v>169</v>
      </c>
      <c r="BR67" s="253">
        <v>2</v>
      </c>
      <c r="BS67" s="302"/>
      <c r="BT67" s="301"/>
      <c r="BU67" s="251" t="s">
        <v>371</v>
      </c>
      <c r="BV67" s="251"/>
      <c r="BW67" s="251"/>
      <c r="BX67" s="255" t="s">
        <v>169</v>
      </c>
      <c r="BY67" s="255">
        <v>2</v>
      </c>
      <c r="BZ67" s="856"/>
    </row>
    <row r="68" spans="17:78" x14ac:dyDescent="0.25">
      <c r="Q68" s="269" t="s">
        <v>371</v>
      </c>
      <c r="R68" s="571" t="s">
        <v>371</v>
      </c>
      <c r="S68" s="571" t="s">
        <v>371</v>
      </c>
      <c r="T68" s="571" t="s">
        <v>371</v>
      </c>
      <c r="U68" s="571" t="s">
        <v>371</v>
      </c>
      <c r="V68" s="247" t="s">
        <v>141</v>
      </c>
      <c r="W68" s="248">
        <v>4</v>
      </c>
      <c r="X68" s="249" t="s">
        <v>371</v>
      </c>
      <c r="Y68" s="871" t="s">
        <v>371</v>
      </c>
      <c r="Z68" s="871" t="s">
        <v>371</v>
      </c>
      <c r="AA68" s="256" t="s">
        <v>371</v>
      </c>
      <c r="AB68" s="871" t="s">
        <v>371</v>
      </c>
      <c r="AC68" s="247" t="s">
        <v>141</v>
      </c>
      <c r="AD68" s="244">
        <v>4</v>
      </c>
      <c r="AE68" s="806"/>
    </row>
    <row r="69" spans="17:78" x14ac:dyDescent="0.25">
      <c r="Q69" s="269" t="s">
        <v>371</v>
      </c>
      <c r="R69" s="571" t="s">
        <v>371</v>
      </c>
      <c r="S69" s="571" t="s">
        <v>371</v>
      </c>
      <c r="T69" s="571" t="s">
        <v>371</v>
      </c>
      <c r="U69" s="571" t="s">
        <v>371</v>
      </c>
      <c r="V69" s="247" t="s">
        <v>142</v>
      </c>
      <c r="W69" s="248">
        <v>4</v>
      </c>
      <c r="X69" s="249" t="s">
        <v>371</v>
      </c>
      <c r="Y69" s="871" t="s">
        <v>371</v>
      </c>
      <c r="Z69" s="871" t="s">
        <v>371</v>
      </c>
      <c r="AA69" s="256" t="s">
        <v>371</v>
      </c>
      <c r="AB69" s="871" t="s">
        <v>371</v>
      </c>
      <c r="AC69" s="247" t="s">
        <v>142</v>
      </c>
      <c r="AD69" s="244">
        <v>4</v>
      </c>
      <c r="AE69" s="806"/>
    </row>
    <row r="70" spans="17:78" x14ac:dyDescent="0.25">
      <c r="Q70" s="269" t="s">
        <v>371</v>
      </c>
      <c r="R70" s="571" t="s">
        <v>371</v>
      </c>
      <c r="S70" s="571"/>
      <c r="T70" s="571"/>
      <c r="U70" s="571" t="s">
        <v>371</v>
      </c>
      <c r="V70" s="247" t="s">
        <v>228</v>
      </c>
      <c r="W70" s="248">
        <v>2</v>
      </c>
      <c r="X70" s="249" t="s">
        <v>371</v>
      </c>
      <c r="Y70" s="871" t="s">
        <v>371</v>
      </c>
      <c r="Z70" s="871"/>
      <c r="AA70" s="256"/>
      <c r="AB70" s="871" t="s">
        <v>371</v>
      </c>
      <c r="AC70" s="247" t="s">
        <v>228</v>
      </c>
      <c r="AD70" s="244">
        <v>3</v>
      </c>
      <c r="AE70" s="806"/>
    </row>
    <row r="71" spans="17:78" x14ac:dyDescent="0.25">
      <c r="Q71" s="269"/>
      <c r="R71" s="571"/>
      <c r="S71" s="571"/>
      <c r="T71" s="571"/>
      <c r="U71" s="571" t="s">
        <v>371</v>
      </c>
      <c r="V71" s="247" t="s">
        <v>331</v>
      </c>
      <c r="W71" s="248">
        <v>3</v>
      </c>
      <c r="X71" s="249"/>
      <c r="Y71" s="871"/>
      <c r="Z71" s="871"/>
      <c r="AA71" s="256"/>
      <c r="AB71" s="871" t="s">
        <v>371</v>
      </c>
      <c r="AC71" s="247" t="s">
        <v>442</v>
      </c>
      <c r="AD71" s="244">
        <v>3</v>
      </c>
      <c r="AE71" s="806"/>
    </row>
    <row r="72" spans="17:78" ht="36" x14ac:dyDescent="0.25">
      <c r="Q72" s="269" t="s">
        <v>371</v>
      </c>
      <c r="R72" s="571" t="s">
        <v>371</v>
      </c>
      <c r="S72" s="571" t="s">
        <v>371</v>
      </c>
      <c r="T72" s="571" t="s">
        <v>371</v>
      </c>
      <c r="U72" s="571" t="s">
        <v>371</v>
      </c>
      <c r="V72" s="247" t="s">
        <v>241</v>
      </c>
      <c r="W72" s="248">
        <v>30</v>
      </c>
      <c r="X72" s="249" t="s">
        <v>371</v>
      </c>
      <c r="Y72" s="871" t="s">
        <v>371</v>
      </c>
      <c r="Z72" s="871" t="s">
        <v>371</v>
      </c>
      <c r="AA72" s="256" t="s">
        <v>371</v>
      </c>
      <c r="AB72" s="871" t="s">
        <v>371</v>
      </c>
      <c r="AC72" s="247" t="s">
        <v>463</v>
      </c>
      <c r="AD72" s="244">
        <v>30</v>
      </c>
      <c r="AE72" s="849" t="s">
        <v>535</v>
      </c>
    </row>
    <row r="73" spans="17:78" ht="47.25" x14ac:dyDescent="0.25">
      <c r="Q73" s="266"/>
      <c r="R73" s="263"/>
      <c r="S73" s="263"/>
      <c r="T73" s="263"/>
      <c r="U73" s="263"/>
      <c r="V73" s="247" t="s">
        <v>57</v>
      </c>
      <c r="W73" s="267">
        <v>2</v>
      </c>
      <c r="X73" s="268"/>
      <c r="Y73" s="263"/>
      <c r="Z73" s="263"/>
      <c r="AA73" s="263"/>
      <c r="AB73" s="263"/>
      <c r="AC73" s="247" t="s">
        <v>290</v>
      </c>
      <c r="AD73" s="262">
        <v>2</v>
      </c>
      <c r="AE73" s="828" t="s">
        <v>382</v>
      </c>
    </row>
    <row r="74" spans="17:78" ht="47.25" x14ac:dyDescent="0.25">
      <c r="Q74" s="266"/>
      <c r="R74" s="263"/>
      <c r="S74" s="263"/>
      <c r="T74" s="263"/>
      <c r="U74" s="263"/>
      <c r="V74" s="247" t="s">
        <v>58</v>
      </c>
      <c r="W74" s="267">
        <v>3</v>
      </c>
      <c r="X74" s="268"/>
      <c r="Y74" s="263"/>
      <c r="Z74" s="263"/>
      <c r="AA74" s="263"/>
      <c r="AB74" s="263"/>
      <c r="AC74" s="247" t="s">
        <v>294</v>
      </c>
      <c r="AD74" s="262">
        <v>3</v>
      </c>
      <c r="AE74" s="828" t="s">
        <v>382</v>
      </c>
    </row>
    <row r="75" spans="17:78" x14ac:dyDescent="0.25">
      <c r="Q75" s="269"/>
      <c r="R75" s="571"/>
      <c r="S75" s="571"/>
      <c r="T75" s="571"/>
      <c r="U75" s="571" t="s">
        <v>371</v>
      </c>
      <c r="V75" s="247" t="s">
        <v>390</v>
      </c>
      <c r="W75" s="248">
        <v>3</v>
      </c>
      <c r="X75" s="249"/>
      <c r="Y75" s="871"/>
      <c r="Z75" s="871"/>
      <c r="AA75" s="256"/>
      <c r="AB75" s="871" t="s">
        <v>371</v>
      </c>
      <c r="AC75" s="247" t="s">
        <v>390</v>
      </c>
      <c r="AD75" s="244">
        <v>3</v>
      </c>
      <c r="AE75" s="806"/>
    </row>
    <row r="76" spans="17:78" x14ac:dyDescent="0.25">
      <c r="Q76" s="269" t="s">
        <v>371</v>
      </c>
      <c r="R76" s="571" t="s">
        <v>371</v>
      </c>
      <c r="S76" s="571" t="s">
        <v>371</v>
      </c>
      <c r="T76" s="571" t="s">
        <v>371</v>
      </c>
      <c r="U76" s="571" t="s">
        <v>371</v>
      </c>
      <c r="V76" s="247" t="s">
        <v>146</v>
      </c>
      <c r="W76" s="248">
        <v>5</v>
      </c>
      <c r="X76" s="249" t="s">
        <v>371</v>
      </c>
      <c r="Y76" s="871" t="s">
        <v>371</v>
      </c>
      <c r="Z76" s="871" t="s">
        <v>371</v>
      </c>
      <c r="AA76" s="256" t="s">
        <v>371</v>
      </c>
      <c r="AB76" s="871" t="s">
        <v>371</v>
      </c>
      <c r="AC76" s="247" t="s">
        <v>146</v>
      </c>
      <c r="AD76" s="244">
        <v>5</v>
      </c>
      <c r="AE76" s="806"/>
    </row>
    <row r="77" spans="17:78" x14ac:dyDescent="0.25">
      <c r="Q77" s="269" t="s">
        <v>371</v>
      </c>
      <c r="R77" s="571" t="s">
        <v>371</v>
      </c>
      <c r="S77" s="571" t="s">
        <v>371</v>
      </c>
      <c r="T77" s="571" t="s">
        <v>371</v>
      </c>
      <c r="U77" s="571" t="s">
        <v>371</v>
      </c>
      <c r="V77" s="247" t="s">
        <v>211</v>
      </c>
      <c r="W77" s="248">
        <v>4</v>
      </c>
      <c r="X77" s="249" t="s">
        <v>371</v>
      </c>
      <c r="Y77" s="871" t="s">
        <v>371</v>
      </c>
      <c r="Z77" s="871" t="s">
        <v>371</v>
      </c>
      <c r="AA77" s="256" t="s">
        <v>371</v>
      </c>
      <c r="AB77" s="871" t="s">
        <v>371</v>
      </c>
      <c r="AC77" s="247" t="s">
        <v>211</v>
      </c>
      <c r="AD77" s="244">
        <v>4</v>
      </c>
      <c r="AE77" s="806"/>
    </row>
    <row r="78" spans="17:78" x14ac:dyDescent="0.25">
      <c r="Q78" s="266"/>
      <c r="R78" s="263"/>
      <c r="S78" s="263"/>
      <c r="T78" s="263" t="s">
        <v>371</v>
      </c>
      <c r="U78" s="263"/>
      <c r="V78" s="247" t="s">
        <v>222</v>
      </c>
      <c r="W78" s="267">
        <v>3</v>
      </c>
      <c r="X78" s="268"/>
      <c r="Y78" s="263"/>
      <c r="Z78" s="263"/>
      <c r="AA78" s="263" t="s">
        <v>371</v>
      </c>
      <c r="AB78" s="263"/>
      <c r="AC78" s="247" t="s">
        <v>222</v>
      </c>
      <c r="AD78" s="262">
        <v>3</v>
      </c>
      <c r="AE78" s="828"/>
    </row>
    <row r="79" spans="17:78" ht="31.5" x14ac:dyDescent="0.25">
      <c r="Q79" s="266"/>
      <c r="R79" s="263"/>
      <c r="S79" s="263"/>
      <c r="T79" s="263"/>
      <c r="U79" s="263"/>
      <c r="V79" s="247" t="s">
        <v>545</v>
      </c>
      <c r="W79" s="267">
        <v>5</v>
      </c>
      <c r="X79" s="268"/>
      <c r="Y79" s="263"/>
      <c r="Z79" s="263"/>
      <c r="AA79" s="263"/>
      <c r="AB79" s="263"/>
      <c r="AC79" s="247" t="s">
        <v>545</v>
      </c>
      <c r="AD79" s="262">
        <v>4</v>
      </c>
      <c r="AE79" s="806" t="s">
        <v>406</v>
      </c>
    </row>
    <row r="80" spans="17:78" x14ac:dyDescent="0.25">
      <c r="Q80" s="266" t="s">
        <v>371</v>
      </c>
      <c r="R80" s="263" t="s">
        <v>371</v>
      </c>
      <c r="S80" s="263"/>
      <c r="T80" s="263"/>
      <c r="U80" s="263"/>
      <c r="V80" s="247" t="s">
        <v>220</v>
      </c>
      <c r="W80" s="267">
        <v>3</v>
      </c>
      <c r="X80" s="268" t="s">
        <v>371</v>
      </c>
      <c r="Y80" s="263" t="s">
        <v>371</v>
      </c>
      <c r="Z80" s="263"/>
      <c r="AA80" s="263"/>
      <c r="AB80" s="263"/>
      <c r="AC80" s="247" t="s">
        <v>220</v>
      </c>
      <c r="AD80" s="262">
        <v>3</v>
      </c>
      <c r="AE80" s="828"/>
    </row>
    <row r="81" spans="17:31" x14ac:dyDescent="0.25">
      <c r="Q81" s="266"/>
      <c r="R81" s="263" t="s">
        <v>371</v>
      </c>
      <c r="S81" s="263"/>
      <c r="T81" s="263"/>
      <c r="U81" s="263"/>
      <c r="V81" s="247" t="s">
        <v>173</v>
      </c>
      <c r="W81" s="267">
        <v>3</v>
      </c>
      <c r="X81" s="268"/>
      <c r="Y81" s="263" t="s">
        <v>371</v>
      </c>
      <c r="Z81" s="263"/>
      <c r="AA81" s="263"/>
      <c r="AB81" s="263"/>
      <c r="AC81" s="247" t="s">
        <v>173</v>
      </c>
      <c r="AD81" s="262">
        <v>3</v>
      </c>
      <c r="AE81" s="828"/>
    </row>
    <row r="82" spans="17:31" ht="47.25" x14ac:dyDescent="0.25">
      <c r="Q82" s="266"/>
      <c r="R82" s="263"/>
      <c r="S82" s="263"/>
      <c r="T82" s="263"/>
      <c r="U82" s="263"/>
      <c r="V82" s="247" t="s">
        <v>546</v>
      </c>
      <c r="W82" s="267">
        <v>5</v>
      </c>
      <c r="X82" s="268"/>
      <c r="Y82" s="263"/>
      <c r="Z82" s="263"/>
      <c r="AA82" s="263"/>
      <c r="AB82" s="263"/>
      <c r="AC82" s="247" t="s">
        <v>547</v>
      </c>
      <c r="AD82" s="262">
        <v>4</v>
      </c>
      <c r="AE82" s="806" t="s">
        <v>380</v>
      </c>
    </row>
    <row r="83" spans="17:31" x14ac:dyDescent="0.25">
      <c r="Q83" s="266" t="s">
        <v>371</v>
      </c>
      <c r="R83" s="263"/>
      <c r="S83" s="263"/>
      <c r="T83" s="263"/>
      <c r="U83" s="263"/>
      <c r="V83" s="247" t="s">
        <v>221</v>
      </c>
      <c r="W83" s="267">
        <v>3</v>
      </c>
      <c r="X83" s="268"/>
      <c r="Y83" s="263"/>
      <c r="Z83" s="263"/>
      <c r="AA83" s="263" t="s">
        <v>371</v>
      </c>
      <c r="AB83" s="263"/>
      <c r="AC83" s="247" t="s">
        <v>548</v>
      </c>
      <c r="AD83" s="262">
        <v>3</v>
      </c>
      <c r="AE83" s="828"/>
    </row>
    <row r="84" spans="17:31" x14ac:dyDescent="0.25">
      <c r="Q84" s="266"/>
      <c r="R84" s="263"/>
      <c r="S84" s="263"/>
      <c r="T84" s="263"/>
      <c r="U84" s="263" t="s">
        <v>371</v>
      </c>
      <c r="V84" s="247" t="s">
        <v>392</v>
      </c>
      <c r="W84" s="267">
        <v>5</v>
      </c>
      <c r="X84" s="268"/>
      <c r="Y84" s="263"/>
      <c r="Z84" s="263"/>
      <c r="AA84" s="263"/>
      <c r="AB84" s="263" t="s">
        <v>371</v>
      </c>
      <c r="AC84" s="247" t="s">
        <v>392</v>
      </c>
      <c r="AD84" s="262">
        <v>4</v>
      </c>
      <c r="AE84" s="828"/>
    </row>
    <row r="85" spans="17:31" x14ac:dyDescent="0.25">
      <c r="Q85" s="266"/>
      <c r="R85" s="263"/>
      <c r="S85" s="263"/>
      <c r="T85" s="263"/>
      <c r="U85" s="263" t="s">
        <v>371</v>
      </c>
      <c r="V85" s="247" t="s">
        <v>393</v>
      </c>
      <c r="W85" s="267">
        <v>3</v>
      </c>
      <c r="X85" s="268"/>
      <c r="Y85" s="263"/>
      <c r="Z85" s="263"/>
      <c r="AA85" s="263"/>
      <c r="AB85" s="263" t="s">
        <v>371</v>
      </c>
      <c r="AC85" s="247" t="s">
        <v>452</v>
      </c>
      <c r="AD85" s="262">
        <v>4</v>
      </c>
      <c r="AE85" s="828"/>
    </row>
    <row r="86" spans="17:31" x14ac:dyDescent="0.25">
      <c r="Q86" s="266"/>
      <c r="R86" s="263"/>
      <c r="S86" s="263"/>
      <c r="T86" s="263"/>
      <c r="U86" s="263" t="s">
        <v>371</v>
      </c>
      <c r="V86" s="247" t="s">
        <v>391</v>
      </c>
      <c r="W86" s="267">
        <v>3</v>
      </c>
      <c r="X86" s="268"/>
      <c r="Y86" s="263"/>
      <c r="Z86" s="263"/>
      <c r="AA86" s="263"/>
      <c r="AB86" s="263" t="s">
        <v>371</v>
      </c>
      <c r="AC86" s="247" t="s">
        <v>447</v>
      </c>
      <c r="AD86" s="262">
        <v>3</v>
      </c>
      <c r="AE86" s="828"/>
    </row>
    <row r="87" spans="17:31" x14ac:dyDescent="0.25">
      <c r="Q87" s="266" t="s">
        <v>371</v>
      </c>
      <c r="R87" s="263" t="s">
        <v>371</v>
      </c>
      <c r="S87" s="263" t="s">
        <v>371</v>
      </c>
      <c r="T87" s="263" t="s">
        <v>371</v>
      </c>
      <c r="U87" s="263" t="s">
        <v>371</v>
      </c>
      <c r="V87" s="247" t="s">
        <v>198</v>
      </c>
      <c r="W87" s="267">
        <v>2</v>
      </c>
      <c r="X87" s="268" t="s">
        <v>371</v>
      </c>
      <c r="Y87" s="263" t="s">
        <v>371</v>
      </c>
      <c r="Z87" s="263" t="s">
        <v>371</v>
      </c>
      <c r="AA87" s="263" t="s">
        <v>371</v>
      </c>
      <c r="AB87" s="263" t="s">
        <v>371</v>
      </c>
      <c r="AC87" s="247" t="s">
        <v>198</v>
      </c>
      <c r="AD87" s="262">
        <v>4</v>
      </c>
      <c r="AE87" s="828"/>
    </row>
    <row r="88" spans="17:31" x14ac:dyDescent="0.25">
      <c r="Q88" s="266" t="s">
        <v>371</v>
      </c>
      <c r="R88" s="263" t="s">
        <v>371</v>
      </c>
      <c r="S88" s="263"/>
      <c r="T88" s="263" t="s">
        <v>371</v>
      </c>
      <c r="U88" s="263" t="s">
        <v>371</v>
      </c>
      <c r="V88" s="247" t="s">
        <v>79</v>
      </c>
      <c r="W88" s="267">
        <v>3</v>
      </c>
      <c r="X88" s="268" t="s">
        <v>371</v>
      </c>
      <c r="Y88" s="263" t="s">
        <v>371</v>
      </c>
      <c r="Z88" s="263"/>
      <c r="AA88" s="263" t="s">
        <v>371</v>
      </c>
      <c r="AB88" s="263" t="s">
        <v>371</v>
      </c>
      <c r="AC88" s="247" t="s">
        <v>79</v>
      </c>
      <c r="AD88" s="262">
        <v>3</v>
      </c>
      <c r="AE88" s="828"/>
    </row>
    <row r="89" spans="17:31" ht="47.25" x14ac:dyDescent="0.25">
      <c r="Q89" s="266"/>
      <c r="R89" s="263"/>
      <c r="S89" s="263"/>
      <c r="T89" s="263"/>
      <c r="U89" s="263"/>
      <c r="V89" s="247" t="s">
        <v>348</v>
      </c>
      <c r="W89" s="267">
        <v>5</v>
      </c>
      <c r="X89" s="268"/>
      <c r="Y89" s="263"/>
      <c r="Z89" s="263"/>
      <c r="AA89" s="263"/>
      <c r="AB89" s="263"/>
      <c r="AC89" s="247" t="s">
        <v>348</v>
      </c>
      <c r="AD89" s="262">
        <v>5</v>
      </c>
      <c r="AE89" s="806" t="s">
        <v>380</v>
      </c>
    </row>
    <row r="90" spans="17:31" x14ac:dyDescent="0.25">
      <c r="Q90" s="266" t="s">
        <v>371</v>
      </c>
      <c r="R90" s="263" t="s">
        <v>371</v>
      </c>
      <c r="S90" s="263" t="s">
        <v>371</v>
      </c>
      <c r="T90" s="263" t="s">
        <v>371</v>
      </c>
      <c r="U90" s="263"/>
      <c r="V90" s="247" t="s">
        <v>123</v>
      </c>
      <c r="W90" s="267">
        <v>2</v>
      </c>
      <c r="X90" s="268" t="s">
        <v>371</v>
      </c>
      <c r="Y90" s="263" t="s">
        <v>371</v>
      </c>
      <c r="Z90" s="263" t="s">
        <v>371</v>
      </c>
      <c r="AA90" s="263" t="s">
        <v>371</v>
      </c>
      <c r="AB90" s="263" t="s">
        <v>371</v>
      </c>
      <c r="AC90" s="247" t="s">
        <v>123</v>
      </c>
      <c r="AD90" s="262">
        <v>3</v>
      </c>
      <c r="AE90" s="828"/>
    </row>
    <row r="91" spans="17:31" ht="47.25" x14ac:dyDescent="0.25">
      <c r="Q91" s="266"/>
      <c r="R91" s="263"/>
      <c r="S91" s="263"/>
      <c r="T91" s="263"/>
      <c r="U91" s="263"/>
      <c r="V91" s="247" t="s">
        <v>116</v>
      </c>
      <c r="W91" s="267">
        <v>5</v>
      </c>
      <c r="X91" s="268"/>
      <c r="Y91" s="263"/>
      <c r="Z91" s="263"/>
      <c r="AA91" s="263"/>
      <c r="AB91" s="263"/>
      <c r="AC91" s="247" t="s">
        <v>500</v>
      </c>
      <c r="AD91" s="262">
        <v>5</v>
      </c>
      <c r="AE91" s="806" t="s">
        <v>380</v>
      </c>
    </row>
    <row r="92" spans="17:31" ht="31.5" x14ac:dyDescent="0.25">
      <c r="Q92" s="266"/>
      <c r="R92" s="263"/>
      <c r="S92" s="263"/>
      <c r="T92" s="263"/>
      <c r="U92" s="263"/>
      <c r="V92" s="247" t="s">
        <v>549</v>
      </c>
      <c r="W92" s="267">
        <v>5</v>
      </c>
      <c r="X92" s="268"/>
      <c r="Y92" s="263"/>
      <c r="Z92" s="263"/>
      <c r="AA92" s="263"/>
      <c r="AB92" s="263"/>
      <c r="AC92" s="247" t="s">
        <v>550</v>
      </c>
      <c r="AD92" s="262">
        <v>2</v>
      </c>
      <c r="AE92" s="806" t="s">
        <v>406</v>
      </c>
    </row>
    <row r="93" spans="17:31" x14ac:dyDescent="0.25">
      <c r="Q93" s="266" t="s">
        <v>371</v>
      </c>
      <c r="R93" s="263" t="s">
        <v>371</v>
      </c>
      <c r="S93" s="263" t="s">
        <v>371</v>
      </c>
      <c r="T93" s="263" t="s">
        <v>371</v>
      </c>
      <c r="U93" s="263" t="s">
        <v>371</v>
      </c>
      <c r="V93" s="247" t="s">
        <v>162</v>
      </c>
      <c r="W93" s="267">
        <v>6</v>
      </c>
      <c r="X93" s="268" t="s">
        <v>371</v>
      </c>
      <c r="Y93" s="263" t="s">
        <v>371</v>
      </c>
      <c r="Z93" s="263" t="s">
        <v>371</v>
      </c>
      <c r="AA93" s="263" t="s">
        <v>371</v>
      </c>
      <c r="AB93" s="263" t="s">
        <v>371</v>
      </c>
      <c r="AC93" s="247" t="s">
        <v>162</v>
      </c>
      <c r="AD93" s="262">
        <v>5</v>
      </c>
      <c r="AE93" s="828"/>
    </row>
    <row r="94" spans="17:31" x14ac:dyDescent="0.25">
      <c r="Q94" s="266" t="s">
        <v>371</v>
      </c>
      <c r="R94" s="263" t="s">
        <v>371</v>
      </c>
      <c r="S94" s="263" t="s">
        <v>371</v>
      </c>
      <c r="T94" s="263" t="s">
        <v>371</v>
      </c>
      <c r="U94" s="263"/>
      <c r="V94" s="247" t="s">
        <v>149</v>
      </c>
      <c r="W94" s="267">
        <v>6</v>
      </c>
      <c r="X94" s="268" t="s">
        <v>371</v>
      </c>
      <c r="Y94" s="263" t="s">
        <v>371</v>
      </c>
      <c r="Z94" s="263" t="s">
        <v>371</v>
      </c>
      <c r="AA94" s="263" t="s">
        <v>371</v>
      </c>
      <c r="AB94" s="263"/>
      <c r="AC94" s="247" t="s">
        <v>149</v>
      </c>
      <c r="AD94" s="262">
        <v>5</v>
      </c>
      <c r="AE94" s="828"/>
    </row>
    <row r="95" spans="17:31" ht="31.5" x14ac:dyDescent="0.25">
      <c r="Q95" s="266"/>
      <c r="R95" s="263"/>
      <c r="S95" s="263"/>
      <c r="T95" s="263"/>
      <c r="U95" s="263"/>
      <c r="V95" s="247" t="s">
        <v>499</v>
      </c>
      <c r="W95" s="267">
        <v>5</v>
      </c>
      <c r="X95" s="268"/>
      <c r="Y95" s="263"/>
      <c r="Z95" s="263"/>
      <c r="AA95" s="263"/>
      <c r="AB95" s="263"/>
      <c r="AC95" s="247" t="s">
        <v>499</v>
      </c>
      <c r="AD95" s="262">
        <v>5</v>
      </c>
      <c r="AE95" s="806" t="s">
        <v>406</v>
      </c>
    </row>
    <row r="96" spans="17:31" ht="31.5" x14ac:dyDescent="0.25">
      <c r="Q96" s="266"/>
      <c r="R96" s="263"/>
      <c r="S96" s="263"/>
      <c r="T96" s="263"/>
      <c r="U96" s="263"/>
      <c r="V96" s="247" t="s">
        <v>118</v>
      </c>
      <c r="W96" s="267">
        <v>5</v>
      </c>
      <c r="X96" s="268"/>
      <c r="Y96" s="263"/>
      <c r="Z96" s="263"/>
      <c r="AA96" s="263"/>
      <c r="AB96" s="263"/>
      <c r="AC96" s="247" t="s">
        <v>118</v>
      </c>
      <c r="AD96" s="262">
        <v>4</v>
      </c>
      <c r="AE96" s="806" t="s">
        <v>406</v>
      </c>
    </row>
    <row r="97" spans="17:31" x14ac:dyDescent="0.25">
      <c r="Q97" s="266"/>
      <c r="R97" s="263"/>
      <c r="S97" s="263"/>
      <c r="T97" s="263"/>
      <c r="U97" s="263" t="s">
        <v>371</v>
      </c>
      <c r="V97" s="247" t="s">
        <v>396</v>
      </c>
      <c r="W97" s="267">
        <v>3</v>
      </c>
      <c r="X97" s="268"/>
      <c r="Y97" s="263"/>
      <c r="Z97" s="263"/>
      <c r="AA97" s="263"/>
      <c r="AB97" s="263" t="s">
        <v>371</v>
      </c>
      <c r="AC97" s="247" t="s">
        <v>396</v>
      </c>
      <c r="AD97" s="262">
        <v>3</v>
      </c>
      <c r="AE97" s="828"/>
    </row>
    <row r="98" spans="17:31" x14ac:dyDescent="0.25">
      <c r="Q98" s="266" t="s">
        <v>371</v>
      </c>
      <c r="R98" s="263" t="s">
        <v>371</v>
      </c>
      <c r="S98" s="263"/>
      <c r="T98" s="263" t="s">
        <v>371</v>
      </c>
      <c r="U98" s="263" t="s">
        <v>371</v>
      </c>
      <c r="V98" s="247" t="s">
        <v>159</v>
      </c>
      <c r="W98" s="267">
        <v>4</v>
      </c>
      <c r="X98" s="268" t="s">
        <v>371</v>
      </c>
      <c r="Y98" s="263" t="s">
        <v>371</v>
      </c>
      <c r="Z98" s="263" t="s">
        <v>371</v>
      </c>
      <c r="AA98" s="263" t="s">
        <v>371</v>
      </c>
      <c r="AB98" s="263" t="s">
        <v>371</v>
      </c>
      <c r="AC98" s="247" t="s">
        <v>159</v>
      </c>
      <c r="AD98" s="262">
        <v>3</v>
      </c>
      <c r="AE98" s="828"/>
    </row>
    <row r="99" spans="17:31" x14ac:dyDescent="0.25">
      <c r="Q99" s="266"/>
      <c r="R99" s="263"/>
      <c r="S99" s="263"/>
      <c r="T99" s="263" t="s">
        <v>371</v>
      </c>
      <c r="U99" s="263"/>
      <c r="V99" s="247" t="s">
        <v>232</v>
      </c>
      <c r="W99" s="267">
        <v>2</v>
      </c>
      <c r="X99" s="265"/>
      <c r="Y99" s="262"/>
      <c r="Z99" s="262"/>
      <c r="AA99" s="262" t="s">
        <v>371</v>
      </c>
      <c r="AB99" s="262"/>
      <c r="AC99" s="247" t="s">
        <v>459</v>
      </c>
      <c r="AD99" s="262">
        <v>3</v>
      </c>
      <c r="AE99" s="828"/>
    </row>
    <row r="100" spans="17:31" ht="16.5" thickBot="1" x14ac:dyDescent="0.3">
      <c r="Q100" s="275"/>
      <c r="R100" s="276"/>
      <c r="S100" s="276" t="s">
        <v>371</v>
      </c>
      <c r="T100" s="276"/>
      <c r="U100" s="276"/>
      <c r="V100" s="252" t="s">
        <v>169</v>
      </c>
      <c r="W100" s="277">
        <v>2</v>
      </c>
      <c r="X100" s="278"/>
      <c r="Y100" s="276"/>
      <c r="Z100" s="276" t="s">
        <v>371</v>
      </c>
      <c r="AA100" s="276"/>
      <c r="AB100" s="276"/>
      <c r="AC100" s="252" t="s">
        <v>169</v>
      </c>
      <c r="AD100" s="279">
        <v>3</v>
      </c>
      <c r="AE100" s="858"/>
    </row>
  </sheetData>
  <mergeCells count="48">
    <mergeCell ref="AF1:AU1"/>
    <mergeCell ref="AF2:AM2"/>
    <mergeCell ref="AN2:AU2"/>
    <mergeCell ref="Q1:AE1"/>
    <mergeCell ref="A1:P1"/>
    <mergeCell ref="A2:H2"/>
    <mergeCell ref="I2:P2"/>
    <mergeCell ref="I13:I14"/>
    <mergeCell ref="J13:J14"/>
    <mergeCell ref="K13:K14"/>
    <mergeCell ref="L13:L14"/>
    <mergeCell ref="M13:M14"/>
    <mergeCell ref="AE50:AE51"/>
    <mergeCell ref="X26:X27"/>
    <mergeCell ref="Y26:Y27"/>
    <mergeCell ref="Z26:Z27"/>
    <mergeCell ref="AA26:AA27"/>
    <mergeCell ref="AB26:AB27"/>
    <mergeCell ref="X50:X51"/>
    <mergeCell ref="Y50:Y51"/>
    <mergeCell ref="Z50:Z51"/>
    <mergeCell ref="AA50:AA51"/>
    <mergeCell ref="AD50:AD51"/>
    <mergeCell ref="AC26:AC27"/>
    <mergeCell ref="AD26:AD27"/>
    <mergeCell ref="AE26:AE27"/>
    <mergeCell ref="AC50:AC51"/>
    <mergeCell ref="AB50:AB51"/>
    <mergeCell ref="N13:N14"/>
    <mergeCell ref="O13:O14"/>
    <mergeCell ref="P13:P14"/>
    <mergeCell ref="Q2:W2"/>
    <mergeCell ref="X2:AE2"/>
    <mergeCell ref="CA1:CN1"/>
    <mergeCell ref="CA2:CF2"/>
    <mergeCell ref="CG2:CN2"/>
    <mergeCell ref="AV1:BJ1"/>
    <mergeCell ref="CO2:CU2"/>
    <mergeCell ref="BK1:BZ1"/>
    <mergeCell ref="BK2:BR2"/>
    <mergeCell ref="BS2:BZ2"/>
    <mergeCell ref="CO1:DC1"/>
    <mergeCell ref="CA3:CD3"/>
    <mergeCell ref="CG3:CL3"/>
    <mergeCell ref="CV3:DA3"/>
    <mergeCell ref="AV2:BB2"/>
    <mergeCell ref="BC2:BJ2"/>
    <mergeCell ref="CV2:DC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0" orientation="portrait" r:id="rId1"/>
  <colBreaks count="4" manualBreakCount="4">
    <brk id="16" max="1048575" man="1"/>
    <brk id="31" max="1048575" man="1"/>
    <brk id="47" max="1048575" man="1"/>
    <brk id="6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"/>
  <sheetViews>
    <sheetView zoomScale="112" zoomScaleNormal="112" workbookViewId="0">
      <selection activeCell="C1" sqref="C1:C2"/>
    </sheetView>
  </sheetViews>
  <sheetFormatPr defaultRowHeight="12.75" x14ac:dyDescent="0.2"/>
  <cols>
    <col min="1" max="1" width="7.42578125" bestFit="1" customWidth="1"/>
    <col min="2" max="2" width="5.28515625" bestFit="1" customWidth="1"/>
    <col min="3" max="3" width="55.5703125" bestFit="1" customWidth="1"/>
    <col min="4" max="4" width="9.42578125" customWidth="1"/>
    <col min="5" max="5" width="3.7109375" customWidth="1"/>
    <col min="6" max="6" width="9.42578125" customWidth="1"/>
    <col min="7" max="7" width="3.85546875" customWidth="1"/>
    <col min="8" max="8" width="9.42578125" customWidth="1"/>
    <col min="9" max="9" width="3.85546875" customWidth="1"/>
    <col min="10" max="11" width="9.42578125" customWidth="1"/>
    <col min="12" max="15" width="10" customWidth="1"/>
  </cols>
  <sheetData>
    <row r="1" spans="1:16" ht="12.75" customHeight="1" x14ac:dyDescent="0.2">
      <c r="A1" s="1479" t="s">
        <v>300</v>
      </c>
      <c r="B1" s="1479" t="s">
        <v>295</v>
      </c>
      <c r="C1" s="1480" t="s">
        <v>1764</v>
      </c>
      <c r="D1" s="1481" t="s">
        <v>296</v>
      </c>
      <c r="E1" s="1481"/>
      <c r="F1" s="1481"/>
      <c r="G1" s="1481"/>
      <c r="H1" s="1481"/>
      <c r="I1" s="1481"/>
      <c r="J1" s="952"/>
      <c r="K1" s="952"/>
      <c r="L1" s="1482" t="s">
        <v>302</v>
      </c>
      <c r="M1" s="1483"/>
      <c r="N1" s="1483"/>
      <c r="O1" s="1483"/>
      <c r="P1" s="1483"/>
    </row>
    <row r="2" spans="1:16" ht="96" customHeight="1" x14ac:dyDescent="0.35">
      <c r="A2" s="1479"/>
      <c r="B2" s="1479"/>
      <c r="C2" s="1480"/>
      <c r="D2" s="428">
        <v>1</v>
      </c>
      <c r="E2" s="428">
        <v>2</v>
      </c>
      <c r="F2" s="428">
        <v>3</v>
      </c>
      <c r="G2" s="428">
        <v>4</v>
      </c>
      <c r="H2" s="428">
        <v>5</v>
      </c>
      <c r="I2" s="428">
        <v>6</v>
      </c>
      <c r="J2" s="428">
        <v>7</v>
      </c>
      <c r="K2" s="428">
        <v>8</v>
      </c>
      <c r="L2" s="359" t="s">
        <v>524</v>
      </c>
      <c r="M2" s="359" t="s">
        <v>525</v>
      </c>
      <c r="N2" s="359" t="s">
        <v>1750</v>
      </c>
      <c r="O2" s="359" t="s">
        <v>1751</v>
      </c>
      <c r="P2" s="359" t="s">
        <v>1752</v>
      </c>
    </row>
    <row r="3" spans="1:16" ht="20.100000000000001" customHeight="1" x14ac:dyDescent="0.2">
      <c r="A3" s="81" t="s">
        <v>1765</v>
      </c>
      <c r="B3" s="81" t="s">
        <v>0</v>
      </c>
      <c r="C3" s="81" t="s">
        <v>297</v>
      </c>
      <c r="D3" s="360" t="s">
        <v>0</v>
      </c>
      <c r="E3" s="360"/>
      <c r="F3" s="861" t="s">
        <v>0</v>
      </c>
      <c r="G3" s="360"/>
      <c r="H3" s="124" t="s">
        <v>0</v>
      </c>
      <c r="I3" s="82"/>
      <c r="J3" s="360" t="s">
        <v>0</v>
      </c>
      <c r="K3" s="360"/>
      <c r="L3" s="124"/>
      <c r="M3" s="82"/>
      <c r="N3" s="82"/>
      <c r="O3" s="82"/>
      <c r="P3" s="81"/>
    </row>
    <row r="4" spans="1:16" ht="20.100000000000001" customHeight="1" x14ac:dyDescent="0.2">
      <c r="A4" s="81" t="s">
        <v>1765</v>
      </c>
      <c r="B4" s="81" t="s">
        <v>1</v>
      </c>
      <c r="C4" s="81" t="s">
        <v>299</v>
      </c>
      <c r="D4" s="360" t="s">
        <v>1</v>
      </c>
      <c r="E4" s="360"/>
      <c r="F4" s="861" t="s">
        <v>1</v>
      </c>
      <c r="G4" s="360"/>
      <c r="H4" s="124" t="s">
        <v>1</v>
      </c>
      <c r="I4" s="360"/>
      <c r="J4" s="360"/>
      <c r="K4" s="360"/>
      <c r="L4" s="82"/>
      <c r="M4" s="82"/>
      <c r="N4" s="82"/>
      <c r="O4" s="82"/>
      <c r="P4" s="124"/>
    </row>
    <row r="5" spans="1:16" ht="20.100000000000001" customHeight="1" x14ac:dyDescent="0.2">
      <c r="A5" s="81" t="s">
        <v>1765</v>
      </c>
      <c r="B5" s="81" t="s">
        <v>107</v>
      </c>
      <c r="C5" s="81" t="s">
        <v>301</v>
      </c>
      <c r="D5" s="360" t="s">
        <v>107</v>
      </c>
      <c r="E5" s="360"/>
      <c r="F5" s="861" t="s">
        <v>107</v>
      </c>
      <c r="G5" s="360"/>
      <c r="H5" s="124" t="s">
        <v>107</v>
      </c>
      <c r="I5" s="82"/>
      <c r="J5" s="360" t="s">
        <v>107</v>
      </c>
      <c r="K5" s="360"/>
      <c r="L5" s="81"/>
      <c r="M5" s="124"/>
      <c r="N5" s="82"/>
      <c r="O5" s="82"/>
      <c r="P5" s="81"/>
    </row>
    <row r="6" spans="1:16" ht="20.100000000000001" customHeight="1" thickBot="1" x14ac:dyDescent="0.25">
      <c r="A6" s="648" t="s">
        <v>1765</v>
      </c>
      <c r="B6" s="648" t="s">
        <v>336</v>
      </c>
      <c r="C6" s="648" t="s">
        <v>388</v>
      </c>
      <c r="D6" s="1017" t="s">
        <v>336</v>
      </c>
      <c r="E6" s="1017"/>
      <c r="F6" s="1018" t="s">
        <v>336</v>
      </c>
      <c r="G6" s="1017"/>
      <c r="H6" s="1019" t="s">
        <v>336</v>
      </c>
      <c r="I6" s="895"/>
      <c r="J6" s="1017" t="s">
        <v>336</v>
      </c>
      <c r="K6" s="1017"/>
      <c r="L6" s="895"/>
      <c r="M6" s="895"/>
      <c r="N6" s="1020"/>
      <c r="O6" s="895"/>
      <c r="P6" s="648"/>
    </row>
    <row r="7" spans="1:16" ht="20.100000000000001" customHeight="1" x14ac:dyDescent="0.2">
      <c r="A7" s="1021" t="s">
        <v>1765</v>
      </c>
      <c r="B7" s="1022" t="s">
        <v>2</v>
      </c>
      <c r="C7" s="1023" t="s">
        <v>429</v>
      </c>
      <c r="D7" s="896" t="s">
        <v>623</v>
      </c>
      <c r="E7" s="896"/>
      <c r="F7" s="1024" t="s">
        <v>623</v>
      </c>
      <c r="G7" s="896"/>
      <c r="H7" s="1025" t="s">
        <v>623</v>
      </c>
      <c r="I7" s="1076"/>
      <c r="J7" s="897" t="s">
        <v>623</v>
      </c>
      <c r="K7" s="897"/>
      <c r="L7" s="897"/>
      <c r="M7" s="897"/>
      <c r="N7" s="897"/>
      <c r="O7" s="1026"/>
      <c r="P7" s="1027"/>
    </row>
    <row r="8" spans="1:16" ht="20.100000000000001" customHeight="1" thickBot="1" x14ac:dyDescent="0.25">
      <c r="A8" s="1028" t="s">
        <v>1765</v>
      </c>
      <c r="B8" s="437" t="s">
        <v>336</v>
      </c>
      <c r="C8" s="438" t="s">
        <v>681</v>
      </c>
      <c r="D8" s="427"/>
      <c r="E8" s="427"/>
      <c r="F8" s="427"/>
      <c r="G8" s="427"/>
      <c r="H8" s="427"/>
      <c r="I8" s="968"/>
      <c r="J8" s="898"/>
      <c r="K8" s="898"/>
      <c r="L8" s="426"/>
      <c r="M8" s="426"/>
      <c r="N8" s="629"/>
      <c r="O8" s="629"/>
      <c r="P8" s="1029"/>
    </row>
    <row r="9" spans="1:16" ht="20.100000000000001" customHeight="1" thickBot="1" x14ac:dyDescent="0.25">
      <c r="A9" s="901" t="s">
        <v>356</v>
      </c>
      <c r="B9" s="901" t="s">
        <v>0</v>
      </c>
      <c r="C9" s="901" t="s">
        <v>297</v>
      </c>
      <c r="D9" s="1075" t="s">
        <v>0</v>
      </c>
      <c r="E9" s="901"/>
      <c r="F9" s="1016"/>
      <c r="G9" s="1016"/>
      <c r="H9" s="361"/>
      <c r="I9" s="361"/>
      <c r="J9" s="361"/>
      <c r="K9" s="361"/>
      <c r="L9" s="361"/>
      <c r="M9" s="361"/>
      <c r="N9" s="361"/>
      <c r="O9" s="361"/>
    </row>
    <row r="10" spans="1:16" ht="20.100000000000001" customHeight="1" thickBot="1" x14ac:dyDescent="0.25">
      <c r="A10" s="900" t="s">
        <v>1766</v>
      </c>
      <c r="B10" s="903" t="s">
        <v>2</v>
      </c>
      <c r="C10" s="900" t="s">
        <v>679</v>
      </c>
      <c r="D10" s="898"/>
      <c r="E10" s="898"/>
      <c r="F10" s="899" t="s">
        <v>623</v>
      </c>
      <c r="G10" s="900"/>
      <c r="H10" s="361"/>
      <c r="I10" s="361"/>
      <c r="J10" s="361"/>
      <c r="K10" s="361"/>
      <c r="L10" s="361"/>
      <c r="M10" s="361"/>
      <c r="N10" s="361"/>
      <c r="O10" s="361"/>
    </row>
  </sheetData>
  <mergeCells count="5">
    <mergeCell ref="A1:A2"/>
    <mergeCell ref="C1:C2"/>
    <mergeCell ref="B1:B2"/>
    <mergeCell ref="D1:I1"/>
    <mergeCell ref="L1:P1"/>
  </mergeCells>
  <phoneticPr fontId="0" type="noConversion"/>
  <printOptions horizontalCentered="1"/>
  <pageMargins left="0.78740157480314965" right="0.78740157480314965" top="1.1811023622047245" bottom="0.39370078740157483" header="0.31496062992125984" footer="0.51181102362204722"/>
  <pageSetup paperSize="9" scale="74" fitToHeight="2" orientation="landscape" r:id="rId1"/>
  <headerFooter alignWithMargins="0">
    <oddHeader>&amp;CNAPPALI TAGOZAT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0033"/>
  </sheetPr>
  <dimension ref="A1:AA1449"/>
  <sheetViews>
    <sheetView tabSelected="1" zoomScale="70" zoomScaleNormal="70" zoomScaleSheetLayoutView="44" workbookViewId="0">
      <selection activeCell="E75" sqref="E75:E79"/>
    </sheetView>
  </sheetViews>
  <sheetFormatPr defaultColWidth="9.140625" defaultRowHeight="20.25" x14ac:dyDescent="0.2"/>
  <cols>
    <col min="1" max="1" width="9.42578125" style="414" customWidth="1"/>
    <col min="2" max="2" width="20.42578125" style="416" customWidth="1"/>
    <col min="3" max="18" width="15.42578125" style="415" customWidth="1"/>
    <col min="19" max="19" width="9.140625" style="414"/>
    <col min="20" max="20" width="13" style="414" customWidth="1"/>
    <col min="21" max="21" width="13.140625" style="414" customWidth="1"/>
    <col min="22" max="22" width="11" style="414" customWidth="1"/>
    <col min="23" max="23" width="13.28515625" style="414" customWidth="1"/>
    <col min="24" max="24" width="12.140625" style="414" customWidth="1"/>
    <col min="25" max="16384" width="9.140625" style="414"/>
  </cols>
  <sheetData>
    <row r="1" spans="1:25" ht="69.75" customHeight="1" thickBot="1" x14ac:dyDescent="0.25">
      <c r="A1" s="1331" t="s">
        <v>342</v>
      </c>
      <c r="B1" s="1332"/>
      <c r="C1" s="1332"/>
      <c r="D1" s="1332"/>
      <c r="E1" s="1332"/>
      <c r="F1" s="1332"/>
      <c r="G1" s="1332"/>
      <c r="H1" s="1332"/>
      <c r="I1" s="1332"/>
      <c r="J1" s="1332"/>
      <c r="K1" s="1332"/>
      <c r="L1" s="1332"/>
      <c r="M1" s="1332"/>
      <c r="N1" s="1332"/>
      <c r="O1" s="1332"/>
      <c r="P1" s="1332"/>
      <c r="Q1" s="1333"/>
      <c r="R1" s="972"/>
    </row>
    <row r="2" spans="1:25" ht="71.25" customHeight="1" x14ac:dyDescent="0.2">
      <c r="A2" s="1336" t="s">
        <v>138</v>
      </c>
      <c r="B2" s="1337"/>
      <c r="C2" s="973" t="s">
        <v>1600</v>
      </c>
      <c r="D2" s="859" t="s">
        <v>1601</v>
      </c>
      <c r="E2" s="859" t="s">
        <v>1602</v>
      </c>
      <c r="F2" s="859" t="s">
        <v>1603</v>
      </c>
      <c r="G2" s="859" t="s">
        <v>1604</v>
      </c>
      <c r="H2" s="859" t="s">
        <v>1606</v>
      </c>
      <c r="I2" s="859" t="s">
        <v>1607</v>
      </c>
      <c r="J2" s="859" t="s">
        <v>1608</v>
      </c>
      <c r="K2" s="859" t="s">
        <v>1609</v>
      </c>
      <c r="L2" s="859" t="s">
        <v>1610</v>
      </c>
      <c r="M2" s="1342" t="s">
        <v>1611</v>
      </c>
      <c r="N2" s="1334" t="s">
        <v>1612</v>
      </c>
      <c r="O2" s="859" t="s">
        <v>1613</v>
      </c>
      <c r="P2" s="859" t="s">
        <v>1614</v>
      </c>
      <c r="Q2" s="974" t="s">
        <v>1605</v>
      </c>
      <c r="R2" s="1315" t="s">
        <v>523</v>
      </c>
    </row>
    <row r="3" spans="1:25" ht="31.5" customHeight="1" x14ac:dyDescent="0.2">
      <c r="A3" s="1338"/>
      <c r="B3" s="1339"/>
      <c r="C3" s="975" t="s">
        <v>515</v>
      </c>
      <c r="D3" s="976"/>
      <c r="E3" s="976"/>
      <c r="F3" s="976" t="s">
        <v>516</v>
      </c>
      <c r="G3" s="976"/>
      <c r="H3" s="976"/>
      <c r="I3" s="976"/>
      <c r="J3" s="976"/>
      <c r="K3" s="976"/>
      <c r="L3" s="976" t="s">
        <v>517</v>
      </c>
      <c r="M3" s="1343"/>
      <c r="N3" s="1335"/>
      <c r="O3" s="637" t="s">
        <v>518</v>
      </c>
      <c r="P3" s="977" t="s">
        <v>518</v>
      </c>
      <c r="Q3" s="617" t="s">
        <v>518</v>
      </c>
      <c r="R3" s="1316"/>
    </row>
    <row r="4" spans="1:25" ht="26.25" thickBot="1" x14ac:dyDescent="0.25">
      <c r="A4" s="1340"/>
      <c r="B4" s="1341"/>
      <c r="C4" s="1067" t="s">
        <v>1758</v>
      </c>
      <c r="D4" s="1068" t="s">
        <v>1753</v>
      </c>
      <c r="E4" s="1068" t="s">
        <v>519</v>
      </c>
      <c r="F4" s="1068" t="s">
        <v>1753</v>
      </c>
      <c r="G4" s="1068" t="s">
        <v>520</v>
      </c>
      <c r="H4" s="1068" t="s">
        <v>1754</v>
      </c>
      <c r="I4" s="1068" t="s">
        <v>1755</v>
      </c>
      <c r="J4" s="1068" t="s">
        <v>1756</v>
      </c>
      <c r="K4" s="1068" t="s">
        <v>1757</v>
      </c>
      <c r="L4" s="1068" t="s">
        <v>1763</v>
      </c>
      <c r="M4" s="1343"/>
      <c r="N4" s="1335"/>
      <c r="O4" s="1069" t="s">
        <v>521</v>
      </c>
      <c r="P4" s="977" t="s">
        <v>522</v>
      </c>
      <c r="Q4" s="617">
        <v>40</v>
      </c>
      <c r="R4" s="1316"/>
    </row>
    <row r="5" spans="1:25" ht="20.25" customHeight="1" x14ac:dyDescent="0.2">
      <c r="A5" s="1263" t="s">
        <v>12</v>
      </c>
      <c r="B5" s="1065" t="s">
        <v>6</v>
      </c>
      <c r="C5" s="1090"/>
      <c r="D5" s="1091"/>
      <c r="E5" s="1091"/>
      <c r="F5" s="1091"/>
      <c r="G5" s="1327" t="s">
        <v>1812</v>
      </c>
      <c r="H5" s="1091"/>
      <c r="I5" s="1326" t="s">
        <v>1891</v>
      </c>
      <c r="J5" s="1326" t="s">
        <v>1842</v>
      </c>
      <c r="K5" s="1091"/>
      <c r="L5" s="1093"/>
      <c r="M5" s="1094"/>
      <c r="N5" s="1095"/>
      <c r="O5" s="1090"/>
      <c r="P5" s="1091"/>
      <c r="Q5" s="1092"/>
      <c r="R5" s="1096"/>
      <c r="T5" s="1361" t="s">
        <v>1771</v>
      </c>
      <c r="U5" s="1358" t="s">
        <v>1770</v>
      </c>
      <c r="V5" s="1367" t="s">
        <v>1772</v>
      </c>
      <c r="Y5" s="1350" t="s">
        <v>1779</v>
      </c>
    </row>
    <row r="6" spans="1:25" ht="20.25" customHeight="1" x14ac:dyDescent="0.2">
      <c r="A6" s="1264"/>
      <c r="B6" s="1066" t="s">
        <v>7</v>
      </c>
      <c r="C6" s="1097"/>
      <c r="G6" s="1304"/>
      <c r="I6" s="1285"/>
      <c r="J6" s="1285"/>
      <c r="L6" s="1098"/>
      <c r="M6" s="1099"/>
      <c r="N6" s="1100"/>
      <c r="O6" s="1097"/>
      <c r="Q6" s="1070"/>
      <c r="R6" s="1101"/>
      <c r="T6" s="1362"/>
      <c r="U6" s="1359"/>
      <c r="V6" s="1368"/>
      <c r="Y6" s="1351"/>
    </row>
    <row r="7" spans="1:25" ht="20.25" customHeight="1" x14ac:dyDescent="0.2">
      <c r="A7" s="1264"/>
      <c r="B7" s="1066" t="s">
        <v>8</v>
      </c>
      <c r="C7" s="1097"/>
      <c r="F7" s="1070"/>
      <c r="G7" s="1304"/>
      <c r="I7" s="1285"/>
      <c r="J7" s="1285"/>
      <c r="L7" s="1318" t="s">
        <v>1798</v>
      </c>
      <c r="M7" s="1317" t="s">
        <v>1780</v>
      </c>
      <c r="N7" s="1100"/>
      <c r="O7" s="1097"/>
      <c r="P7" s="1071"/>
      <c r="Q7" s="1070"/>
      <c r="R7" s="1101"/>
      <c r="T7" s="1362"/>
      <c r="U7" s="1359"/>
      <c r="V7" s="1368"/>
      <c r="Y7" s="1351"/>
    </row>
    <row r="8" spans="1:25" ht="20.25" customHeight="1" x14ac:dyDescent="0.2">
      <c r="A8" s="1264"/>
      <c r="B8" s="1066" t="s">
        <v>9</v>
      </c>
      <c r="C8" s="1097"/>
      <c r="F8" s="1070"/>
      <c r="G8" s="1304"/>
      <c r="I8" s="1285"/>
      <c r="J8" s="1285"/>
      <c r="L8" s="1318"/>
      <c r="M8" s="1317"/>
      <c r="N8" s="1100"/>
      <c r="O8" s="1097"/>
      <c r="P8" s="1071"/>
      <c r="Q8" s="1070"/>
      <c r="R8" s="1101"/>
      <c r="T8" s="1362"/>
      <c r="U8" s="1359"/>
      <c r="V8" s="1368"/>
      <c r="Y8" s="1351"/>
    </row>
    <row r="9" spans="1:25" ht="20.25" customHeight="1" x14ac:dyDescent="0.2">
      <c r="A9" s="1264"/>
      <c r="B9" s="1066" t="s">
        <v>10</v>
      </c>
      <c r="C9" s="1294" t="s">
        <v>1870</v>
      </c>
      <c r="E9" s="1298" t="s">
        <v>1874</v>
      </c>
      <c r="G9" s="1304"/>
      <c r="I9" s="1285"/>
      <c r="J9" s="1285"/>
      <c r="L9" s="1318"/>
      <c r="M9" s="1317"/>
      <c r="N9" s="1100"/>
      <c r="O9" s="1097"/>
      <c r="P9" s="1071"/>
      <c r="Q9" s="1070"/>
      <c r="R9" s="1101"/>
      <c r="T9" s="1363"/>
      <c r="U9" s="1360"/>
      <c r="V9" s="1369"/>
      <c r="Y9" s="1351"/>
    </row>
    <row r="10" spans="1:25" ht="20.25" customHeight="1" x14ac:dyDescent="0.2">
      <c r="A10" s="1264"/>
      <c r="B10" s="1066" t="s">
        <v>11</v>
      </c>
      <c r="C10" s="1295"/>
      <c r="E10" s="1299"/>
      <c r="G10" s="1304"/>
      <c r="I10" s="1285"/>
      <c r="J10" s="1285"/>
      <c r="L10" s="1318"/>
      <c r="M10" s="1317"/>
      <c r="N10" s="1100"/>
      <c r="O10" s="1097"/>
      <c r="P10" s="1071"/>
      <c r="Q10" s="1070"/>
      <c r="R10" s="1102"/>
      <c r="T10" s="1170" t="s">
        <v>0</v>
      </c>
      <c r="U10" s="1192" t="s">
        <v>0</v>
      </c>
      <c r="V10" s="1170" t="s">
        <v>0</v>
      </c>
      <c r="Y10" s="1351"/>
    </row>
    <row r="11" spans="1:25" ht="20.25" customHeight="1" x14ac:dyDescent="0.2">
      <c r="A11" s="1264"/>
      <c r="B11" s="416" t="s">
        <v>13</v>
      </c>
      <c r="C11" s="1295"/>
      <c r="E11" s="1299"/>
      <c r="G11" s="1304"/>
      <c r="I11" s="1285"/>
      <c r="J11" s="1285"/>
      <c r="L11" s="1318"/>
      <c r="M11" s="1317"/>
      <c r="N11" s="1100"/>
      <c r="O11" s="1097"/>
      <c r="P11" s="1071"/>
      <c r="Q11" s="1070"/>
      <c r="R11" s="1174"/>
      <c r="Y11" s="1351"/>
    </row>
    <row r="12" spans="1:25" ht="18.75" customHeight="1" x14ac:dyDescent="0.2">
      <c r="A12" s="1264"/>
      <c r="B12" s="416" t="s">
        <v>14</v>
      </c>
      <c r="C12" s="1295"/>
      <c r="E12" s="1299"/>
      <c r="G12" s="1304"/>
      <c r="I12" s="1181" t="s">
        <v>1854</v>
      </c>
      <c r="J12" s="1181" t="s">
        <v>1841</v>
      </c>
      <c r="L12" s="1214" t="s">
        <v>2</v>
      </c>
      <c r="M12" s="1183" t="s">
        <v>1768</v>
      </c>
      <c r="N12" s="1100"/>
      <c r="O12" s="1097"/>
      <c r="R12" s="1103"/>
      <c r="Y12" s="1352"/>
    </row>
    <row r="13" spans="1:25" ht="20.25" customHeight="1" x14ac:dyDescent="0.2">
      <c r="A13" s="1264"/>
      <c r="B13" s="416" t="s">
        <v>15</v>
      </c>
      <c r="C13" s="1295"/>
      <c r="E13" s="1300"/>
      <c r="G13" s="1179" t="s">
        <v>1768</v>
      </c>
      <c r="I13" s="1181" t="s">
        <v>336</v>
      </c>
      <c r="J13" s="1181" t="s">
        <v>1840</v>
      </c>
      <c r="L13" s="1104"/>
      <c r="M13" s="1105"/>
      <c r="N13" s="1100"/>
      <c r="O13" s="1097"/>
      <c r="R13" s="1103"/>
      <c r="Y13" s="1173" t="s">
        <v>1768</v>
      </c>
    </row>
    <row r="14" spans="1:25" x14ac:dyDescent="0.2">
      <c r="A14" s="1264"/>
      <c r="B14" s="416" t="s">
        <v>16</v>
      </c>
      <c r="C14" s="1295"/>
      <c r="E14" s="1177" t="s">
        <v>2</v>
      </c>
      <c r="I14" s="1070"/>
      <c r="J14" s="1070"/>
      <c r="K14" s="1070"/>
      <c r="L14" s="1318" t="s">
        <v>1884</v>
      </c>
      <c r="M14" s="1317" t="s">
        <v>1877</v>
      </c>
      <c r="N14" s="1100"/>
      <c r="O14" s="1099"/>
      <c r="P14" s="1070"/>
      <c r="Q14" s="1070"/>
      <c r="R14" s="1103"/>
    </row>
    <row r="15" spans="1:25" x14ac:dyDescent="0.2">
      <c r="A15" s="1264"/>
      <c r="B15" s="416" t="s">
        <v>17</v>
      </c>
      <c r="C15" s="1295"/>
      <c r="I15" s="1301" t="s">
        <v>1855</v>
      </c>
      <c r="J15" s="1301" t="s">
        <v>1844</v>
      </c>
      <c r="K15" s="1070"/>
      <c r="L15" s="1318"/>
      <c r="M15" s="1317"/>
      <c r="N15" s="1328" t="s">
        <v>1814</v>
      </c>
      <c r="O15" s="1099"/>
      <c r="P15" s="1070"/>
      <c r="Q15" s="1070"/>
      <c r="R15" s="1103"/>
    </row>
    <row r="16" spans="1:25" ht="21.75" customHeight="1" x14ac:dyDescent="0.2">
      <c r="A16" s="1264"/>
      <c r="B16" s="416" t="s">
        <v>18</v>
      </c>
      <c r="C16" s="1296"/>
      <c r="E16" s="1298" t="s">
        <v>1803</v>
      </c>
      <c r="I16" s="1302"/>
      <c r="J16" s="1302"/>
      <c r="K16" s="1070"/>
      <c r="L16" s="1318"/>
      <c r="M16" s="1317"/>
      <c r="N16" s="1329"/>
      <c r="O16" s="1165"/>
      <c r="P16" s="1070"/>
      <c r="Q16" s="1070"/>
      <c r="R16" s="1103"/>
    </row>
    <row r="17" spans="1:27" x14ac:dyDescent="0.2">
      <c r="A17" s="1264"/>
      <c r="B17" s="416" t="s">
        <v>19</v>
      </c>
      <c r="C17" s="1190" t="s">
        <v>2</v>
      </c>
      <c r="E17" s="1299"/>
      <c r="I17" s="1302"/>
      <c r="J17" s="1302"/>
      <c r="K17" s="1070"/>
      <c r="L17" s="1318"/>
      <c r="M17" s="1317"/>
      <c r="N17" s="1329"/>
      <c r="O17" s="1105"/>
      <c r="P17" s="1070"/>
      <c r="Q17" s="1070"/>
      <c r="R17" s="1103"/>
    </row>
    <row r="18" spans="1:27" x14ac:dyDescent="0.2">
      <c r="A18" s="1264"/>
      <c r="B18" s="416" t="s">
        <v>20</v>
      </c>
      <c r="C18" s="1097"/>
      <c r="E18" s="1299"/>
      <c r="I18" s="1302"/>
      <c r="J18" s="1302"/>
      <c r="K18" s="1070"/>
      <c r="L18" s="1318"/>
      <c r="M18" s="1317"/>
      <c r="N18" s="1330"/>
      <c r="O18" s="1097"/>
      <c r="P18" s="1070"/>
      <c r="Q18" s="1070"/>
      <c r="R18" s="1103"/>
    </row>
    <row r="19" spans="1:27" ht="20.25" customHeight="1" x14ac:dyDescent="0.2">
      <c r="A19" s="1264"/>
      <c r="B19" s="416" t="s">
        <v>21</v>
      </c>
      <c r="C19" s="1260" t="s">
        <v>1825</v>
      </c>
      <c r="E19" s="1299"/>
      <c r="F19" s="1308" t="s">
        <v>1867</v>
      </c>
      <c r="I19" s="1303"/>
      <c r="J19" s="1303"/>
      <c r="K19" s="1072"/>
      <c r="L19" s="1214" t="s">
        <v>2</v>
      </c>
      <c r="M19" s="1183" t="s">
        <v>1768</v>
      </c>
      <c r="N19" s="1186" t="s">
        <v>0</v>
      </c>
      <c r="O19" s="1097"/>
      <c r="P19" s="1157"/>
      <c r="Q19" s="1070"/>
      <c r="R19" s="1103"/>
    </row>
    <row r="20" spans="1:27" ht="20.25" customHeight="1" x14ac:dyDescent="0.2">
      <c r="A20" s="1264"/>
      <c r="B20" s="416" t="s">
        <v>22</v>
      </c>
      <c r="C20" s="1261"/>
      <c r="E20" s="1300"/>
      <c r="F20" s="1308"/>
      <c r="I20" s="1181" t="s">
        <v>336</v>
      </c>
      <c r="J20" s="1181" t="s">
        <v>1</v>
      </c>
      <c r="L20" s="1100"/>
      <c r="M20" s="1105"/>
      <c r="N20" s="1193" t="s">
        <v>1768</v>
      </c>
      <c r="O20" s="1097"/>
      <c r="Q20" s="1070"/>
      <c r="R20" s="1175"/>
    </row>
    <row r="21" spans="1:27" ht="20.25" customHeight="1" x14ac:dyDescent="0.2">
      <c r="A21" s="1264"/>
      <c r="B21" s="416" t="s">
        <v>23</v>
      </c>
      <c r="C21" s="1261"/>
      <c r="E21" s="1177" t="s">
        <v>2</v>
      </c>
      <c r="F21" s="1308"/>
      <c r="G21" s="1070"/>
      <c r="I21" s="1070"/>
      <c r="J21" s="1070"/>
      <c r="K21" s="1353" t="s">
        <v>1789</v>
      </c>
      <c r="L21" s="1100"/>
      <c r="M21" s="1128"/>
      <c r="N21" s="1100"/>
      <c r="O21" s="1097"/>
      <c r="Q21" s="1070"/>
      <c r="R21" s="1364" t="s">
        <v>1883</v>
      </c>
    </row>
    <row r="22" spans="1:27" ht="20.25" customHeight="1" x14ac:dyDescent="0.2">
      <c r="A22" s="1264"/>
      <c r="B22" s="416" t="s">
        <v>24</v>
      </c>
      <c r="C22" s="1262"/>
      <c r="F22" s="1308"/>
      <c r="J22" s="1301" t="s">
        <v>1879</v>
      </c>
      <c r="K22" s="1354"/>
      <c r="L22" s="1328" t="s">
        <v>1815</v>
      </c>
      <c r="M22" s="1128"/>
      <c r="N22" s="1100"/>
      <c r="O22" s="1097"/>
      <c r="Q22" s="1070"/>
      <c r="R22" s="1365"/>
    </row>
    <row r="23" spans="1:27" ht="20.25" customHeight="1" x14ac:dyDescent="0.2">
      <c r="A23" s="1264"/>
      <c r="B23" s="416" t="s">
        <v>25</v>
      </c>
      <c r="C23" s="1191" t="s">
        <v>1768</v>
      </c>
      <c r="E23" s="1298" t="s">
        <v>1885</v>
      </c>
      <c r="F23" s="1308"/>
      <c r="J23" s="1302"/>
      <c r="K23" s="1354"/>
      <c r="L23" s="1329"/>
      <c r="M23" s="1128"/>
      <c r="N23" s="1100"/>
      <c r="O23" s="1097"/>
      <c r="Q23" s="1070"/>
      <c r="R23" s="1365"/>
    </row>
    <row r="24" spans="1:27" ht="20.25" customHeight="1" x14ac:dyDescent="0.2">
      <c r="A24" s="1264"/>
      <c r="B24" s="416" t="s">
        <v>26</v>
      </c>
      <c r="C24" s="1190" t="s">
        <v>2</v>
      </c>
      <c r="E24" s="1299"/>
      <c r="F24" s="1177" t="s">
        <v>2</v>
      </c>
      <c r="J24" s="1302"/>
      <c r="K24" s="1354"/>
      <c r="L24" s="1329"/>
      <c r="M24" s="1128"/>
      <c r="N24" s="1100"/>
      <c r="O24" s="1097"/>
      <c r="Q24" s="1070"/>
      <c r="R24" s="1365"/>
    </row>
    <row r="25" spans="1:27" ht="20.25" customHeight="1" x14ac:dyDescent="0.2">
      <c r="A25" s="1264"/>
      <c r="B25" s="416" t="s">
        <v>27</v>
      </c>
      <c r="C25" s="1097"/>
      <c r="E25" s="1299"/>
      <c r="J25" s="1302"/>
      <c r="K25" s="1355"/>
      <c r="L25" s="1329"/>
      <c r="M25" s="1128"/>
      <c r="N25" s="1100"/>
      <c r="O25" s="1097"/>
      <c r="Q25" s="1072"/>
      <c r="R25" s="1366"/>
    </row>
    <row r="26" spans="1:27" ht="20.25" customHeight="1" x14ac:dyDescent="0.2">
      <c r="A26" s="1264"/>
      <c r="B26" s="416" t="s">
        <v>28</v>
      </c>
      <c r="C26" s="1297" t="s">
        <v>1893</v>
      </c>
      <c r="E26" s="1299"/>
      <c r="F26" s="1308" t="s">
        <v>1868</v>
      </c>
      <c r="J26" s="1303"/>
      <c r="K26" s="1171" t="s">
        <v>1768</v>
      </c>
      <c r="L26" s="1330"/>
      <c r="M26" s="1105"/>
      <c r="N26" s="1100"/>
      <c r="O26" s="1097"/>
      <c r="R26" s="1211" t="s">
        <v>1882</v>
      </c>
    </row>
    <row r="27" spans="1:27" ht="20.25" customHeight="1" x14ac:dyDescent="0.2">
      <c r="A27" s="1264"/>
      <c r="B27" s="416" t="s">
        <v>29</v>
      </c>
      <c r="C27" s="1297"/>
      <c r="E27" s="1299"/>
      <c r="F27" s="1308"/>
      <c r="J27" s="1181" t="s">
        <v>1887</v>
      </c>
      <c r="L27" s="1193" t="s">
        <v>1768</v>
      </c>
      <c r="M27" s="1105"/>
      <c r="N27" s="1100"/>
      <c r="O27" s="1097"/>
      <c r="Q27" s="1070"/>
      <c r="R27" s="1087"/>
    </row>
    <row r="28" spans="1:27" ht="20.25" customHeight="1" x14ac:dyDescent="0.2">
      <c r="A28" s="1264"/>
      <c r="B28" s="416" t="s">
        <v>30</v>
      </c>
      <c r="C28" s="1297"/>
      <c r="E28" s="1299"/>
      <c r="F28" s="1308"/>
      <c r="G28" s="1319" t="s">
        <v>1795</v>
      </c>
      <c r="J28" s="1074"/>
      <c r="K28" s="1353" t="s">
        <v>1790</v>
      </c>
      <c r="L28" s="1098"/>
      <c r="M28" s="1097"/>
      <c r="N28" s="1100"/>
      <c r="O28" s="1097"/>
      <c r="Q28" s="1070"/>
      <c r="R28" s="1108"/>
    </row>
    <row r="29" spans="1:27" ht="20.25" customHeight="1" x14ac:dyDescent="0.2">
      <c r="A29" s="1264"/>
      <c r="B29" s="416" t="s">
        <v>31</v>
      </c>
      <c r="C29" s="1297"/>
      <c r="E29" s="1299"/>
      <c r="F29" s="1308"/>
      <c r="G29" s="1319"/>
      <c r="J29" s="1072"/>
      <c r="K29" s="1354"/>
      <c r="L29" s="1328" t="s">
        <v>1817</v>
      </c>
      <c r="M29" s="1097"/>
      <c r="N29" s="1100"/>
      <c r="O29" s="1097"/>
      <c r="Q29" s="1070"/>
      <c r="R29" s="1110"/>
    </row>
    <row r="30" spans="1:27" ht="20.25" customHeight="1" x14ac:dyDescent="0.2">
      <c r="A30" s="1264"/>
      <c r="B30" s="416" t="s">
        <v>32</v>
      </c>
      <c r="C30" s="1297"/>
      <c r="E30" s="1300"/>
      <c r="F30" s="1308"/>
      <c r="G30" s="1319"/>
      <c r="J30" s="1323" t="s">
        <v>1857</v>
      </c>
      <c r="K30" s="1354"/>
      <c r="L30" s="1329"/>
      <c r="M30" s="1097"/>
      <c r="N30" s="1100"/>
      <c r="O30" s="1097"/>
      <c r="Q30" s="1070"/>
      <c r="R30" s="1110"/>
    </row>
    <row r="31" spans="1:27" ht="20.25" customHeight="1" x14ac:dyDescent="0.2">
      <c r="A31" s="1264"/>
      <c r="B31" s="416" t="s">
        <v>33</v>
      </c>
      <c r="C31" s="1190" t="s">
        <v>2</v>
      </c>
      <c r="E31" s="1177" t="s">
        <v>2</v>
      </c>
      <c r="F31" s="1177" t="s">
        <v>2</v>
      </c>
      <c r="G31" s="1319"/>
      <c r="J31" s="1324"/>
      <c r="K31" s="1354"/>
      <c r="L31" s="1329"/>
      <c r="M31" s="1097"/>
      <c r="N31" s="1100"/>
      <c r="O31" s="1097"/>
      <c r="Q31" s="1070"/>
      <c r="R31" s="1110"/>
      <c r="Z31" s="1071"/>
    </row>
    <row r="32" spans="1:27" ht="20.25" customHeight="1" x14ac:dyDescent="0.2">
      <c r="A32" s="1264"/>
      <c r="B32" s="416" t="s">
        <v>34</v>
      </c>
      <c r="C32" s="1097"/>
      <c r="G32" s="1319"/>
      <c r="J32" s="1324"/>
      <c r="K32" s="1355"/>
      <c r="L32" s="1329"/>
      <c r="M32" s="1097"/>
      <c r="N32" s="1100"/>
      <c r="O32" s="1097"/>
      <c r="Q32" s="1070"/>
      <c r="R32" s="1110"/>
      <c r="Z32" s="1071"/>
      <c r="AA32" s="1071"/>
    </row>
    <row r="33" spans="1:27" ht="20.25" customHeight="1" x14ac:dyDescent="0.2">
      <c r="A33" s="1264"/>
      <c r="B33" s="416" t="s">
        <v>35</v>
      </c>
      <c r="C33" s="1297" t="s">
        <v>1892</v>
      </c>
      <c r="F33" s="1282" t="s">
        <v>1888</v>
      </c>
      <c r="G33" s="1177" t="s">
        <v>2</v>
      </c>
      <c r="J33" s="1324"/>
      <c r="K33" s="1171" t="s">
        <v>1768</v>
      </c>
      <c r="L33" s="1330"/>
      <c r="M33" s="1097"/>
      <c r="N33" s="1098"/>
      <c r="O33" s="1097"/>
      <c r="Q33" s="1070"/>
      <c r="R33" s="1110"/>
      <c r="Z33" s="1071"/>
      <c r="AA33" s="1071"/>
    </row>
    <row r="34" spans="1:27" ht="20.25" customHeight="1" x14ac:dyDescent="0.2">
      <c r="A34" s="1264"/>
      <c r="B34" s="416" t="s">
        <v>36</v>
      </c>
      <c r="C34" s="1297"/>
      <c r="F34" s="1283"/>
      <c r="J34" s="1325"/>
      <c r="L34" s="1193" t="s">
        <v>1768</v>
      </c>
      <c r="M34" s="1097"/>
      <c r="N34" s="1106"/>
      <c r="O34" s="1097"/>
      <c r="Q34" s="1070"/>
      <c r="R34" s="1110"/>
      <c r="Z34" s="1071"/>
      <c r="AA34" s="1071"/>
    </row>
    <row r="35" spans="1:27" ht="20.25" customHeight="1" x14ac:dyDescent="0.2">
      <c r="A35" s="1264"/>
      <c r="B35" s="416" t="s">
        <v>37</v>
      </c>
      <c r="C35" s="1297"/>
      <c r="F35" s="1283"/>
      <c r="G35" s="1319" t="s">
        <v>1796</v>
      </c>
      <c r="J35" s="1181" t="s">
        <v>1847</v>
      </c>
      <c r="K35" s="1353" t="s">
        <v>1788</v>
      </c>
      <c r="L35" s="1100"/>
      <c r="M35" s="1097"/>
      <c r="N35" s="1106"/>
      <c r="O35" s="1097"/>
      <c r="Q35" s="1072"/>
      <c r="R35" s="1176"/>
      <c r="Z35" s="1071"/>
      <c r="AA35" s="1071"/>
    </row>
    <row r="36" spans="1:27" ht="20.25" customHeight="1" x14ac:dyDescent="0.2">
      <c r="A36" s="1264"/>
      <c r="B36" s="416" t="s">
        <v>38</v>
      </c>
      <c r="C36" s="1297"/>
      <c r="F36" s="1283"/>
      <c r="G36" s="1319"/>
      <c r="I36" s="1072"/>
      <c r="K36" s="1354"/>
      <c r="L36" s="1100"/>
      <c r="M36" s="1099"/>
      <c r="N36" s="1098"/>
      <c r="O36" s="1097"/>
      <c r="R36" s="1176"/>
      <c r="Z36" s="1072"/>
      <c r="AA36" s="1073"/>
    </row>
    <row r="37" spans="1:27" ht="20.25" customHeight="1" x14ac:dyDescent="0.2">
      <c r="A37" s="1264"/>
      <c r="B37" s="416" t="s">
        <v>39</v>
      </c>
      <c r="C37" s="1297"/>
      <c r="F37" s="1283"/>
      <c r="G37" s="1319"/>
      <c r="K37" s="1354"/>
      <c r="L37" s="1100"/>
      <c r="M37" s="1323" t="s">
        <v>1872</v>
      </c>
      <c r="N37" s="1109"/>
      <c r="O37" s="1097"/>
      <c r="R37" s="1110"/>
      <c r="Z37" s="1070"/>
      <c r="AA37" s="1071"/>
    </row>
    <row r="38" spans="1:27" ht="20.25" customHeight="1" x14ac:dyDescent="0.2">
      <c r="A38" s="1264"/>
      <c r="B38" s="416" t="s">
        <v>40</v>
      </c>
      <c r="C38" s="1190" t="s">
        <v>2</v>
      </c>
      <c r="F38" s="1283"/>
      <c r="G38" s="1319"/>
      <c r="K38" s="1354"/>
      <c r="L38" s="1100"/>
      <c r="M38" s="1324"/>
      <c r="N38" s="1109"/>
      <c r="O38" s="1097"/>
      <c r="R38" s="1110"/>
      <c r="Z38" s="1070"/>
      <c r="AA38" s="1071"/>
    </row>
    <row r="39" spans="1:27" ht="20.25" customHeight="1" x14ac:dyDescent="0.2">
      <c r="A39" s="1264"/>
      <c r="B39" s="416" t="s">
        <v>41</v>
      </c>
      <c r="C39" s="1097"/>
      <c r="F39" s="1283"/>
      <c r="G39" s="1319"/>
      <c r="K39" s="1355"/>
      <c r="L39" s="1100"/>
      <c r="M39" s="1324"/>
      <c r="N39" s="1109"/>
      <c r="O39" s="1097"/>
      <c r="R39" s="1110"/>
      <c r="Z39" s="1072"/>
      <c r="AA39" s="1071"/>
    </row>
    <row r="40" spans="1:27" ht="20.25" customHeight="1" x14ac:dyDescent="0.2">
      <c r="A40" s="1264"/>
      <c r="B40" s="416" t="s">
        <v>42</v>
      </c>
      <c r="C40" s="1097"/>
      <c r="F40" s="1284"/>
      <c r="G40" s="1319"/>
      <c r="K40" s="1171" t="s">
        <v>1768</v>
      </c>
      <c r="L40" s="1100"/>
      <c r="M40" s="1324"/>
      <c r="N40" s="1109"/>
      <c r="O40" s="1097"/>
      <c r="R40" s="1110"/>
      <c r="AA40" s="1071"/>
    </row>
    <row r="41" spans="1:27" ht="20.25" customHeight="1" x14ac:dyDescent="0.2">
      <c r="A41" s="1264"/>
      <c r="B41" s="416" t="s">
        <v>43</v>
      </c>
      <c r="C41" s="1097"/>
      <c r="F41" s="1177" t="s">
        <v>2</v>
      </c>
      <c r="G41" s="1319"/>
      <c r="L41" s="1100"/>
      <c r="M41" s="1324"/>
      <c r="N41" s="1100"/>
      <c r="O41" s="1097"/>
      <c r="R41" s="1110"/>
      <c r="AA41" s="1071"/>
    </row>
    <row r="42" spans="1:27" ht="20.25" customHeight="1" x14ac:dyDescent="0.2">
      <c r="A42" s="1264"/>
      <c r="B42" s="416" t="s">
        <v>44</v>
      </c>
      <c r="C42" s="1097"/>
      <c r="G42" s="1319"/>
      <c r="L42" s="1100"/>
      <c r="M42" s="1324"/>
      <c r="N42" s="1100"/>
      <c r="O42" s="1097"/>
      <c r="R42" s="1110"/>
      <c r="AA42" s="1072"/>
    </row>
    <row r="43" spans="1:27" ht="20.25" customHeight="1" x14ac:dyDescent="0.2">
      <c r="A43" s="1264"/>
      <c r="B43" s="416" t="s">
        <v>45</v>
      </c>
      <c r="C43" s="1260" t="s">
        <v>1827</v>
      </c>
      <c r="G43" s="1177" t="s">
        <v>2</v>
      </c>
      <c r="L43" s="1100"/>
      <c r="M43" s="1324"/>
      <c r="N43" s="1100"/>
      <c r="O43" s="1097"/>
      <c r="R43" s="1103"/>
      <c r="AA43" s="1071"/>
    </row>
    <row r="44" spans="1:27" ht="20.25" customHeight="1" x14ac:dyDescent="0.2">
      <c r="A44" s="1264"/>
      <c r="B44" s="416" t="s">
        <v>46</v>
      </c>
      <c r="C44" s="1261"/>
      <c r="L44" s="1132"/>
      <c r="M44" s="1325"/>
      <c r="N44" s="1100"/>
      <c r="O44" s="1097"/>
      <c r="R44" s="1103"/>
      <c r="AA44" s="1071"/>
    </row>
    <row r="45" spans="1:27" ht="20.25" customHeight="1" x14ac:dyDescent="0.2">
      <c r="A45" s="1264"/>
      <c r="B45" s="416" t="s">
        <v>137</v>
      </c>
      <c r="C45" s="1262"/>
      <c r="G45" s="1072"/>
      <c r="L45" s="1106"/>
      <c r="M45" s="1181" t="s">
        <v>1768</v>
      </c>
      <c r="N45" s="1100"/>
      <c r="O45" s="1097"/>
      <c r="R45" s="1110"/>
      <c r="S45" s="1158"/>
      <c r="AA45" s="1071"/>
    </row>
    <row r="46" spans="1:27" ht="20.25" customHeight="1" x14ac:dyDescent="0.2">
      <c r="A46" s="1264"/>
      <c r="B46" s="416" t="s">
        <v>136</v>
      </c>
      <c r="C46" s="1191" t="s">
        <v>1768</v>
      </c>
      <c r="E46" s="1072"/>
      <c r="L46" s="1100"/>
      <c r="M46" s="1212"/>
      <c r="N46" s="1100"/>
      <c r="O46" s="1097"/>
      <c r="R46" s="1110"/>
      <c r="S46" s="1158"/>
      <c r="AA46" s="1071"/>
    </row>
    <row r="47" spans="1:27" ht="20.25" customHeight="1" x14ac:dyDescent="0.2">
      <c r="A47" s="1264"/>
      <c r="B47" s="416" t="s">
        <v>47</v>
      </c>
      <c r="C47" s="1184" t="s">
        <v>1828</v>
      </c>
      <c r="E47" s="1159"/>
      <c r="H47" s="1070"/>
      <c r="L47" s="1100"/>
      <c r="M47" s="1212"/>
      <c r="N47" s="1089"/>
      <c r="O47" s="1097"/>
      <c r="R47" s="1110"/>
      <c r="S47" s="1158"/>
      <c r="AA47" s="1071"/>
    </row>
    <row r="48" spans="1:27" ht="20.25" customHeight="1" x14ac:dyDescent="0.2">
      <c r="A48" s="1264"/>
      <c r="B48" s="416" t="s">
        <v>48</v>
      </c>
      <c r="C48" s="1190" t="s">
        <v>2</v>
      </c>
      <c r="E48" s="1159"/>
      <c r="H48" s="1070"/>
      <c r="L48" s="1100"/>
      <c r="M48" s="1213"/>
      <c r="N48" s="1100"/>
      <c r="O48" s="1097"/>
      <c r="Q48" s="1161"/>
      <c r="R48" s="1110"/>
      <c r="S48" s="1158"/>
      <c r="AA48" s="1072"/>
    </row>
    <row r="49" spans="1:23" ht="20.25" customHeight="1" x14ac:dyDescent="0.2">
      <c r="A49" s="1264"/>
      <c r="B49" s="416" t="s">
        <v>49</v>
      </c>
      <c r="C49" s="1097"/>
      <c r="D49" s="977"/>
      <c r="E49" s="1159"/>
      <c r="F49" s="1070"/>
      <c r="K49" s="1159"/>
      <c r="L49" s="1100"/>
      <c r="M49" s="1111"/>
      <c r="N49" s="1112"/>
      <c r="O49" s="1097"/>
      <c r="P49" s="1159"/>
      <c r="R49" s="1110"/>
      <c r="S49" s="1158"/>
    </row>
    <row r="50" spans="1:23" ht="20.25" customHeight="1" x14ac:dyDescent="0.2">
      <c r="A50" s="1264"/>
      <c r="B50" s="416" t="s">
        <v>50</v>
      </c>
      <c r="C50" s="1111"/>
      <c r="D50" s="1159"/>
      <c r="E50" s="1161"/>
      <c r="K50" s="1159"/>
      <c r="L50" s="1100"/>
      <c r="M50" s="1111"/>
      <c r="N50" s="1112"/>
      <c r="O50" s="1097"/>
      <c r="P50" s="1159"/>
      <c r="R50" s="1110"/>
      <c r="S50" s="1157"/>
      <c r="W50"/>
    </row>
    <row r="51" spans="1:23" ht="20.25" customHeight="1" x14ac:dyDescent="0.2">
      <c r="A51" s="1264"/>
      <c r="B51" s="416" t="s">
        <v>51</v>
      </c>
      <c r="C51" s="1111"/>
      <c r="D51" s="1159"/>
      <c r="E51" s="1161"/>
      <c r="F51" s="1159"/>
      <c r="G51" s="1215"/>
      <c r="K51" s="1159"/>
      <c r="L51" s="1100"/>
      <c r="M51" s="1111"/>
      <c r="N51" s="1112"/>
      <c r="O51" s="1111"/>
      <c r="P51" s="1159"/>
      <c r="Q51" s="1159"/>
      <c r="R51" s="1113"/>
      <c r="S51" s="415"/>
    </row>
    <row r="52" spans="1:23" ht="20.25" customHeight="1" thickBot="1" x14ac:dyDescent="0.25">
      <c r="A52" s="1265"/>
      <c r="B52" s="1062" t="s">
        <v>52</v>
      </c>
      <c r="C52" s="1114"/>
      <c r="D52" s="1115"/>
      <c r="E52" s="1115"/>
      <c r="F52" s="1115"/>
      <c r="G52" s="1115"/>
      <c r="H52" s="1116"/>
      <c r="I52" s="1116"/>
      <c r="J52" s="1115"/>
      <c r="K52" s="1115"/>
      <c r="L52" s="1117"/>
      <c r="M52" s="1114"/>
      <c r="N52" s="1117"/>
      <c r="O52" s="1114"/>
      <c r="P52" s="1115"/>
      <c r="Q52" s="1115"/>
      <c r="R52" s="1118"/>
      <c r="S52" s="415"/>
    </row>
    <row r="53" spans="1:23" ht="20.25" customHeight="1" x14ac:dyDescent="0.2">
      <c r="A53" s="1263" t="s">
        <v>53</v>
      </c>
      <c r="B53" s="1061" t="s">
        <v>6</v>
      </c>
      <c r="C53" s="1099"/>
      <c r="F53" s="1299" t="s">
        <v>1873</v>
      </c>
      <c r="I53" s="1162"/>
      <c r="J53" s="1070"/>
      <c r="L53" s="1100"/>
      <c r="M53" s="1278" t="s">
        <v>1871</v>
      </c>
      <c r="N53" s="1375" t="s">
        <v>1769</v>
      </c>
      <c r="O53" s="1094"/>
      <c r="P53" s="1091"/>
      <c r="Q53" s="1093"/>
      <c r="R53" s="1370" t="s">
        <v>1883</v>
      </c>
    </row>
    <row r="54" spans="1:23" ht="20.25" customHeight="1" x14ac:dyDescent="0.2">
      <c r="A54" s="1264"/>
      <c r="B54" s="416" t="s">
        <v>7</v>
      </c>
      <c r="C54" s="1099"/>
      <c r="F54" s="1299"/>
      <c r="G54" s="1070"/>
      <c r="I54" s="1162"/>
      <c r="J54" s="1070"/>
      <c r="K54" s="1285" t="s">
        <v>1833</v>
      </c>
      <c r="L54" s="1100"/>
      <c r="M54" s="1279"/>
      <c r="N54" s="1376"/>
      <c r="O54" s="1099"/>
      <c r="Q54" s="1098"/>
      <c r="R54" s="1365"/>
    </row>
    <row r="55" spans="1:23" ht="20.25" customHeight="1" x14ac:dyDescent="0.2">
      <c r="A55" s="1264"/>
      <c r="B55" s="416" t="s">
        <v>8</v>
      </c>
      <c r="C55" s="1099"/>
      <c r="F55" s="1299"/>
      <c r="G55" s="1070"/>
      <c r="I55" s="1162"/>
      <c r="J55" s="1070"/>
      <c r="K55" s="1285"/>
      <c r="L55" s="1100"/>
      <c r="M55" s="1279"/>
      <c r="N55" s="1376"/>
      <c r="O55" s="1099"/>
      <c r="Q55" s="1098"/>
      <c r="R55" s="1365"/>
    </row>
    <row r="56" spans="1:23" ht="20.25" customHeight="1" x14ac:dyDescent="0.2">
      <c r="A56" s="1264"/>
      <c r="B56" s="416" t="s">
        <v>9</v>
      </c>
      <c r="C56" s="1099"/>
      <c r="F56" s="1299"/>
      <c r="G56" s="1070"/>
      <c r="I56" s="1162"/>
      <c r="J56" s="1070"/>
      <c r="K56" s="1285"/>
      <c r="L56" s="1100"/>
      <c r="M56" s="1279"/>
      <c r="N56" s="1377"/>
      <c r="O56" s="1099"/>
      <c r="Q56" s="1098"/>
      <c r="R56" s="1365"/>
    </row>
    <row r="57" spans="1:23" ht="20.25" customHeight="1" x14ac:dyDescent="0.2">
      <c r="A57" s="1264"/>
      <c r="B57" s="416" t="s">
        <v>10</v>
      </c>
      <c r="C57" s="1297" t="s">
        <v>1826</v>
      </c>
      <c r="D57" s="1070"/>
      <c r="E57" s="1206"/>
      <c r="F57" s="1300"/>
      <c r="G57" s="1070"/>
      <c r="I57" s="1074"/>
      <c r="J57" s="1070"/>
      <c r="K57" s="1285"/>
      <c r="L57" s="1100"/>
      <c r="M57" s="1279"/>
      <c r="N57" s="1195" t="s">
        <v>0</v>
      </c>
      <c r="O57" s="1099"/>
      <c r="Q57" s="1098"/>
      <c r="R57" s="1366"/>
    </row>
    <row r="58" spans="1:23" ht="20.25" customHeight="1" x14ac:dyDescent="0.2">
      <c r="A58" s="1264"/>
      <c r="B58" s="416" t="s">
        <v>11</v>
      </c>
      <c r="C58" s="1297"/>
      <c r="D58" s="1070"/>
      <c r="E58" s="1206"/>
      <c r="F58" s="1177" t="s">
        <v>2</v>
      </c>
      <c r="G58" s="1070"/>
      <c r="I58" s="1072"/>
      <c r="J58" s="1072"/>
      <c r="K58" s="1285"/>
      <c r="L58" s="1100"/>
      <c r="M58" s="1280"/>
      <c r="N58" s="1172" t="s">
        <v>1768</v>
      </c>
      <c r="O58" s="1099"/>
      <c r="Q58" s="1098"/>
      <c r="R58" s="1211" t="s">
        <v>1882</v>
      </c>
    </row>
    <row r="59" spans="1:23" ht="20.25" customHeight="1" x14ac:dyDescent="0.2">
      <c r="A59" s="1264"/>
      <c r="B59" s="416" t="s">
        <v>13</v>
      </c>
      <c r="C59" s="1297"/>
      <c r="D59" s="1070"/>
      <c r="E59" s="1072"/>
      <c r="G59" s="1072"/>
      <c r="H59" s="1070"/>
      <c r="I59" s="1070"/>
      <c r="K59" s="1181" t="s">
        <v>1834</v>
      </c>
      <c r="L59" s="1100"/>
      <c r="M59" s="1097"/>
      <c r="O59" s="1099"/>
      <c r="P59" s="1070"/>
      <c r="Q59" s="1098"/>
      <c r="R59" s="1110"/>
    </row>
    <row r="60" spans="1:23" ht="20.25" customHeight="1" x14ac:dyDescent="0.2">
      <c r="A60" s="1264"/>
      <c r="B60" s="416" t="s">
        <v>14</v>
      </c>
      <c r="C60" s="1297"/>
      <c r="D60" s="1070"/>
      <c r="F60" s="1298" t="s">
        <v>1804</v>
      </c>
      <c r="L60" s="1207"/>
      <c r="M60" s="1371" t="s">
        <v>1861</v>
      </c>
      <c r="O60" s="1099"/>
      <c r="P60" s="1070"/>
      <c r="Q60" s="1098"/>
      <c r="R60" s="1110"/>
    </row>
    <row r="61" spans="1:23" ht="20.25" customHeight="1" x14ac:dyDescent="0.2">
      <c r="A61" s="1264"/>
      <c r="B61" s="416" t="s">
        <v>15</v>
      </c>
      <c r="C61" s="1297"/>
      <c r="E61" s="1298" t="s">
        <v>1821</v>
      </c>
      <c r="F61" s="1299"/>
      <c r="G61" s="1285" t="s">
        <v>1851</v>
      </c>
      <c r="I61" s="1347" t="s">
        <v>1886</v>
      </c>
      <c r="J61" s="1378" t="s">
        <v>1894</v>
      </c>
      <c r="K61" s="1309" t="s">
        <v>1773</v>
      </c>
      <c r="L61" s="1291" t="s">
        <v>1902</v>
      </c>
      <c r="M61" s="1372"/>
      <c r="N61" s="1344" t="s">
        <v>1823</v>
      </c>
      <c r="O61" s="1260" t="s">
        <v>1845</v>
      </c>
      <c r="P61" s="1070"/>
      <c r="Q61" s="1098"/>
      <c r="R61" s="1110"/>
    </row>
    <row r="62" spans="1:23" ht="20.25" customHeight="1" x14ac:dyDescent="0.2">
      <c r="A62" s="1264"/>
      <c r="B62" s="416" t="s">
        <v>16</v>
      </c>
      <c r="C62" s="1297"/>
      <c r="E62" s="1299"/>
      <c r="F62" s="1299"/>
      <c r="G62" s="1285"/>
      <c r="I62" s="1348"/>
      <c r="J62" s="1378"/>
      <c r="K62" s="1310"/>
      <c r="L62" s="1292"/>
      <c r="M62" s="1372"/>
      <c r="N62" s="1345"/>
      <c r="O62" s="1261"/>
      <c r="P62" s="1070"/>
      <c r="Q62" s="1098"/>
      <c r="R62" s="1120"/>
    </row>
    <row r="63" spans="1:23" ht="20.25" customHeight="1" x14ac:dyDescent="0.2">
      <c r="A63" s="1264"/>
      <c r="B63" s="416" t="s">
        <v>17</v>
      </c>
      <c r="C63" s="1297"/>
      <c r="E63" s="1299"/>
      <c r="F63" s="1299"/>
      <c r="G63" s="1285"/>
      <c r="I63" s="1348"/>
      <c r="J63" s="1378"/>
      <c r="K63" s="1310"/>
      <c r="L63" s="1292"/>
      <c r="M63" s="1373"/>
      <c r="N63" s="1345"/>
      <c r="O63" s="1261"/>
      <c r="P63" s="1070"/>
      <c r="Q63" s="1098"/>
      <c r="R63" s="1120"/>
    </row>
    <row r="64" spans="1:23" ht="20.25" customHeight="1" x14ac:dyDescent="0.2">
      <c r="A64" s="1264"/>
      <c r="B64" s="416" t="s">
        <v>18</v>
      </c>
      <c r="C64" s="1297"/>
      <c r="E64" s="1299"/>
      <c r="F64" s="1300"/>
      <c r="G64" s="1285"/>
      <c r="I64" s="1349"/>
      <c r="J64" s="1378"/>
      <c r="K64" s="1310"/>
      <c r="L64" s="1292"/>
      <c r="M64" s="1184" t="s">
        <v>1860</v>
      </c>
      <c r="N64" s="1345"/>
      <c r="O64" s="1261"/>
      <c r="P64" s="1070"/>
      <c r="Q64" s="1098"/>
      <c r="R64" s="1120"/>
    </row>
    <row r="65" spans="1:27" ht="20.25" customHeight="1" x14ac:dyDescent="0.2">
      <c r="A65" s="1264"/>
      <c r="B65" s="416" t="s">
        <v>19</v>
      </c>
      <c r="C65" s="1190" t="s">
        <v>2</v>
      </c>
      <c r="E65" s="1300"/>
      <c r="F65" s="1177" t="s">
        <v>2</v>
      </c>
      <c r="G65" s="1285"/>
      <c r="I65" s="1178" t="s">
        <v>1768</v>
      </c>
      <c r="J65" s="1181" t="s">
        <v>1854</v>
      </c>
      <c r="K65" s="1311"/>
      <c r="L65" s="1292"/>
      <c r="M65" s="1185" t="s">
        <v>1832</v>
      </c>
      <c r="N65" s="1346"/>
      <c r="O65" s="1262"/>
      <c r="P65" s="1070"/>
      <c r="Q65" s="1098"/>
      <c r="R65" s="1110"/>
    </row>
    <row r="66" spans="1:27" ht="20.25" customHeight="1" x14ac:dyDescent="0.2">
      <c r="A66" s="1264"/>
      <c r="B66" s="416" t="s">
        <v>20</v>
      </c>
      <c r="C66" s="1099"/>
      <c r="E66" s="1179" t="s">
        <v>336</v>
      </c>
      <c r="G66" s="1285"/>
      <c r="I66" s="1177" t="s">
        <v>2</v>
      </c>
      <c r="J66" s="1181" t="s">
        <v>336</v>
      </c>
      <c r="K66" s="1171" t="s">
        <v>1768</v>
      </c>
      <c r="L66" s="1293"/>
      <c r="M66" s="1167"/>
      <c r="N66" s="1194" t="s">
        <v>1792</v>
      </c>
      <c r="O66" s="1184" t="s">
        <v>1</v>
      </c>
      <c r="P66" s="1072"/>
      <c r="Q66" s="1098"/>
      <c r="R66" s="1110"/>
    </row>
    <row r="67" spans="1:27" ht="20.25" customHeight="1" x14ac:dyDescent="0.2">
      <c r="A67" s="1264"/>
      <c r="B67" s="416" t="s">
        <v>21</v>
      </c>
      <c r="C67" s="1097"/>
      <c r="F67" s="1298" t="s">
        <v>1809</v>
      </c>
      <c r="G67" s="1285"/>
      <c r="I67" s="1162"/>
      <c r="L67" s="1318" t="s">
        <v>1781</v>
      </c>
      <c r="M67" s="1371" t="s">
        <v>1862</v>
      </c>
      <c r="N67" s="1070"/>
      <c r="O67" s="1097"/>
      <c r="P67" s="1070"/>
      <c r="Q67" s="1106"/>
      <c r="R67" s="1110"/>
      <c r="AA67" s="1070"/>
    </row>
    <row r="68" spans="1:27" ht="20.25" customHeight="1" x14ac:dyDescent="0.2">
      <c r="A68" s="1264"/>
      <c r="B68" s="416" t="s">
        <v>22</v>
      </c>
      <c r="C68" s="1097"/>
      <c r="E68" s="1298" t="s">
        <v>1820</v>
      </c>
      <c r="F68" s="1299"/>
      <c r="G68" s="1181" t="s">
        <v>1838</v>
      </c>
      <c r="J68" s="1378" t="s">
        <v>1895</v>
      </c>
      <c r="L68" s="1318"/>
      <c r="M68" s="1372"/>
      <c r="N68" s="1344" t="s">
        <v>1822</v>
      </c>
      <c r="O68" s="1097"/>
      <c r="P68" s="1162"/>
      <c r="Q68" s="1100"/>
      <c r="R68" s="1110"/>
      <c r="AA68" s="1070"/>
    </row>
    <row r="69" spans="1:27" ht="20.25" customHeight="1" x14ac:dyDescent="0.2">
      <c r="A69" s="1264"/>
      <c r="B69" s="416" t="s">
        <v>23</v>
      </c>
      <c r="C69" s="1097"/>
      <c r="D69" s="1309" t="s">
        <v>1987</v>
      </c>
      <c r="E69" s="1299"/>
      <c r="F69" s="1299"/>
      <c r="G69" s="1181" t="s">
        <v>1839</v>
      </c>
      <c r="I69" s="1319" t="s">
        <v>1799</v>
      </c>
      <c r="J69" s="1378"/>
      <c r="K69" s="1309" t="s">
        <v>1787</v>
      </c>
      <c r="L69" s="1318"/>
      <c r="M69" s="1372"/>
      <c r="N69" s="1345"/>
      <c r="O69" s="1097"/>
      <c r="P69" s="1162"/>
      <c r="Q69" s="1100"/>
      <c r="R69" s="1101"/>
      <c r="AA69" s="1070"/>
    </row>
    <row r="70" spans="1:27" ht="20.25" customHeight="1" x14ac:dyDescent="0.2">
      <c r="A70" s="1264"/>
      <c r="B70" s="416" t="s">
        <v>24</v>
      </c>
      <c r="C70" s="1097"/>
      <c r="D70" s="1310"/>
      <c r="E70" s="1299"/>
      <c r="F70" s="1299"/>
      <c r="I70" s="1319"/>
      <c r="J70" s="1378"/>
      <c r="K70" s="1310"/>
      <c r="L70" s="1318"/>
      <c r="M70" s="1373"/>
      <c r="N70" s="1345"/>
      <c r="O70" s="1097"/>
      <c r="P70" s="1162"/>
      <c r="Q70" s="1100"/>
      <c r="R70" s="1101"/>
      <c r="AA70" s="1070"/>
    </row>
    <row r="71" spans="1:27" ht="20.25" customHeight="1" x14ac:dyDescent="0.2">
      <c r="A71" s="1264"/>
      <c r="B71" s="416" t="s">
        <v>25</v>
      </c>
      <c r="C71" s="1097"/>
      <c r="D71" s="1310"/>
      <c r="E71" s="1299"/>
      <c r="F71" s="1300"/>
      <c r="I71" s="1319"/>
      <c r="J71" s="1379"/>
      <c r="K71" s="1310"/>
      <c r="L71" s="1318"/>
      <c r="M71" s="1184" t="s">
        <v>1864</v>
      </c>
      <c r="N71" s="1345"/>
      <c r="O71" s="1099"/>
      <c r="P71" s="1162"/>
      <c r="Q71" s="1100"/>
      <c r="R71" s="1101"/>
      <c r="AA71" s="1070"/>
    </row>
    <row r="72" spans="1:27" ht="20.25" customHeight="1" x14ac:dyDescent="0.2">
      <c r="A72" s="1264"/>
      <c r="B72" s="416" t="s">
        <v>26</v>
      </c>
      <c r="C72" s="1097"/>
      <c r="D72" s="1310"/>
      <c r="E72" s="1300"/>
      <c r="F72" s="1177" t="s">
        <v>2</v>
      </c>
      <c r="I72" s="1319"/>
      <c r="J72" s="1182" t="s">
        <v>1854</v>
      </c>
      <c r="K72" s="1311"/>
      <c r="L72" s="1318"/>
      <c r="M72" s="1185" t="s">
        <v>1832</v>
      </c>
      <c r="N72" s="1346"/>
      <c r="O72" s="1099"/>
      <c r="P72" s="1074"/>
      <c r="Q72" s="1100"/>
      <c r="R72" s="1101"/>
      <c r="AA72" s="1072"/>
    </row>
    <row r="73" spans="1:27" ht="20.25" customHeight="1" x14ac:dyDescent="0.2">
      <c r="A73" s="1264"/>
      <c r="B73" s="416" t="s">
        <v>27</v>
      </c>
      <c r="C73" s="1097"/>
      <c r="D73" s="1311"/>
      <c r="E73" s="1179" t="s">
        <v>336</v>
      </c>
      <c r="I73" s="1319"/>
      <c r="J73" s="1182" t="s">
        <v>336</v>
      </c>
      <c r="K73" s="1170" t="s">
        <v>0</v>
      </c>
      <c r="L73" s="1318"/>
      <c r="M73" s="1097"/>
      <c r="N73" s="1194" t="s">
        <v>1792</v>
      </c>
      <c r="O73" s="1099"/>
      <c r="P73" s="1072"/>
      <c r="Q73" s="1100"/>
      <c r="R73" s="1101"/>
      <c r="AA73" s="1070"/>
    </row>
    <row r="74" spans="1:27" ht="20.25" customHeight="1" x14ac:dyDescent="0.2">
      <c r="A74" s="1264"/>
      <c r="B74" s="416" t="s">
        <v>28</v>
      </c>
      <c r="C74" s="1297" t="s">
        <v>1831</v>
      </c>
      <c r="D74" s="1171" t="s">
        <v>1768</v>
      </c>
      <c r="F74" s="1070"/>
      <c r="I74" s="1177" t="s">
        <v>2</v>
      </c>
      <c r="K74" s="1171" t="s">
        <v>1768</v>
      </c>
      <c r="L74" s="1318"/>
      <c r="M74" s="1097"/>
      <c r="N74" s="1196"/>
      <c r="O74" s="1099"/>
      <c r="Q74" s="1100"/>
      <c r="R74" s="1102"/>
      <c r="AA74" s="1070"/>
    </row>
    <row r="75" spans="1:27" ht="20.25" customHeight="1" x14ac:dyDescent="0.2">
      <c r="A75" s="1264"/>
      <c r="B75" s="416" t="s">
        <v>29</v>
      </c>
      <c r="C75" s="1297"/>
      <c r="E75" s="1298" t="s">
        <v>1990</v>
      </c>
      <c r="G75" s="1298" t="s">
        <v>1824</v>
      </c>
      <c r="L75" s="1203" t="s">
        <v>1768</v>
      </c>
      <c r="M75" s="1097"/>
      <c r="N75" s="1301" t="s">
        <v>1859</v>
      </c>
      <c r="O75" s="1099"/>
      <c r="Q75" s="1098"/>
      <c r="R75" s="1110"/>
      <c r="AA75" s="1070"/>
    </row>
    <row r="76" spans="1:27" ht="20.25" customHeight="1" x14ac:dyDescent="0.2">
      <c r="A76" s="1264"/>
      <c r="B76" s="416" t="s">
        <v>30</v>
      </c>
      <c r="C76" s="1297"/>
      <c r="E76" s="1299"/>
      <c r="G76" s="1299"/>
      <c r="L76" s="1104"/>
      <c r="M76" s="1356" t="s">
        <v>1791</v>
      </c>
      <c r="N76" s="1302"/>
      <c r="O76" s="1105"/>
      <c r="Q76" s="1100"/>
      <c r="R76" s="1110"/>
      <c r="AA76" s="1070"/>
    </row>
    <row r="77" spans="1:27" ht="20.25" customHeight="1" x14ac:dyDescent="0.2">
      <c r="A77" s="1264"/>
      <c r="B77" s="416" t="s">
        <v>31</v>
      </c>
      <c r="C77" s="1297"/>
      <c r="E77" s="1299"/>
      <c r="G77" s="1299"/>
      <c r="I77" s="1291" t="s">
        <v>1902</v>
      </c>
      <c r="K77" s="1319" t="s">
        <v>1794</v>
      </c>
      <c r="L77" s="1104"/>
      <c r="M77" s="1357"/>
      <c r="N77" s="1302"/>
      <c r="O77" s="1097"/>
      <c r="Q77" s="1098"/>
      <c r="R77" s="1110"/>
      <c r="AA77" s="1072"/>
    </row>
    <row r="78" spans="1:27" ht="20.25" customHeight="1" x14ac:dyDescent="0.2">
      <c r="A78" s="1264"/>
      <c r="B78" s="416" t="s">
        <v>32</v>
      </c>
      <c r="C78" s="1297"/>
      <c r="E78" s="1299"/>
      <c r="G78" s="1299"/>
      <c r="I78" s="1292"/>
      <c r="K78" s="1319"/>
      <c r="L78" s="1104"/>
      <c r="M78" s="1357"/>
      <c r="N78" s="1302"/>
      <c r="O78" s="1097"/>
      <c r="Q78" s="1098"/>
      <c r="R78" s="1110"/>
      <c r="AA78" s="1070"/>
    </row>
    <row r="79" spans="1:27" ht="20.25" customHeight="1" x14ac:dyDescent="0.2">
      <c r="A79" s="1264"/>
      <c r="B79" s="416" t="s">
        <v>33</v>
      </c>
      <c r="C79" s="1190" t="s">
        <v>2</v>
      </c>
      <c r="E79" s="1300"/>
      <c r="G79" s="1300"/>
      <c r="I79" s="1292"/>
      <c r="K79" s="1319"/>
      <c r="L79" s="1104"/>
      <c r="M79" s="1357"/>
      <c r="N79" s="1302"/>
      <c r="O79" s="1097"/>
      <c r="Q79" s="1098"/>
      <c r="R79" s="1110"/>
      <c r="AA79" s="1070"/>
    </row>
    <row r="80" spans="1:27" ht="20.25" customHeight="1" x14ac:dyDescent="0.2">
      <c r="A80" s="1264"/>
      <c r="B80" s="416" t="s">
        <v>34</v>
      </c>
      <c r="C80" s="1097"/>
      <c r="E80" s="1177" t="s">
        <v>2</v>
      </c>
      <c r="G80" s="1200" t="s">
        <v>1792</v>
      </c>
      <c r="I80" s="1292"/>
      <c r="K80" s="1319"/>
      <c r="L80" s="1106"/>
      <c r="M80" s="1187" t="s">
        <v>0</v>
      </c>
      <c r="N80" s="1303"/>
      <c r="O80" s="1097"/>
      <c r="Q80" s="1098"/>
      <c r="R80" s="1121"/>
      <c r="AA80" s="1070"/>
    </row>
    <row r="81" spans="1:27" ht="20.25" customHeight="1" x14ac:dyDescent="0.2">
      <c r="A81" s="1264"/>
      <c r="B81" s="416" t="s">
        <v>35</v>
      </c>
      <c r="C81" s="1166"/>
      <c r="E81" s="1210"/>
      <c r="I81" s="1292"/>
      <c r="K81" s="1319"/>
      <c r="L81" s="1100"/>
      <c r="M81" s="1188" t="s">
        <v>1792</v>
      </c>
      <c r="N81" s="1181" t="s">
        <v>336</v>
      </c>
      <c r="O81" s="1097"/>
      <c r="Q81" s="1098"/>
      <c r="R81" s="1121"/>
      <c r="AA81" s="1070"/>
    </row>
    <row r="82" spans="1:27" ht="20.25" customHeight="1" x14ac:dyDescent="0.2">
      <c r="A82" s="1264"/>
      <c r="B82" s="416" t="s">
        <v>36</v>
      </c>
      <c r="C82" s="1166"/>
      <c r="E82" s="1210"/>
      <c r="I82" s="1293"/>
      <c r="K82" s="1177" t="s">
        <v>2</v>
      </c>
      <c r="L82" s="1100"/>
      <c r="N82" s="1181" t="s">
        <v>1864</v>
      </c>
      <c r="O82" s="1097"/>
      <c r="Q82" s="1106"/>
      <c r="R82" s="1087"/>
      <c r="AA82" s="1070"/>
    </row>
    <row r="83" spans="1:27" ht="20.25" customHeight="1" x14ac:dyDescent="0.2">
      <c r="A83" s="1264"/>
      <c r="B83" s="416" t="s">
        <v>37</v>
      </c>
      <c r="C83" s="1166"/>
      <c r="D83" s="1309" t="s">
        <v>1988</v>
      </c>
      <c r="E83" s="1210"/>
      <c r="F83" s="1070"/>
      <c r="G83" s="1072"/>
      <c r="K83" s="1309" t="s">
        <v>1786</v>
      </c>
      <c r="L83" s="1286" t="s">
        <v>1774</v>
      </c>
      <c r="N83" s="1181" t="s">
        <v>1832</v>
      </c>
      <c r="O83" s="1097"/>
      <c r="Q83" s="1098"/>
      <c r="R83" s="1108"/>
    </row>
    <row r="84" spans="1:27" ht="20.25" customHeight="1" x14ac:dyDescent="0.2">
      <c r="A84" s="1264"/>
      <c r="B84" s="416" t="s">
        <v>38</v>
      </c>
      <c r="C84" s="1166"/>
      <c r="D84" s="1310"/>
      <c r="E84" s="1210"/>
      <c r="F84" s="1070"/>
      <c r="G84" s="1162"/>
      <c r="K84" s="1310"/>
      <c r="L84" s="1287"/>
      <c r="O84" s="1097"/>
      <c r="Q84" s="1100"/>
      <c r="R84" s="1120"/>
    </row>
    <row r="85" spans="1:27" ht="20.25" customHeight="1" x14ac:dyDescent="0.2">
      <c r="A85" s="1264"/>
      <c r="B85" s="416" t="s">
        <v>39</v>
      </c>
      <c r="C85" s="1166"/>
      <c r="D85" s="1310"/>
      <c r="E85" s="1210"/>
      <c r="F85" s="1070"/>
      <c r="G85" s="1071"/>
      <c r="K85" s="1310"/>
      <c r="L85" s="1287"/>
      <c r="N85" s="1320" t="s">
        <v>1858</v>
      </c>
      <c r="O85" s="1097"/>
      <c r="Q85" s="1100"/>
      <c r="R85" s="1110"/>
    </row>
    <row r="86" spans="1:27" ht="20.25" customHeight="1" x14ac:dyDescent="0.2">
      <c r="A86" s="1264"/>
      <c r="B86" s="416" t="s">
        <v>40</v>
      </c>
      <c r="C86" s="1166"/>
      <c r="D86" s="1310"/>
      <c r="E86" s="1210"/>
      <c r="F86" s="1070"/>
      <c r="I86" s="414"/>
      <c r="K86" s="1310"/>
      <c r="L86" s="1287"/>
      <c r="M86" s="1097"/>
      <c r="N86" s="1321"/>
      <c r="O86" s="1097"/>
      <c r="Q86" s="1100"/>
      <c r="R86" s="1110"/>
      <c r="Y86" s="1070"/>
    </row>
    <row r="87" spans="1:27" ht="20.25" customHeight="1" x14ac:dyDescent="0.2">
      <c r="A87" s="1264"/>
      <c r="B87" s="416" t="s">
        <v>41</v>
      </c>
      <c r="C87" s="1166"/>
      <c r="D87" s="1311"/>
      <c r="E87" s="1210"/>
      <c r="F87" s="1070"/>
      <c r="K87" s="1311"/>
      <c r="L87" s="1288"/>
      <c r="M87" s="1097"/>
      <c r="N87" s="1321"/>
      <c r="O87" s="1097"/>
      <c r="Q87" s="1100"/>
      <c r="R87" s="1110"/>
      <c r="Y87" s="1070"/>
    </row>
    <row r="88" spans="1:27" ht="20.25" customHeight="1" x14ac:dyDescent="0.2">
      <c r="A88" s="1264"/>
      <c r="B88" s="416" t="s">
        <v>42</v>
      </c>
      <c r="C88" s="1099"/>
      <c r="D88" s="1171" t="s">
        <v>1768</v>
      </c>
      <c r="F88" s="1070"/>
      <c r="K88" s="1171" t="s">
        <v>1768</v>
      </c>
      <c r="L88" s="1203" t="s">
        <v>1768</v>
      </c>
      <c r="M88" s="1097"/>
      <c r="N88" s="1321"/>
      <c r="O88" s="1097"/>
      <c r="Q88" s="1100"/>
      <c r="R88" s="1110"/>
    </row>
    <row r="89" spans="1:27" ht="20.25" customHeight="1" x14ac:dyDescent="0.2">
      <c r="A89" s="1264"/>
      <c r="B89" s="416" t="s">
        <v>43</v>
      </c>
      <c r="C89" s="1099"/>
      <c r="F89" s="1070"/>
      <c r="M89" s="1097"/>
      <c r="N89" s="1322"/>
      <c r="O89" s="1097"/>
      <c r="Q89" s="1100"/>
      <c r="R89" s="1110"/>
    </row>
    <row r="90" spans="1:27" ht="20.25" customHeight="1" x14ac:dyDescent="0.2">
      <c r="A90" s="1264"/>
      <c r="B90" s="416" t="s">
        <v>44</v>
      </c>
      <c r="C90" s="1099"/>
      <c r="F90" s="1070"/>
      <c r="K90" s="1309" t="s">
        <v>1785</v>
      </c>
      <c r="M90" s="1097"/>
      <c r="N90" s="1182" t="s">
        <v>1768</v>
      </c>
      <c r="O90" s="1097"/>
      <c r="Q90" s="1100"/>
      <c r="R90" s="1110"/>
    </row>
    <row r="91" spans="1:27" ht="20.25" customHeight="1" x14ac:dyDescent="0.2">
      <c r="A91" s="1264"/>
      <c r="B91" s="416" t="s">
        <v>45</v>
      </c>
      <c r="C91" s="1099"/>
      <c r="F91" s="1070"/>
      <c r="H91" s="1160"/>
      <c r="K91" s="1310"/>
      <c r="M91" s="1097"/>
      <c r="O91" s="1097"/>
      <c r="Q91" s="1100"/>
      <c r="R91" s="1364" t="s">
        <v>1880</v>
      </c>
    </row>
    <row r="92" spans="1:27" ht="20.25" customHeight="1" x14ac:dyDescent="0.2">
      <c r="A92" s="1264"/>
      <c r="B92" s="416" t="s">
        <v>46</v>
      </c>
      <c r="C92" s="1099"/>
      <c r="F92" s="1070"/>
      <c r="G92" s="1070"/>
      <c r="K92" s="1310"/>
      <c r="M92" s="1097"/>
      <c r="O92" s="1097"/>
      <c r="Q92" s="1100"/>
      <c r="R92" s="1365"/>
      <c r="S92" s="1158"/>
    </row>
    <row r="93" spans="1:27" ht="20.25" customHeight="1" x14ac:dyDescent="0.2">
      <c r="A93" s="1264"/>
      <c r="B93" s="416" t="s">
        <v>137</v>
      </c>
      <c r="C93" s="1105"/>
      <c r="F93" s="1070"/>
      <c r="G93" s="1070"/>
      <c r="K93" s="1310"/>
      <c r="L93" s="1100"/>
      <c r="M93" s="1384" t="s">
        <v>1989</v>
      </c>
      <c r="N93" s="1197"/>
      <c r="O93" s="1136"/>
      <c r="P93" s="1161"/>
      <c r="Q93" s="1100"/>
      <c r="R93" s="1365"/>
    </row>
    <row r="94" spans="1:27" ht="20.25" customHeight="1" x14ac:dyDescent="0.2">
      <c r="A94" s="1264"/>
      <c r="B94" s="416" t="s">
        <v>136</v>
      </c>
      <c r="C94" s="1097"/>
      <c r="F94" s="1070"/>
      <c r="G94" s="1070"/>
      <c r="H94" s="1159"/>
      <c r="K94" s="1311"/>
      <c r="L94" s="1100"/>
      <c r="M94" s="1385"/>
      <c r="N94" s="1197"/>
      <c r="O94" s="1136"/>
      <c r="P94" s="1161"/>
      <c r="Q94" s="1100"/>
      <c r="R94" s="1365"/>
    </row>
    <row r="95" spans="1:27" ht="20.25" customHeight="1" x14ac:dyDescent="0.2">
      <c r="A95" s="1264"/>
      <c r="B95" s="416" t="s">
        <v>47</v>
      </c>
      <c r="C95" s="1097"/>
      <c r="F95" s="1070"/>
      <c r="G95" s="1070"/>
      <c r="H95" s="1159"/>
      <c r="K95" s="1171" t="s">
        <v>1768</v>
      </c>
      <c r="L95" s="1100"/>
      <c r="M95" s="1385"/>
      <c r="N95" s="1197"/>
      <c r="O95" s="1136"/>
      <c r="P95" s="1161"/>
      <c r="Q95" s="1100"/>
      <c r="R95" s="1366"/>
    </row>
    <row r="96" spans="1:27" ht="20.25" customHeight="1" x14ac:dyDescent="0.2">
      <c r="A96" s="1264"/>
      <c r="B96" s="416" t="s">
        <v>48</v>
      </c>
      <c r="C96" s="1099"/>
      <c r="F96" s="1072"/>
      <c r="G96" s="1072"/>
      <c r="H96" s="1157"/>
      <c r="L96" s="1100"/>
      <c r="M96" s="1385"/>
      <c r="N96" s="1198"/>
      <c r="O96" s="1136"/>
      <c r="P96" s="1161"/>
      <c r="Q96" s="1100"/>
      <c r="R96" s="1211" t="s">
        <v>1881</v>
      </c>
    </row>
    <row r="97" spans="1:27" ht="20.25" customHeight="1" x14ac:dyDescent="0.2">
      <c r="A97" s="1264"/>
      <c r="B97" s="416" t="s">
        <v>49</v>
      </c>
      <c r="C97" s="1122"/>
      <c r="G97" s="1161"/>
      <c r="H97" s="1159"/>
      <c r="L97" s="1100"/>
      <c r="M97" s="1385"/>
      <c r="N97" s="1157"/>
      <c r="O97" s="1136"/>
      <c r="P97" s="1161"/>
      <c r="Q97" s="1123"/>
      <c r="R97" s="1124"/>
    </row>
    <row r="98" spans="1:27" ht="20.25" customHeight="1" x14ac:dyDescent="0.2">
      <c r="A98" s="1264"/>
      <c r="B98" s="416" t="s">
        <v>50</v>
      </c>
      <c r="C98" s="1105"/>
      <c r="F98" s="1159"/>
      <c r="G98" s="1161"/>
      <c r="H98" s="1161"/>
      <c r="L98" s="1100"/>
      <c r="M98" s="1386"/>
      <c r="N98" s="1159"/>
      <c r="O98" s="1136"/>
      <c r="P98" s="1161"/>
      <c r="Q98" s="1123"/>
      <c r="R98" s="1124"/>
    </row>
    <row r="99" spans="1:27" ht="20.25" customHeight="1" x14ac:dyDescent="0.2">
      <c r="A99" s="1264"/>
      <c r="B99" s="416" t="s">
        <v>51</v>
      </c>
      <c r="C99" s="1111"/>
      <c r="E99" s="1205"/>
      <c r="F99" s="1159"/>
      <c r="G99" s="1159"/>
      <c r="H99" s="1161"/>
      <c r="L99" s="1100"/>
      <c r="M99" s="1168"/>
      <c r="N99" s="1159"/>
      <c r="O99" s="1136"/>
      <c r="P99" s="1161"/>
      <c r="Q99" s="1123"/>
      <c r="R99" s="1124"/>
    </row>
    <row r="100" spans="1:27" ht="20.25" customHeight="1" thickBot="1" x14ac:dyDescent="0.25">
      <c r="A100" s="1265"/>
      <c r="B100" s="1062" t="s">
        <v>52</v>
      </c>
      <c r="C100" s="1114"/>
      <c r="D100" s="1115"/>
      <c r="E100" s="1115"/>
      <c r="F100" s="1115"/>
      <c r="G100" s="1115"/>
      <c r="H100" s="1115"/>
      <c r="I100" s="1116"/>
      <c r="J100" s="1116"/>
      <c r="K100" s="1116"/>
      <c r="L100" s="1125"/>
      <c r="M100" s="1169"/>
      <c r="N100" s="1115"/>
      <c r="O100" s="1199"/>
      <c r="P100" s="1138"/>
      <c r="Q100" s="1139"/>
      <c r="R100" s="1126"/>
    </row>
    <row r="101" spans="1:27" ht="20.25" customHeight="1" x14ac:dyDescent="0.2">
      <c r="A101" s="1263" t="s">
        <v>54</v>
      </c>
      <c r="B101" s="1061" t="s">
        <v>6</v>
      </c>
      <c r="C101" s="1127"/>
      <c r="D101" s="1092"/>
      <c r="E101" s="1092"/>
      <c r="F101" s="1091"/>
      <c r="G101" s="1092"/>
      <c r="H101" s="1091"/>
      <c r="I101" s="1092"/>
      <c r="J101" s="1092"/>
      <c r="K101" s="1091"/>
      <c r="L101" s="1095"/>
      <c r="M101" s="1312" t="s">
        <v>1784</v>
      </c>
      <c r="O101" s="1090"/>
      <c r="P101" s="1091"/>
      <c r="Q101" s="1093"/>
      <c r="R101" s="1096"/>
    </row>
    <row r="102" spans="1:27" ht="20.25" customHeight="1" x14ac:dyDescent="0.2">
      <c r="A102" s="1264"/>
      <c r="B102" s="416" t="s">
        <v>7</v>
      </c>
      <c r="C102" s="1128"/>
      <c r="D102" s="1070"/>
      <c r="E102" s="1070"/>
      <c r="G102" s="1070"/>
      <c r="I102" s="1070"/>
      <c r="J102" s="1070"/>
      <c r="L102" s="1100"/>
      <c r="M102" s="1313"/>
      <c r="O102" s="1097"/>
      <c r="Q102" s="1098"/>
      <c r="R102" s="1101"/>
    </row>
    <row r="103" spans="1:27" ht="20.25" customHeight="1" x14ac:dyDescent="0.2">
      <c r="A103" s="1264"/>
      <c r="B103" s="416" t="s">
        <v>8</v>
      </c>
      <c r="C103" s="1128"/>
      <c r="D103" s="1070"/>
      <c r="E103" s="1070"/>
      <c r="G103" s="1070"/>
      <c r="I103" s="1070"/>
      <c r="J103" s="1070"/>
      <c r="L103" s="1100"/>
      <c r="M103" s="1313"/>
      <c r="O103" s="1097"/>
      <c r="Q103" s="1098"/>
      <c r="R103" s="1101"/>
    </row>
    <row r="104" spans="1:27" ht="20.25" customHeight="1" x14ac:dyDescent="0.2">
      <c r="A104" s="1264"/>
      <c r="B104" s="416" t="s">
        <v>9</v>
      </c>
      <c r="C104" s="1128"/>
      <c r="D104" s="1070"/>
      <c r="E104" s="1070"/>
      <c r="G104" s="1070"/>
      <c r="I104" s="1070"/>
      <c r="J104" s="1070"/>
      <c r="L104" s="1100"/>
      <c r="M104" s="1314"/>
      <c r="O104" s="1097"/>
      <c r="Q104" s="1098"/>
      <c r="R104" s="1101"/>
    </row>
    <row r="105" spans="1:27" ht="20.25" customHeight="1" x14ac:dyDescent="0.2">
      <c r="A105" s="1264"/>
      <c r="B105" s="416" t="s">
        <v>10</v>
      </c>
      <c r="C105" s="1260" t="s">
        <v>1811</v>
      </c>
      <c r="D105" s="1070"/>
      <c r="E105" s="1070"/>
      <c r="G105" s="1304" t="s">
        <v>1813</v>
      </c>
      <c r="I105" s="1285" t="s">
        <v>1836</v>
      </c>
      <c r="J105" s="1298" t="s">
        <v>1819</v>
      </c>
      <c r="L105" s="1100"/>
      <c r="M105" s="1170" t="s">
        <v>0</v>
      </c>
      <c r="O105" s="1097"/>
      <c r="Q105" s="1098"/>
      <c r="R105" s="1101"/>
    </row>
    <row r="106" spans="1:27" ht="20.25" customHeight="1" x14ac:dyDescent="0.2">
      <c r="A106" s="1264"/>
      <c r="B106" s="416" t="s">
        <v>11</v>
      </c>
      <c r="C106" s="1261"/>
      <c r="D106" s="1070"/>
      <c r="E106" s="1070"/>
      <c r="G106" s="1304"/>
      <c r="I106" s="1285"/>
      <c r="J106" s="1299"/>
      <c r="L106" s="1100"/>
      <c r="M106" s="1171" t="s">
        <v>1768</v>
      </c>
      <c r="O106" s="1097"/>
      <c r="Q106" s="1098"/>
      <c r="R106" s="1102"/>
    </row>
    <row r="107" spans="1:27" ht="20.25" customHeight="1" x14ac:dyDescent="0.2">
      <c r="A107" s="1264"/>
      <c r="B107" s="416" t="s">
        <v>13</v>
      </c>
      <c r="C107" s="1261"/>
      <c r="D107" s="1070"/>
      <c r="E107" s="1070"/>
      <c r="G107" s="1304"/>
      <c r="I107" s="1285"/>
      <c r="J107" s="1299"/>
      <c r="L107" s="1100"/>
      <c r="M107" s="1070"/>
      <c r="N107" s="1131"/>
      <c r="O107" s="1097"/>
      <c r="Q107" s="1098"/>
      <c r="R107" s="1101"/>
    </row>
    <row r="108" spans="1:27" ht="20.25" customHeight="1" x14ac:dyDescent="0.2">
      <c r="A108" s="1264"/>
      <c r="B108" s="416" t="s">
        <v>14</v>
      </c>
      <c r="C108" s="1261"/>
      <c r="D108" s="1070"/>
      <c r="E108" s="1073"/>
      <c r="G108" s="1304"/>
      <c r="I108" s="1285"/>
      <c r="J108" s="1299"/>
      <c r="K108" s="1285" t="s">
        <v>1848</v>
      </c>
      <c r="L108" s="1100"/>
      <c r="M108" s="1070"/>
      <c r="N108" s="1131"/>
      <c r="O108" s="1129"/>
      <c r="Q108" s="1098"/>
      <c r="R108" s="1101"/>
    </row>
    <row r="109" spans="1:27" ht="20.25" customHeight="1" x14ac:dyDescent="0.2">
      <c r="A109" s="1264"/>
      <c r="B109" s="416" t="s">
        <v>15</v>
      </c>
      <c r="C109" s="1262"/>
      <c r="D109" s="1072"/>
      <c r="E109" s="1072"/>
      <c r="F109" s="1070"/>
      <c r="G109" s="1304"/>
      <c r="I109" s="1285"/>
      <c r="J109" s="1299"/>
      <c r="K109" s="1285"/>
      <c r="L109" s="1286" t="s">
        <v>1775</v>
      </c>
      <c r="M109" s="1070"/>
      <c r="N109" s="1089"/>
      <c r="O109" s="1129"/>
      <c r="Q109" s="1098"/>
      <c r="R109" s="1130"/>
      <c r="AA109" s="1070"/>
    </row>
    <row r="110" spans="1:27" ht="20.25" customHeight="1" x14ac:dyDescent="0.2">
      <c r="A110" s="1264"/>
      <c r="B110" s="416" t="s">
        <v>16</v>
      </c>
      <c r="C110" s="1190" t="s">
        <v>2</v>
      </c>
      <c r="F110" s="1070"/>
      <c r="G110" s="1304"/>
      <c r="I110" s="1285"/>
      <c r="J110" s="1299"/>
      <c r="K110" s="1285"/>
      <c r="L110" s="1287"/>
      <c r="M110" s="1070"/>
      <c r="N110" s="1098"/>
      <c r="O110" s="1129"/>
      <c r="P110" s="1158"/>
      <c r="Q110" s="1098"/>
      <c r="R110" s="1107"/>
      <c r="AA110" s="1070"/>
    </row>
    <row r="111" spans="1:27" ht="20.25" customHeight="1" x14ac:dyDescent="0.2">
      <c r="A111" s="1264"/>
      <c r="B111" s="416" t="s">
        <v>17</v>
      </c>
      <c r="C111" s="1099"/>
      <c r="E111" s="1070"/>
      <c r="F111" s="1070"/>
      <c r="G111" s="1304"/>
      <c r="I111" s="1285"/>
      <c r="J111" s="1299"/>
      <c r="K111" s="1285"/>
      <c r="L111" s="1287"/>
      <c r="M111" s="1072"/>
      <c r="N111" s="1098"/>
      <c r="O111" s="1129"/>
      <c r="P111" s="1158"/>
      <c r="Q111" s="1098"/>
      <c r="R111" s="1107"/>
      <c r="AA111" s="1070"/>
    </row>
    <row r="112" spans="1:27" ht="20.25" customHeight="1" x14ac:dyDescent="0.2">
      <c r="A112" s="1264"/>
      <c r="B112" s="416" t="s">
        <v>18</v>
      </c>
      <c r="C112" s="1294" t="s">
        <v>1869</v>
      </c>
      <c r="E112" s="1070"/>
      <c r="F112" s="1070"/>
      <c r="G112" s="1304"/>
      <c r="I112" s="1285"/>
      <c r="J112" s="1300"/>
      <c r="K112" s="1285"/>
      <c r="L112" s="1287"/>
      <c r="N112" s="1098"/>
      <c r="O112" s="1129"/>
      <c r="P112" s="1158"/>
      <c r="Q112" s="1106"/>
      <c r="R112" s="1107"/>
      <c r="AA112" s="1070"/>
    </row>
    <row r="113" spans="1:27" ht="20.25" customHeight="1" x14ac:dyDescent="0.2">
      <c r="A113" s="1264"/>
      <c r="B113" s="416" t="s">
        <v>19</v>
      </c>
      <c r="C113" s="1295"/>
      <c r="E113" s="1070"/>
      <c r="F113" s="1070"/>
      <c r="G113" s="1179" t="s">
        <v>1792</v>
      </c>
      <c r="I113" s="1181" t="s">
        <v>1</v>
      </c>
      <c r="J113" s="1179" t="s">
        <v>336</v>
      </c>
      <c r="K113" s="1285"/>
      <c r="L113" s="1288"/>
      <c r="M113" s="1070"/>
      <c r="N113" s="1098"/>
      <c r="O113" s="1129"/>
      <c r="P113" s="1158"/>
      <c r="Q113" s="1098"/>
      <c r="R113" s="1107"/>
      <c r="AA113" s="1070"/>
    </row>
    <row r="114" spans="1:27" ht="20.25" customHeight="1" x14ac:dyDescent="0.2">
      <c r="A114" s="1264"/>
      <c r="B114" s="416" t="s">
        <v>20</v>
      </c>
      <c r="C114" s="1295"/>
      <c r="E114" s="1070"/>
      <c r="F114" s="1070"/>
      <c r="I114" s="1162"/>
      <c r="J114" s="1070"/>
      <c r="K114" s="1285"/>
      <c r="L114" s="1203" t="s">
        <v>1768</v>
      </c>
      <c r="M114" s="1070"/>
      <c r="N114" s="1098"/>
      <c r="O114" s="1129"/>
      <c r="P114" s="1158"/>
      <c r="Q114" s="1100"/>
      <c r="R114" s="1107"/>
      <c r="AA114" s="1070"/>
    </row>
    <row r="115" spans="1:27" ht="20.25" customHeight="1" x14ac:dyDescent="0.2">
      <c r="A115" s="1264"/>
      <c r="B115" s="416" t="s">
        <v>21</v>
      </c>
      <c r="C115" s="1295"/>
      <c r="E115" s="1070"/>
      <c r="F115" s="1070"/>
      <c r="I115" s="1162"/>
      <c r="J115" s="1070"/>
      <c r="K115" s="1285"/>
      <c r="L115" s="1098"/>
      <c r="M115" s="1070"/>
      <c r="N115" s="1098"/>
      <c r="O115" s="1129"/>
      <c r="P115" s="1158"/>
      <c r="Q115" s="1100"/>
      <c r="R115" s="1110"/>
      <c r="AA115" s="1070"/>
    </row>
    <row r="116" spans="1:27" ht="20.25" customHeight="1" x14ac:dyDescent="0.2">
      <c r="A116" s="1264"/>
      <c r="B116" s="416" t="s">
        <v>22</v>
      </c>
      <c r="C116" s="1295"/>
      <c r="E116" s="1072"/>
      <c r="F116" s="1070"/>
      <c r="I116" s="1162"/>
      <c r="J116" s="1070"/>
      <c r="K116" s="1181" t="s">
        <v>1847</v>
      </c>
      <c r="L116" s="1269" t="s">
        <v>1778</v>
      </c>
      <c r="M116" s="1070"/>
      <c r="N116" s="1098"/>
      <c r="O116" s="1088"/>
      <c r="P116" s="1157"/>
      <c r="Q116" s="1100"/>
      <c r="R116" s="1110"/>
      <c r="AA116" s="1070"/>
    </row>
    <row r="117" spans="1:27" ht="20.25" customHeight="1" x14ac:dyDescent="0.2">
      <c r="A117" s="1264"/>
      <c r="B117" s="416" t="s">
        <v>23</v>
      </c>
      <c r="C117" s="1295"/>
      <c r="F117" s="1072"/>
      <c r="I117" s="1162"/>
      <c r="J117" s="1070"/>
      <c r="K117" s="1070"/>
      <c r="L117" s="1269"/>
      <c r="M117" s="1290" t="s">
        <v>1805</v>
      </c>
      <c r="N117" s="1106"/>
      <c r="O117" s="1105"/>
      <c r="P117" s="1072"/>
      <c r="Q117" s="1100"/>
      <c r="R117" s="1110"/>
      <c r="AA117" s="1070"/>
    </row>
    <row r="118" spans="1:27" ht="20.25" customHeight="1" x14ac:dyDescent="0.2">
      <c r="A118" s="1264"/>
      <c r="B118" s="416" t="s">
        <v>24</v>
      </c>
      <c r="C118" s="1295"/>
      <c r="E118" s="1070"/>
      <c r="F118" s="1071"/>
      <c r="I118" s="1074"/>
      <c r="J118" s="1074"/>
      <c r="L118" s="1269"/>
      <c r="M118" s="1290"/>
      <c r="N118" s="1100"/>
      <c r="O118" s="1097"/>
      <c r="Q118" s="1100"/>
      <c r="R118" s="1110"/>
      <c r="AA118" s="1070"/>
    </row>
    <row r="119" spans="1:27" ht="20.25" customHeight="1" x14ac:dyDescent="0.2">
      <c r="A119" s="1264"/>
      <c r="B119" s="416" t="s">
        <v>25</v>
      </c>
      <c r="C119" s="1296"/>
      <c r="E119" s="1070"/>
      <c r="F119" s="1071"/>
      <c r="I119" s="1072"/>
      <c r="J119" s="1323" t="s">
        <v>1856</v>
      </c>
      <c r="K119" s="1285" t="s">
        <v>1846</v>
      </c>
      <c r="L119" s="1269"/>
      <c r="M119" s="1290"/>
      <c r="N119" s="1098"/>
      <c r="O119" s="1099"/>
      <c r="P119" s="1070"/>
      <c r="Q119" s="1100"/>
      <c r="R119" s="1110"/>
      <c r="AA119" s="1070"/>
    </row>
    <row r="120" spans="1:27" ht="21.75" customHeight="1" x14ac:dyDescent="0.2">
      <c r="A120" s="1264"/>
      <c r="B120" s="416" t="s">
        <v>26</v>
      </c>
      <c r="C120" s="1190" t="s">
        <v>2</v>
      </c>
      <c r="E120" s="1070"/>
      <c r="F120" s="1072"/>
      <c r="I120" s="1071"/>
      <c r="J120" s="1324"/>
      <c r="K120" s="1285"/>
      <c r="L120" s="1269"/>
      <c r="M120" s="1290"/>
      <c r="N120" s="1098"/>
      <c r="O120" s="1099"/>
      <c r="P120" s="1070"/>
      <c r="Q120" s="1098"/>
      <c r="R120" s="1110"/>
    </row>
    <row r="121" spans="1:27" ht="20.25" customHeight="1" x14ac:dyDescent="0.2">
      <c r="A121" s="1264"/>
      <c r="B121" s="416" t="s">
        <v>27</v>
      </c>
      <c r="C121" s="1099"/>
      <c r="E121" s="1070"/>
      <c r="I121" s="1285" t="s">
        <v>1835</v>
      </c>
      <c r="J121" s="1324"/>
      <c r="K121" s="1285"/>
      <c r="L121" s="1269"/>
      <c r="M121" s="1290"/>
      <c r="N121" s="1098"/>
      <c r="O121" s="1099"/>
      <c r="P121" s="1070"/>
      <c r="Q121" s="1098"/>
      <c r="R121" s="1110"/>
    </row>
    <row r="122" spans="1:27" ht="20.25" customHeight="1" x14ac:dyDescent="0.2">
      <c r="A122" s="1264"/>
      <c r="B122" s="416" t="s">
        <v>28</v>
      </c>
      <c r="C122" s="1266" t="s">
        <v>1802</v>
      </c>
      <c r="E122" s="1070"/>
      <c r="F122" s="1070"/>
      <c r="I122" s="1285"/>
      <c r="J122" s="1324"/>
      <c r="K122" s="1285"/>
      <c r="L122" s="1269"/>
      <c r="M122" s="1202" t="s">
        <v>1768</v>
      </c>
      <c r="N122" s="1098"/>
      <c r="O122" s="1097"/>
      <c r="Q122" s="1098"/>
      <c r="R122" s="1110"/>
    </row>
    <row r="123" spans="1:27" ht="20.25" customHeight="1" x14ac:dyDescent="0.2">
      <c r="A123" s="1264"/>
      <c r="B123" s="416" t="s">
        <v>29</v>
      </c>
      <c r="C123" s="1267"/>
      <c r="E123" s="1072"/>
      <c r="F123" s="1070"/>
      <c r="I123" s="1285"/>
      <c r="J123" s="1325"/>
      <c r="K123" s="1285"/>
      <c r="L123" s="1269"/>
      <c r="M123" s="1071"/>
      <c r="N123" s="1098"/>
      <c r="O123" s="1097"/>
      <c r="Q123" s="1098"/>
      <c r="R123" s="1110"/>
    </row>
    <row r="124" spans="1:27" ht="20.25" customHeight="1" x14ac:dyDescent="0.2">
      <c r="A124" s="1264"/>
      <c r="B124" s="416" t="s">
        <v>30</v>
      </c>
      <c r="C124" s="1267"/>
      <c r="D124" s="1070"/>
      <c r="F124" s="1070"/>
      <c r="I124" s="1285"/>
      <c r="J124" s="1181" t="s">
        <v>1847</v>
      </c>
      <c r="K124" s="1285"/>
      <c r="L124" s="1203" t="s">
        <v>336</v>
      </c>
      <c r="M124" s="1290" t="s">
        <v>1818</v>
      </c>
      <c r="N124" s="1106"/>
      <c r="O124" s="1097"/>
      <c r="Q124" s="1098"/>
      <c r="R124" s="1110"/>
    </row>
    <row r="125" spans="1:27" ht="20.25" customHeight="1" x14ac:dyDescent="0.2">
      <c r="A125" s="1264"/>
      <c r="B125" s="416" t="s">
        <v>31</v>
      </c>
      <c r="C125" s="1267"/>
      <c r="D125" s="1070"/>
      <c r="I125" s="1285"/>
      <c r="K125" s="1285"/>
      <c r="L125" s="1100"/>
      <c r="M125" s="1290"/>
      <c r="N125" s="1100"/>
      <c r="O125" s="1097"/>
      <c r="Q125" s="1106"/>
      <c r="R125" s="1110"/>
    </row>
    <row r="126" spans="1:27" ht="20.25" customHeight="1" x14ac:dyDescent="0.2">
      <c r="A126" s="1264"/>
      <c r="B126" s="416" t="s">
        <v>32</v>
      </c>
      <c r="C126" s="1267"/>
      <c r="D126" s="1070"/>
      <c r="I126" s="1285"/>
      <c r="K126" s="1285"/>
      <c r="L126" s="1286" t="s">
        <v>1776</v>
      </c>
      <c r="M126" s="1290"/>
      <c r="N126" s="1319" t="s">
        <v>1783</v>
      </c>
      <c r="O126" s="1097"/>
      <c r="Q126" s="1098"/>
      <c r="R126" s="1110"/>
    </row>
    <row r="127" spans="1:27" ht="20.25" customHeight="1" x14ac:dyDescent="0.2">
      <c r="A127" s="1264"/>
      <c r="B127" s="416" t="s">
        <v>33</v>
      </c>
      <c r="C127" s="1267"/>
      <c r="D127" s="1070"/>
      <c r="I127" s="1285"/>
      <c r="K127" s="1181" t="s">
        <v>1847</v>
      </c>
      <c r="L127" s="1287"/>
      <c r="M127" s="1290"/>
      <c r="N127" s="1319"/>
      <c r="O127" s="1097"/>
      <c r="Q127" s="1098"/>
      <c r="R127" s="1110"/>
    </row>
    <row r="128" spans="1:27" ht="20.25" customHeight="1" x14ac:dyDescent="0.2">
      <c r="A128" s="1264"/>
      <c r="B128" s="416" t="s">
        <v>34</v>
      </c>
      <c r="C128" s="1268"/>
      <c r="D128" s="1070"/>
      <c r="I128" s="1285"/>
      <c r="L128" s="1287"/>
      <c r="M128" s="1290"/>
      <c r="N128" s="1319"/>
      <c r="O128" s="1097"/>
      <c r="Q128" s="1098"/>
      <c r="R128" s="1110"/>
    </row>
    <row r="129" spans="1:26" ht="20.25" customHeight="1" x14ac:dyDescent="0.2">
      <c r="A129" s="1264"/>
      <c r="B129" s="416" t="s">
        <v>35</v>
      </c>
      <c r="C129" s="1191" t="s">
        <v>1768</v>
      </c>
      <c r="D129" s="1072"/>
      <c r="I129" s="1181" t="s">
        <v>336</v>
      </c>
      <c r="L129" s="1287"/>
      <c r="M129" s="1202" t="s">
        <v>1768</v>
      </c>
      <c r="N129" s="1319"/>
      <c r="O129" s="1097"/>
      <c r="Q129" s="1098"/>
      <c r="R129" s="1110"/>
    </row>
    <row r="130" spans="1:26" ht="20.25" customHeight="1" x14ac:dyDescent="0.2">
      <c r="A130" s="1264"/>
      <c r="B130" s="416" t="s">
        <v>36</v>
      </c>
      <c r="C130" s="1190" t="s">
        <v>2</v>
      </c>
      <c r="L130" s="1186" t="s">
        <v>0</v>
      </c>
      <c r="N130" s="1319"/>
      <c r="O130" s="1097"/>
      <c r="Q130" s="1098"/>
      <c r="R130" s="1110"/>
    </row>
    <row r="131" spans="1:26" ht="20.25" customHeight="1" x14ac:dyDescent="0.2">
      <c r="A131" s="1264"/>
      <c r="B131" s="416" t="s">
        <v>37</v>
      </c>
      <c r="C131" s="1099"/>
      <c r="D131" s="1070"/>
      <c r="K131" s="1304" t="s">
        <v>1896</v>
      </c>
      <c r="L131" s="1203" t="s">
        <v>1768</v>
      </c>
      <c r="N131" s="1319"/>
      <c r="O131" s="1097"/>
      <c r="Q131" s="1304" t="s">
        <v>1807</v>
      </c>
      <c r="R131" s="1110"/>
    </row>
    <row r="132" spans="1:26" ht="20.25" customHeight="1" x14ac:dyDescent="0.2">
      <c r="A132" s="1264"/>
      <c r="B132" s="416" t="s">
        <v>38</v>
      </c>
      <c r="C132" s="1099"/>
      <c r="D132" s="1070"/>
      <c r="J132" s="1070"/>
      <c r="K132" s="1304"/>
      <c r="L132" s="1098"/>
      <c r="N132" s="1319"/>
      <c r="O132" s="1097"/>
      <c r="Q132" s="1304"/>
      <c r="R132" s="1110"/>
    </row>
    <row r="133" spans="1:26" ht="20.25" customHeight="1" x14ac:dyDescent="0.2">
      <c r="A133" s="1264"/>
      <c r="B133" s="416" t="s">
        <v>39</v>
      </c>
      <c r="C133" s="1099"/>
      <c r="K133" s="1304"/>
      <c r="L133" s="1098"/>
      <c r="N133" s="1319"/>
      <c r="O133" s="1097"/>
      <c r="P133" s="1380" t="s">
        <v>1849</v>
      </c>
      <c r="Q133" s="1304"/>
      <c r="R133" s="1110"/>
    </row>
    <row r="134" spans="1:26" ht="20.25" customHeight="1" x14ac:dyDescent="0.2">
      <c r="A134" s="1264"/>
      <c r="B134" s="416" t="s">
        <v>40</v>
      </c>
      <c r="C134" s="1099"/>
      <c r="F134" s="414"/>
      <c r="K134" s="1304"/>
      <c r="L134" s="1098"/>
      <c r="N134" s="1171" t="s">
        <v>1768</v>
      </c>
      <c r="O134" s="1097"/>
      <c r="P134" s="1380"/>
      <c r="Q134" s="1304"/>
      <c r="R134" s="1110"/>
    </row>
    <row r="135" spans="1:26" ht="20.25" customHeight="1" x14ac:dyDescent="0.2">
      <c r="A135" s="1264"/>
      <c r="B135" s="416" t="s">
        <v>41</v>
      </c>
      <c r="C135" s="1099"/>
      <c r="F135" s="414"/>
      <c r="G135" s="1071"/>
      <c r="K135" s="1304"/>
      <c r="L135" s="1098"/>
      <c r="N135" s="1100"/>
      <c r="O135" s="1097"/>
      <c r="P135" s="1380"/>
      <c r="Q135" s="1304"/>
      <c r="R135" s="1110"/>
    </row>
    <row r="136" spans="1:26" ht="20.25" customHeight="1" x14ac:dyDescent="0.2">
      <c r="A136" s="1264"/>
      <c r="B136" s="416" t="s">
        <v>42</v>
      </c>
      <c r="C136" s="1099"/>
      <c r="F136" s="414"/>
      <c r="G136" s="1072"/>
      <c r="K136" s="1179" t="s">
        <v>1768</v>
      </c>
      <c r="L136" s="1106"/>
      <c r="N136" s="1100"/>
      <c r="O136" s="1097"/>
      <c r="P136" s="1380"/>
      <c r="Q136" s="1179" t="s">
        <v>1768</v>
      </c>
      <c r="R136" s="1110"/>
    </row>
    <row r="137" spans="1:26" ht="20.25" customHeight="1" x14ac:dyDescent="0.2">
      <c r="A137" s="1264"/>
      <c r="B137" s="416" t="s">
        <v>43</v>
      </c>
      <c r="C137" s="1099"/>
      <c r="E137" s="1204"/>
      <c r="F137" s="414"/>
      <c r="G137" s="1071"/>
      <c r="L137" s="1100"/>
      <c r="M137" s="1072"/>
      <c r="N137" s="1131"/>
      <c r="O137" s="1097"/>
      <c r="P137" s="1181" t="s">
        <v>1838</v>
      </c>
      <c r="Q137" s="1098"/>
      <c r="R137" s="1110"/>
    </row>
    <row r="138" spans="1:26" ht="20.25" customHeight="1" x14ac:dyDescent="0.2">
      <c r="A138" s="1264"/>
      <c r="B138" s="416" t="s">
        <v>44</v>
      </c>
      <c r="C138" s="1105"/>
      <c r="F138" s="414"/>
      <c r="G138" s="1071"/>
      <c r="L138" s="1100"/>
      <c r="N138" s="1131"/>
      <c r="O138" s="1097"/>
      <c r="P138" s="1181" t="s">
        <v>1839</v>
      </c>
      <c r="Q138" s="1098"/>
      <c r="R138" s="1110"/>
    </row>
    <row r="139" spans="1:26" ht="20.25" customHeight="1" x14ac:dyDescent="0.2">
      <c r="A139" s="1264"/>
      <c r="B139" s="416" t="s">
        <v>45</v>
      </c>
      <c r="C139" s="1128"/>
      <c r="F139" s="414"/>
      <c r="G139" s="1071"/>
      <c r="L139" s="1100"/>
      <c r="N139" s="1131"/>
      <c r="O139" s="1097"/>
      <c r="P139" s="1070"/>
      <c r="Q139" s="1106"/>
      <c r="R139" s="1110"/>
    </row>
    <row r="140" spans="1:26" ht="20.25" customHeight="1" x14ac:dyDescent="0.2">
      <c r="A140" s="1264"/>
      <c r="B140" s="416" t="s">
        <v>46</v>
      </c>
      <c r="C140" s="1105"/>
      <c r="F140" s="414"/>
      <c r="G140" s="1071"/>
      <c r="H140" s="1205"/>
      <c r="L140" s="1100"/>
      <c r="N140" s="1131"/>
      <c r="O140" s="1097"/>
      <c r="P140" s="1380" t="s">
        <v>1850</v>
      </c>
      <c r="Q140" s="1098"/>
      <c r="R140" s="1110"/>
    </row>
    <row r="141" spans="1:26" ht="20.25" customHeight="1" x14ac:dyDescent="0.2">
      <c r="A141" s="1264"/>
      <c r="B141" s="416" t="s">
        <v>137</v>
      </c>
      <c r="C141" s="1105"/>
      <c r="F141" s="414"/>
      <c r="G141" s="1071"/>
      <c r="H141" s="1205"/>
      <c r="L141" s="1100"/>
      <c r="N141" s="1089"/>
      <c r="O141" s="1097"/>
      <c r="P141" s="1380"/>
      <c r="Q141" s="1132"/>
      <c r="R141" s="1110"/>
      <c r="Z141" s="1070"/>
    </row>
    <row r="142" spans="1:26" ht="20.25" customHeight="1" x14ac:dyDescent="0.2">
      <c r="A142" s="1264"/>
      <c r="B142" s="416" t="s">
        <v>136</v>
      </c>
      <c r="C142" s="1128"/>
      <c r="F142" s="414"/>
      <c r="G142" s="1071"/>
      <c r="H142" s="1159"/>
      <c r="L142" s="1100"/>
      <c r="N142" s="1100"/>
      <c r="O142" s="1097"/>
      <c r="P142" s="1380"/>
      <c r="Q142" s="1106"/>
      <c r="R142" s="1110"/>
      <c r="Z142" s="1070"/>
    </row>
    <row r="143" spans="1:26" ht="20.25" customHeight="1" x14ac:dyDescent="0.2">
      <c r="A143" s="1264"/>
      <c r="B143" s="416" t="s">
        <v>47</v>
      </c>
      <c r="C143" s="1097"/>
      <c r="F143" s="414"/>
      <c r="G143" s="1072"/>
      <c r="H143" s="1159"/>
      <c r="L143" s="1100"/>
      <c r="N143" s="1133"/>
      <c r="O143" s="1097"/>
      <c r="P143" s="1380"/>
      <c r="Q143" s="1134"/>
      <c r="R143" s="1110"/>
      <c r="U143" s="1162"/>
      <c r="Z143" s="1070"/>
    </row>
    <row r="144" spans="1:26" ht="20.25" customHeight="1" x14ac:dyDescent="0.2">
      <c r="A144" s="1264"/>
      <c r="B144" s="416" t="s">
        <v>48</v>
      </c>
      <c r="C144" s="1097"/>
      <c r="F144" s="414"/>
      <c r="G144" s="1159"/>
      <c r="H144" s="1161"/>
      <c r="I144" s="1159"/>
      <c r="L144" s="1112"/>
      <c r="N144" s="1133"/>
      <c r="O144" s="1099"/>
      <c r="P144" s="1181" t="s">
        <v>1838</v>
      </c>
      <c r="Q144" s="1112"/>
      <c r="R144" s="1135"/>
      <c r="Z144" s="1070"/>
    </row>
    <row r="145" spans="1:26" ht="20.25" customHeight="1" x14ac:dyDescent="0.2">
      <c r="A145" s="1264"/>
      <c r="B145" s="416" t="s">
        <v>49</v>
      </c>
      <c r="C145" s="1097"/>
      <c r="F145" s="1070"/>
      <c r="G145" s="1159"/>
      <c r="H145" s="1161"/>
      <c r="I145" s="1161"/>
      <c r="L145" s="1112"/>
      <c r="N145" s="1100"/>
      <c r="O145" s="1099"/>
      <c r="P145" s="1181" t="s">
        <v>1839</v>
      </c>
      <c r="Q145" s="1112"/>
      <c r="R145" s="1113"/>
      <c r="Z145" s="1074"/>
    </row>
    <row r="146" spans="1:26" ht="20.25" customHeight="1" x14ac:dyDescent="0.2">
      <c r="A146" s="1264"/>
      <c r="B146" s="416" t="s">
        <v>50</v>
      </c>
      <c r="C146" s="1097"/>
      <c r="D146" s="1159"/>
      <c r="F146" s="1072"/>
      <c r="G146" s="1159"/>
      <c r="H146" s="1161"/>
      <c r="I146" s="1159"/>
      <c r="J146" s="1159"/>
      <c r="K146" s="1159"/>
      <c r="L146" s="1112"/>
      <c r="N146" s="1100"/>
      <c r="O146" s="1099"/>
      <c r="Q146" s="1112"/>
      <c r="R146" s="1113"/>
      <c r="Z146" s="1072"/>
    </row>
    <row r="147" spans="1:26" ht="20.25" customHeight="1" x14ac:dyDescent="0.2">
      <c r="A147" s="1264"/>
      <c r="B147" s="416" t="s">
        <v>51</v>
      </c>
      <c r="C147" s="1097"/>
      <c r="D147" s="1159"/>
      <c r="F147" s="1161"/>
      <c r="G147" s="1159"/>
      <c r="H147" s="1161"/>
      <c r="I147" s="1161"/>
      <c r="J147" s="1161"/>
      <c r="K147" s="1161"/>
      <c r="L147" s="1112"/>
      <c r="M147" s="1161"/>
      <c r="N147" s="1123"/>
      <c r="O147" s="1099"/>
      <c r="Q147" s="1123"/>
      <c r="R147" s="1124"/>
    </row>
    <row r="148" spans="1:26" ht="20.25" customHeight="1" thickBot="1" x14ac:dyDescent="0.25">
      <c r="A148" s="1265"/>
      <c r="B148" s="1062" t="s">
        <v>52</v>
      </c>
      <c r="C148" s="1137"/>
      <c r="D148" s="1115"/>
      <c r="E148" s="1116"/>
      <c r="F148" s="1115"/>
      <c r="G148" s="1138"/>
      <c r="H148" s="1138"/>
      <c r="I148" s="1115"/>
      <c r="J148" s="1115"/>
      <c r="K148" s="1115"/>
      <c r="L148" s="1139"/>
      <c r="M148" s="1115"/>
      <c r="N148" s="1117"/>
      <c r="O148" s="1140"/>
      <c r="P148" s="1141"/>
      <c r="Q148" s="1117"/>
      <c r="R148" s="1118"/>
    </row>
    <row r="149" spans="1:26" ht="20.25" customHeight="1" x14ac:dyDescent="0.2">
      <c r="A149" s="1264" t="s">
        <v>55</v>
      </c>
      <c r="B149" s="416" t="s">
        <v>6</v>
      </c>
      <c r="C149" s="1374" t="s">
        <v>1800</v>
      </c>
      <c r="D149" s="1091"/>
      <c r="E149" s="1091"/>
      <c r="F149" s="1091"/>
      <c r="G149" s="1381" t="s">
        <v>1782</v>
      </c>
      <c r="H149" s="1091"/>
      <c r="I149" s="1091"/>
      <c r="J149" s="1326" t="s">
        <v>1853</v>
      </c>
      <c r="K149" s="1305" t="s">
        <v>1810</v>
      </c>
      <c r="L149" s="1382" t="s">
        <v>1837</v>
      </c>
      <c r="M149" s="1278" t="s">
        <v>1890</v>
      </c>
      <c r="N149" s="1093"/>
      <c r="O149" s="1091"/>
      <c r="P149" s="1091"/>
      <c r="R149" s="1096"/>
    </row>
    <row r="150" spans="1:26" ht="20.25" customHeight="1" x14ac:dyDescent="0.2">
      <c r="A150" s="1264"/>
      <c r="B150" s="416" t="s">
        <v>7</v>
      </c>
      <c r="C150" s="1317"/>
      <c r="G150" s="1319"/>
      <c r="J150" s="1285"/>
      <c r="K150" s="1306"/>
      <c r="L150" s="1289"/>
      <c r="M150" s="1279"/>
      <c r="N150" s="1098"/>
      <c r="R150" s="1101"/>
    </row>
    <row r="151" spans="1:26" ht="20.25" customHeight="1" x14ac:dyDescent="0.2">
      <c r="A151" s="1264"/>
      <c r="B151" s="416" t="s">
        <v>8</v>
      </c>
      <c r="C151" s="1317"/>
      <c r="G151" s="1319"/>
      <c r="J151" s="1285"/>
      <c r="K151" s="1306"/>
      <c r="L151" s="1289"/>
      <c r="M151" s="1279"/>
      <c r="N151" s="1098"/>
      <c r="R151" s="1101"/>
    </row>
    <row r="152" spans="1:26" ht="20.25" customHeight="1" x14ac:dyDescent="0.2">
      <c r="A152" s="1264"/>
      <c r="B152" s="416" t="s">
        <v>9</v>
      </c>
      <c r="C152" s="1317"/>
      <c r="F152" s="1070"/>
      <c r="G152" s="1319"/>
      <c r="J152" s="1285"/>
      <c r="K152" s="1306"/>
      <c r="L152" s="1289"/>
      <c r="M152" s="1279"/>
      <c r="N152" s="1098"/>
      <c r="R152" s="1101"/>
    </row>
    <row r="153" spans="1:26" ht="20.25" customHeight="1" x14ac:dyDescent="0.2">
      <c r="A153" s="1264"/>
      <c r="B153" s="416" t="s">
        <v>10</v>
      </c>
      <c r="C153" s="1317"/>
      <c r="F153" s="1070"/>
      <c r="G153" s="1319"/>
      <c r="J153" s="1285"/>
      <c r="K153" s="1307"/>
      <c r="L153" s="1289"/>
      <c r="M153" s="1279"/>
      <c r="N153" s="1100"/>
      <c r="Q153" s="1304" t="s">
        <v>1801</v>
      </c>
      <c r="R153" s="1101"/>
    </row>
    <row r="154" spans="1:26" ht="20.25" customHeight="1" x14ac:dyDescent="0.2">
      <c r="A154" s="1264"/>
      <c r="B154" s="416" t="s">
        <v>11</v>
      </c>
      <c r="C154" s="1190" t="s">
        <v>2</v>
      </c>
      <c r="F154" s="1070"/>
      <c r="G154" s="1319"/>
      <c r="J154" s="1285"/>
      <c r="K154" s="1180" t="s">
        <v>1768</v>
      </c>
      <c r="L154" s="1289"/>
      <c r="M154" s="1280"/>
      <c r="N154" s="1100"/>
      <c r="Q154" s="1304"/>
      <c r="R154" s="1102"/>
    </row>
    <row r="155" spans="1:26" ht="20.25" customHeight="1" x14ac:dyDescent="0.2">
      <c r="A155" s="1264"/>
      <c r="B155" s="416" t="s">
        <v>13</v>
      </c>
      <c r="C155" s="1099"/>
      <c r="F155" s="1070"/>
      <c r="G155" s="1319"/>
      <c r="H155" s="1071"/>
      <c r="J155" s="1285"/>
      <c r="L155" s="1289"/>
      <c r="M155" s="1099"/>
      <c r="N155" s="1273" t="s">
        <v>1878</v>
      </c>
      <c r="Q155" s="1304"/>
      <c r="R155" s="1107"/>
    </row>
    <row r="156" spans="1:26" ht="20.25" customHeight="1" x14ac:dyDescent="0.2">
      <c r="A156" s="1264"/>
      <c r="B156" s="416" t="s">
        <v>14</v>
      </c>
      <c r="C156" s="1317" t="s">
        <v>1797</v>
      </c>
      <c r="F156" s="1070"/>
      <c r="G156" s="1319"/>
      <c r="I156" s="1206"/>
      <c r="J156" s="1181" t="s">
        <v>1854</v>
      </c>
      <c r="K156" s="1298" t="s">
        <v>1816</v>
      </c>
      <c r="L156" s="1189" t="s">
        <v>1838</v>
      </c>
      <c r="M156" s="1099"/>
      <c r="N156" s="1274"/>
      <c r="Q156" s="1304"/>
      <c r="R156" s="1113"/>
    </row>
    <row r="157" spans="1:26" ht="20.25" customHeight="1" x14ac:dyDescent="0.2">
      <c r="A157" s="1264"/>
      <c r="B157" s="416" t="s">
        <v>15</v>
      </c>
      <c r="C157" s="1317"/>
      <c r="E157" s="1383" t="s">
        <v>1889</v>
      </c>
      <c r="F157" s="1070"/>
      <c r="G157" s="1171" t="s">
        <v>1768</v>
      </c>
      <c r="I157" s="1291" t="s">
        <v>1901</v>
      </c>
      <c r="J157" s="1181" t="s">
        <v>336</v>
      </c>
      <c r="K157" s="1299"/>
      <c r="L157" s="1189" t="s">
        <v>1839</v>
      </c>
      <c r="M157" s="1099"/>
      <c r="N157" s="1274"/>
      <c r="Q157" s="1304"/>
      <c r="R157" s="1113"/>
    </row>
    <row r="158" spans="1:26" ht="20.25" customHeight="1" x14ac:dyDescent="0.2">
      <c r="A158" s="1264"/>
      <c r="B158" s="416" t="s">
        <v>16</v>
      </c>
      <c r="C158" s="1317"/>
      <c r="E158" s="1383"/>
      <c r="F158" s="1070"/>
      <c r="G158" s="1072"/>
      <c r="I158" s="1292"/>
      <c r="J158" s="1072"/>
      <c r="K158" s="1299"/>
      <c r="L158" s="1098"/>
      <c r="M158" s="1099"/>
      <c r="N158" s="1274"/>
      <c r="Q158" s="1304"/>
      <c r="R158" s="1113"/>
    </row>
    <row r="159" spans="1:26" ht="20.25" customHeight="1" x14ac:dyDescent="0.2">
      <c r="A159" s="1264"/>
      <c r="B159" s="416" t="s">
        <v>17</v>
      </c>
      <c r="C159" s="1317"/>
      <c r="E159" s="1383"/>
      <c r="F159" s="1070"/>
      <c r="I159" s="1292"/>
      <c r="K159" s="1300"/>
      <c r="M159" s="1276" t="s">
        <v>1793</v>
      </c>
      <c r="N159" s="1274"/>
      <c r="Q159" s="1304"/>
      <c r="R159" s="1113"/>
    </row>
    <row r="160" spans="1:26" ht="20.25" customHeight="1" x14ac:dyDescent="0.2">
      <c r="A160" s="1264"/>
      <c r="B160" s="416" t="s">
        <v>18</v>
      </c>
      <c r="C160" s="1317"/>
      <c r="E160" s="1383"/>
      <c r="F160" s="1070"/>
      <c r="G160" s="1070"/>
      <c r="I160" s="1292"/>
      <c r="K160" s="1170" t="s">
        <v>0</v>
      </c>
      <c r="M160" s="1277"/>
      <c r="N160" s="1274"/>
      <c r="Q160" s="1304"/>
      <c r="R160" s="1113"/>
    </row>
    <row r="161" spans="1:18" ht="20.25" customHeight="1" x14ac:dyDescent="0.2">
      <c r="A161" s="1264"/>
      <c r="B161" s="416" t="s">
        <v>19</v>
      </c>
      <c r="C161" s="1317"/>
      <c r="E161" s="1383"/>
      <c r="F161" s="1072"/>
      <c r="G161" s="1070"/>
      <c r="I161" s="1292"/>
      <c r="K161" s="1179" t="s">
        <v>1768</v>
      </c>
      <c r="M161" s="1277"/>
      <c r="N161" s="1275"/>
      <c r="Q161" s="1177" t="s">
        <v>2</v>
      </c>
      <c r="R161" s="1142"/>
    </row>
    <row r="162" spans="1:18" ht="20.25" customHeight="1" x14ac:dyDescent="0.2">
      <c r="A162" s="1264"/>
      <c r="B162" s="416" t="s">
        <v>20</v>
      </c>
      <c r="C162" s="1317"/>
      <c r="E162" s="1383"/>
      <c r="G162" s="1070"/>
      <c r="I162" s="1292"/>
      <c r="K162" s="1070"/>
      <c r="M162" s="1277"/>
      <c r="N162" s="1189" t="s">
        <v>1863</v>
      </c>
      <c r="Q162" s="1100"/>
      <c r="R162" s="1120"/>
    </row>
    <row r="163" spans="1:18" ht="20.25" customHeight="1" x14ac:dyDescent="0.2">
      <c r="A163" s="1264"/>
      <c r="B163" s="416" t="s">
        <v>21</v>
      </c>
      <c r="C163" s="1317"/>
      <c r="F163" s="1071"/>
      <c r="G163" s="1070"/>
      <c r="I163" s="1292"/>
      <c r="K163" s="1304" t="s">
        <v>1897</v>
      </c>
      <c r="M163" s="1187" t="s">
        <v>0</v>
      </c>
      <c r="N163" s="1201" t="s">
        <v>1865</v>
      </c>
      <c r="Q163" s="1304" t="s">
        <v>1806</v>
      </c>
      <c r="R163" s="1107"/>
    </row>
    <row r="164" spans="1:18" ht="20.25" customHeight="1" x14ac:dyDescent="0.2">
      <c r="A164" s="1264"/>
      <c r="B164" s="416" t="s">
        <v>22</v>
      </c>
      <c r="C164" s="1190" t="s">
        <v>2</v>
      </c>
      <c r="F164" s="1071"/>
      <c r="G164" s="1070"/>
      <c r="I164" s="1292"/>
      <c r="K164" s="1304"/>
      <c r="M164" s="1183" t="s">
        <v>1768</v>
      </c>
      <c r="N164" s="1100"/>
      <c r="Q164" s="1304"/>
      <c r="R164" s="1107"/>
    </row>
    <row r="165" spans="1:18" ht="20.25" customHeight="1" x14ac:dyDescent="0.2">
      <c r="A165" s="1264"/>
      <c r="B165" s="416" t="s">
        <v>23</v>
      </c>
      <c r="C165" s="1105"/>
      <c r="F165" s="1071"/>
      <c r="G165" s="1072"/>
      <c r="I165" s="1292"/>
      <c r="K165" s="1304"/>
      <c r="M165" s="1128"/>
      <c r="N165" s="1270" t="s">
        <v>1876</v>
      </c>
      <c r="O165" s="1072"/>
      <c r="Q165" s="1304"/>
      <c r="R165" s="1110"/>
    </row>
    <row r="166" spans="1:18" ht="20.25" customHeight="1" x14ac:dyDescent="0.2">
      <c r="A166" s="1264"/>
      <c r="B166" s="416" t="s">
        <v>24</v>
      </c>
      <c r="C166" s="1276" t="s">
        <v>1875</v>
      </c>
      <c r="E166" s="1380" t="s">
        <v>1829</v>
      </c>
      <c r="G166" s="1070"/>
      <c r="I166" s="1292"/>
      <c r="K166" s="1304"/>
      <c r="M166" s="1128"/>
      <c r="N166" s="1271"/>
      <c r="Q166" s="1304"/>
      <c r="R166" s="1110"/>
    </row>
    <row r="167" spans="1:18" ht="20.25" customHeight="1" x14ac:dyDescent="0.2">
      <c r="A167" s="1264"/>
      <c r="B167" s="416" t="s">
        <v>25</v>
      </c>
      <c r="C167" s="1277"/>
      <c r="E167" s="1380"/>
      <c r="G167" s="1070"/>
      <c r="I167" s="1292"/>
      <c r="K167" s="1304"/>
      <c r="M167" s="1128"/>
      <c r="N167" s="1271"/>
      <c r="O167" s="1158"/>
      <c r="Q167" s="1304"/>
      <c r="R167" s="1110"/>
    </row>
    <row r="168" spans="1:18" ht="20.25" customHeight="1" x14ac:dyDescent="0.2">
      <c r="A168" s="1264"/>
      <c r="B168" s="416" t="s">
        <v>26</v>
      </c>
      <c r="C168" s="1277"/>
      <c r="E168" s="1380"/>
      <c r="G168" s="1070"/>
      <c r="I168" s="1292"/>
      <c r="K168" s="1179" t="s">
        <v>1768</v>
      </c>
      <c r="L168" s="1100"/>
      <c r="M168" s="1105"/>
      <c r="N168" s="1271"/>
      <c r="O168" s="1158"/>
      <c r="Q168" s="1179" t="s">
        <v>1768</v>
      </c>
      <c r="R168" s="1110"/>
    </row>
    <row r="169" spans="1:18" ht="20.25" customHeight="1" x14ac:dyDescent="0.2">
      <c r="A169" s="1264"/>
      <c r="B169" s="416" t="s">
        <v>27</v>
      </c>
      <c r="C169" s="1281"/>
      <c r="E169" s="1380"/>
      <c r="G169" s="1070"/>
      <c r="I169" s="1292"/>
      <c r="K169" s="1070"/>
      <c r="L169" s="1100"/>
      <c r="M169" s="1128"/>
      <c r="N169" s="1272"/>
      <c r="O169" s="1158"/>
      <c r="Q169" s="1098"/>
      <c r="R169" s="1110"/>
    </row>
    <row r="170" spans="1:18" ht="20.25" customHeight="1" x14ac:dyDescent="0.2">
      <c r="A170" s="1264"/>
      <c r="B170" s="416" t="s">
        <v>28</v>
      </c>
      <c r="C170" s="1191" t="s">
        <v>1768</v>
      </c>
      <c r="E170" s="1181" t="s">
        <v>1828</v>
      </c>
      <c r="G170" s="1070"/>
      <c r="I170" s="1292"/>
      <c r="K170" s="1304" t="s">
        <v>1898</v>
      </c>
      <c r="L170" s="1098"/>
      <c r="M170" s="1097"/>
      <c r="N170" s="1189" t="s">
        <v>1865</v>
      </c>
      <c r="O170" s="1070"/>
      <c r="Q170" s="1304" t="s">
        <v>1808</v>
      </c>
      <c r="R170" s="1110"/>
    </row>
    <row r="171" spans="1:18" ht="20.25" customHeight="1" x14ac:dyDescent="0.2">
      <c r="A171" s="1264"/>
      <c r="B171" s="416" t="s">
        <v>29</v>
      </c>
      <c r="C171" s="1190" t="s">
        <v>2</v>
      </c>
      <c r="E171" s="1177" t="s">
        <v>2</v>
      </c>
      <c r="G171" s="1070"/>
      <c r="I171" s="1292"/>
      <c r="K171" s="1304"/>
      <c r="L171" s="1098"/>
      <c r="M171" s="1097"/>
      <c r="N171" s="1100"/>
      <c r="O171" s="1070"/>
      <c r="Q171" s="1304"/>
      <c r="R171" s="1110"/>
    </row>
    <row r="172" spans="1:18" ht="20.25" customHeight="1" x14ac:dyDescent="0.2">
      <c r="A172" s="1264"/>
      <c r="B172" s="416" t="s">
        <v>30</v>
      </c>
      <c r="C172" s="1097"/>
      <c r="E172" s="1070"/>
      <c r="G172" s="1072"/>
      <c r="I172" s="1292"/>
      <c r="K172" s="1304"/>
      <c r="L172" s="1289" t="s">
        <v>1843</v>
      </c>
      <c r="M172" s="1097"/>
      <c r="N172" s="1100"/>
      <c r="O172" s="1070"/>
      <c r="Q172" s="1304"/>
      <c r="R172" s="1110"/>
    </row>
    <row r="173" spans="1:18" ht="20.25" customHeight="1" x14ac:dyDescent="0.2">
      <c r="A173" s="1264"/>
      <c r="B173" s="416" t="s">
        <v>31</v>
      </c>
      <c r="C173" s="1260" t="s">
        <v>1830</v>
      </c>
      <c r="E173" s="1308" t="s">
        <v>1866</v>
      </c>
      <c r="G173" s="1070"/>
      <c r="I173" s="1292"/>
      <c r="K173" s="1304"/>
      <c r="L173" s="1289"/>
      <c r="M173" s="1276" t="s">
        <v>1777</v>
      </c>
      <c r="N173" s="1100"/>
      <c r="O173" s="1070"/>
      <c r="Q173" s="1304"/>
      <c r="R173" s="1110"/>
    </row>
    <row r="174" spans="1:18" ht="20.25" customHeight="1" x14ac:dyDescent="0.2">
      <c r="A174" s="1264"/>
      <c r="B174" s="416" t="s">
        <v>32</v>
      </c>
      <c r="C174" s="1261"/>
      <c r="E174" s="1308"/>
      <c r="G174" s="1071"/>
      <c r="I174" s="1292"/>
      <c r="K174" s="1304"/>
      <c r="L174" s="1289"/>
      <c r="M174" s="1277"/>
      <c r="N174" s="1100"/>
      <c r="O174" s="1070"/>
      <c r="Q174" s="1304"/>
      <c r="R174" s="1110"/>
    </row>
    <row r="175" spans="1:18" ht="20.25" customHeight="1" x14ac:dyDescent="0.2">
      <c r="A175" s="1264"/>
      <c r="B175" s="416" t="s">
        <v>33</v>
      </c>
      <c r="C175" s="1261"/>
      <c r="E175" s="1308"/>
      <c r="G175" s="1071"/>
      <c r="I175" s="1292"/>
      <c r="K175" s="1179" t="s">
        <v>1768</v>
      </c>
      <c r="L175" s="1289"/>
      <c r="M175" s="1277"/>
      <c r="N175" s="1100"/>
      <c r="O175" s="1072"/>
      <c r="Q175" s="1179" t="s">
        <v>1768</v>
      </c>
      <c r="R175" s="1110"/>
    </row>
    <row r="176" spans="1:18" ht="20.25" customHeight="1" x14ac:dyDescent="0.2">
      <c r="A176" s="1264"/>
      <c r="B176" s="416" t="s">
        <v>34</v>
      </c>
      <c r="C176" s="1262"/>
      <c r="E176" s="1308"/>
      <c r="G176" s="1071"/>
      <c r="I176" s="1292"/>
      <c r="J176" s="1070"/>
      <c r="L176" s="1289"/>
      <c r="M176" s="1277"/>
      <c r="N176" s="1100"/>
      <c r="Q176" s="1098"/>
      <c r="R176" s="1110"/>
    </row>
    <row r="177" spans="1:18" ht="20.25" customHeight="1" x14ac:dyDescent="0.2">
      <c r="A177" s="1264"/>
      <c r="B177" s="416" t="s">
        <v>35</v>
      </c>
      <c r="C177" s="1184" t="s">
        <v>1828</v>
      </c>
      <c r="D177" s="1070"/>
      <c r="E177" s="1308"/>
      <c r="G177" s="1071"/>
      <c r="I177" s="1292"/>
      <c r="J177" s="1070"/>
      <c r="L177" s="1289"/>
      <c r="M177" s="1281"/>
      <c r="N177" s="1100"/>
      <c r="O177" s="1070"/>
      <c r="Q177" s="1098"/>
      <c r="R177" s="1107"/>
    </row>
    <row r="178" spans="1:18" ht="20.25" customHeight="1" x14ac:dyDescent="0.2">
      <c r="A178" s="1264"/>
      <c r="B178" s="416" t="s">
        <v>36</v>
      </c>
      <c r="C178" s="1190" t="s">
        <v>2</v>
      </c>
      <c r="D178" s="1072"/>
      <c r="E178" s="1177" t="s">
        <v>2</v>
      </c>
      <c r="G178" s="1071"/>
      <c r="I178" s="1293"/>
      <c r="J178" s="1072"/>
      <c r="L178" s="1289"/>
      <c r="M178" s="1183" t="s">
        <v>1768</v>
      </c>
      <c r="N178" s="1100"/>
      <c r="O178" s="1070"/>
      <c r="Q178" s="1098"/>
      <c r="R178" s="1107"/>
    </row>
    <row r="179" spans="1:18" ht="20.25" customHeight="1" x14ac:dyDescent="0.2">
      <c r="A179" s="1264"/>
      <c r="B179" s="416" t="s">
        <v>37</v>
      </c>
      <c r="C179" s="1099"/>
      <c r="G179" s="1072"/>
      <c r="K179" s="1285" t="s">
        <v>1852</v>
      </c>
      <c r="L179" s="1216" t="s">
        <v>1841</v>
      </c>
      <c r="M179" s="1097"/>
      <c r="N179" s="1104"/>
      <c r="O179" s="1070"/>
      <c r="Q179" s="1098"/>
      <c r="R179" s="1107"/>
    </row>
    <row r="180" spans="1:18" ht="20.25" customHeight="1" x14ac:dyDescent="0.2">
      <c r="A180" s="1264"/>
      <c r="B180" s="416" t="s">
        <v>38</v>
      </c>
      <c r="C180" s="1099"/>
      <c r="E180" s="1282" t="s">
        <v>1866</v>
      </c>
      <c r="G180" s="1071"/>
      <c r="I180" s="1070"/>
      <c r="J180" s="1158"/>
      <c r="K180" s="1285"/>
      <c r="L180" s="1216" t="s">
        <v>1840</v>
      </c>
      <c r="M180" s="1128"/>
      <c r="N180" s="1104"/>
      <c r="O180" s="1301" t="s">
        <v>1899</v>
      </c>
      <c r="Q180" s="1106"/>
      <c r="R180" s="1107"/>
    </row>
    <row r="181" spans="1:18" ht="20.25" customHeight="1" x14ac:dyDescent="0.2">
      <c r="A181" s="1264"/>
      <c r="B181" s="416" t="s">
        <v>39</v>
      </c>
      <c r="C181" s="1099"/>
      <c r="E181" s="1283"/>
      <c r="G181" s="1071"/>
      <c r="I181" s="1070"/>
      <c r="J181" s="1158"/>
      <c r="K181" s="1285"/>
      <c r="L181" s="1106"/>
      <c r="M181" s="1128"/>
      <c r="N181" s="1104"/>
      <c r="O181" s="1302"/>
      <c r="P181" s="1070"/>
      <c r="Q181" s="1100"/>
      <c r="R181" s="1107"/>
    </row>
    <row r="182" spans="1:18" ht="20.25" customHeight="1" x14ac:dyDescent="0.2">
      <c r="A182" s="1264"/>
      <c r="B182" s="416" t="s">
        <v>40</v>
      </c>
      <c r="C182" s="1105"/>
      <c r="E182" s="1283"/>
      <c r="G182" s="1071"/>
      <c r="I182" s="1072"/>
      <c r="J182" s="1158"/>
      <c r="K182" s="1285"/>
      <c r="L182" s="1100"/>
      <c r="M182" s="1128"/>
      <c r="N182" s="1098"/>
      <c r="O182" s="1302"/>
      <c r="P182" s="1072"/>
      <c r="Q182" s="1100"/>
      <c r="R182" s="1087"/>
    </row>
    <row r="183" spans="1:18" ht="20.25" customHeight="1" x14ac:dyDescent="0.2">
      <c r="A183" s="1264"/>
      <c r="B183" s="416" t="s">
        <v>41</v>
      </c>
      <c r="C183" s="1105"/>
      <c r="E183" s="1283"/>
      <c r="G183" s="1071"/>
      <c r="J183" s="1158"/>
      <c r="K183" s="1285"/>
      <c r="L183" s="1100"/>
      <c r="M183" s="1128"/>
      <c r="N183" s="1098"/>
      <c r="O183" s="1302"/>
      <c r="P183" s="1158"/>
      <c r="Q183" s="1100"/>
      <c r="R183" s="1110"/>
    </row>
    <row r="184" spans="1:18" ht="20.25" customHeight="1" x14ac:dyDescent="0.2">
      <c r="A184" s="1264"/>
      <c r="B184" s="416" t="s">
        <v>42</v>
      </c>
      <c r="C184" s="1099"/>
      <c r="E184" s="1283"/>
      <c r="G184" s="1071"/>
      <c r="J184" s="1157"/>
      <c r="K184" s="1285"/>
      <c r="L184" s="1100"/>
      <c r="M184" s="1122"/>
      <c r="N184" s="1098"/>
      <c r="O184" s="1302"/>
      <c r="P184" s="1158"/>
      <c r="Q184" s="1100"/>
      <c r="R184" s="1143"/>
    </row>
    <row r="185" spans="1:18" ht="20.25" customHeight="1" x14ac:dyDescent="0.2">
      <c r="A185" s="1264"/>
      <c r="B185" s="416" t="s">
        <v>43</v>
      </c>
      <c r="C185" s="1099"/>
      <c r="E185" s="1283"/>
      <c r="G185" s="1071"/>
      <c r="J185" s="1157"/>
      <c r="K185" s="1285"/>
      <c r="L185" s="1100"/>
      <c r="M185" s="1105"/>
      <c r="N185" s="1098"/>
      <c r="O185" s="1302"/>
      <c r="P185" s="1072"/>
      <c r="Q185" s="1100"/>
      <c r="R185" s="1103"/>
    </row>
    <row r="186" spans="1:18" ht="20.25" customHeight="1" x14ac:dyDescent="0.2">
      <c r="A186" s="1264"/>
      <c r="B186" s="416" t="s">
        <v>44</v>
      </c>
      <c r="C186" s="1099"/>
      <c r="E186" s="1283"/>
      <c r="G186" s="1072"/>
      <c r="K186" s="1285"/>
      <c r="L186" s="1100"/>
      <c r="M186" s="1097"/>
      <c r="N186" s="1098"/>
      <c r="O186" s="1302"/>
      <c r="P186" s="1164"/>
      <c r="Q186" s="1100"/>
      <c r="R186" s="1103"/>
    </row>
    <row r="187" spans="1:18" ht="20.25" customHeight="1" x14ac:dyDescent="0.2">
      <c r="A187" s="1264"/>
      <c r="B187" s="416" t="s">
        <v>45</v>
      </c>
      <c r="C187" s="1099"/>
      <c r="E187" s="1284"/>
      <c r="G187" s="1070"/>
      <c r="K187" s="1181" t="s">
        <v>107</v>
      </c>
      <c r="L187" s="1100"/>
      <c r="M187" s="1097"/>
      <c r="N187" s="1106"/>
      <c r="O187" s="1302"/>
      <c r="P187" s="1164"/>
      <c r="Q187" s="1100"/>
      <c r="R187" s="1103"/>
    </row>
    <row r="188" spans="1:18" ht="20.25" customHeight="1" x14ac:dyDescent="0.2">
      <c r="A188" s="1264"/>
      <c r="B188" s="416" t="s">
        <v>46</v>
      </c>
      <c r="C188" s="1122"/>
      <c r="E188" s="1177" t="s">
        <v>2</v>
      </c>
      <c r="G188" s="1070"/>
      <c r="L188" s="1100"/>
      <c r="M188" s="1097"/>
      <c r="N188" s="1112"/>
      <c r="O188" s="1302"/>
      <c r="P188" s="1164"/>
      <c r="Q188" s="1100"/>
      <c r="R188" s="1103"/>
    </row>
    <row r="189" spans="1:18" ht="20.25" customHeight="1" x14ac:dyDescent="0.2">
      <c r="A189" s="1264"/>
      <c r="B189" s="416" t="s">
        <v>137</v>
      </c>
      <c r="C189" s="1105"/>
      <c r="E189" s="1070"/>
      <c r="K189" s="1072"/>
      <c r="L189" s="1123"/>
      <c r="M189" s="1097"/>
      <c r="N189" s="1123"/>
      <c r="O189" s="1302"/>
      <c r="P189" s="1164"/>
      <c r="Q189" s="1144"/>
      <c r="R189" s="1103"/>
    </row>
    <row r="190" spans="1:18" ht="20.25" customHeight="1" x14ac:dyDescent="0.2">
      <c r="A190" s="1264"/>
      <c r="B190" s="416" t="s">
        <v>136</v>
      </c>
      <c r="C190" s="1136"/>
      <c r="E190" s="1070"/>
      <c r="L190" s="1123"/>
      <c r="M190" s="1136"/>
      <c r="N190" s="1123"/>
      <c r="O190" s="1302"/>
      <c r="P190" s="1164"/>
      <c r="Q190" s="1144"/>
      <c r="R190" s="1087"/>
    </row>
    <row r="191" spans="1:18" ht="20.25" customHeight="1" x14ac:dyDescent="0.2">
      <c r="A191" s="1264"/>
      <c r="B191" s="416" t="s">
        <v>47</v>
      </c>
      <c r="C191" s="1111"/>
      <c r="E191" s="1070"/>
      <c r="G191" s="1159"/>
      <c r="H191" s="1159"/>
      <c r="J191" s="1159"/>
      <c r="L191" s="1208"/>
      <c r="M191" s="1111"/>
      <c r="N191" s="1112"/>
      <c r="O191" s="1302"/>
      <c r="P191" s="1164"/>
      <c r="Q191" s="1144"/>
      <c r="R191" s="1113"/>
    </row>
    <row r="192" spans="1:18" ht="20.25" customHeight="1" x14ac:dyDescent="0.2">
      <c r="A192" s="1264"/>
      <c r="B192" s="416" t="s">
        <v>48</v>
      </c>
      <c r="C192" s="1111"/>
      <c r="D192" s="1159"/>
      <c r="E192" s="1070"/>
      <c r="G192" s="1159"/>
      <c r="H192" s="1159"/>
      <c r="I192" s="1159"/>
      <c r="J192" s="1159"/>
      <c r="L192" s="1208"/>
      <c r="M192" s="1111"/>
      <c r="N192" s="1112"/>
      <c r="O192" s="1303"/>
      <c r="P192" s="1164"/>
      <c r="Q192" s="1144"/>
      <c r="R192" s="1113"/>
    </row>
    <row r="193" spans="1:18" ht="20.25" customHeight="1" x14ac:dyDescent="0.2">
      <c r="A193" s="1264"/>
      <c r="B193" s="416" t="s">
        <v>49</v>
      </c>
      <c r="C193" s="1111"/>
      <c r="D193" s="1159"/>
      <c r="E193" s="1070"/>
      <c r="G193" s="1159"/>
      <c r="H193" s="1159"/>
      <c r="I193" s="1159"/>
      <c r="J193" s="1159"/>
      <c r="L193" s="1208"/>
      <c r="M193" s="1111"/>
      <c r="N193" s="1112"/>
      <c r="O193" s="1181" t="s">
        <v>1828</v>
      </c>
      <c r="P193" s="1164"/>
      <c r="Q193" s="1144"/>
      <c r="R193" s="1113"/>
    </row>
    <row r="194" spans="1:18" ht="20.25" customHeight="1" x14ac:dyDescent="0.2">
      <c r="A194" s="1264"/>
      <c r="B194" s="416" t="s">
        <v>50</v>
      </c>
      <c r="C194" s="1111"/>
      <c r="D194" s="1159"/>
      <c r="E194" s="1070"/>
      <c r="G194" s="1159"/>
      <c r="H194" s="1159"/>
      <c r="I194" s="1159"/>
      <c r="J194" s="1159"/>
      <c r="L194" s="1208"/>
      <c r="M194" s="1111"/>
      <c r="N194" s="1112"/>
      <c r="O194" s="1177" t="s">
        <v>2</v>
      </c>
      <c r="P194" s="1164"/>
      <c r="Q194" s="1144"/>
      <c r="R194" s="1113"/>
    </row>
    <row r="195" spans="1:18" ht="20.25" customHeight="1" x14ac:dyDescent="0.2">
      <c r="A195" s="1264"/>
      <c r="B195" s="416" t="s">
        <v>51</v>
      </c>
      <c r="C195" s="1111"/>
      <c r="D195" s="1159"/>
      <c r="E195" s="1070"/>
      <c r="F195" s="1159"/>
      <c r="G195" s="1159"/>
      <c r="H195" s="1159"/>
      <c r="I195" s="1159"/>
      <c r="J195" s="1159"/>
      <c r="L195" s="1112"/>
      <c r="M195" s="1111"/>
      <c r="N195" s="1144"/>
      <c r="O195" s="1164"/>
      <c r="P195" s="1164"/>
      <c r="Q195" s="1112"/>
      <c r="R195" s="1145"/>
    </row>
    <row r="196" spans="1:18" ht="20.25" customHeight="1" thickBot="1" x14ac:dyDescent="0.25">
      <c r="A196" s="1264"/>
      <c r="B196" s="416" t="s">
        <v>52</v>
      </c>
      <c r="C196" s="1114"/>
      <c r="D196" s="1115"/>
      <c r="E196" s="1141"/>
      <c r="F196" s="1116"/>
      <c r="G196" s="1115"/>
      <c r="H196" s="1115"/>
      <c r="I196" s="1115"/>
      <c r="J196" s="1115"/>
      <c r="K196" s="1116"/>
      <c r="L196" s="1209"/>
      <c r="M196" s="1114"/>
      <c r="N196" s="1117"/>
      <c r="O196" s="1146"/>
      <c r="P196" s="1146"/>
      <c r="Q196" s="1147"/>
      <c r="R196" s="1118"/>
    </row>
    <row r="197" spans="1:18" ht="20.25" customHeight="1" x14ac:dyDescent="0.2">
      <c r="A197" s="1263" t="s">
        <v>407</v>
      </c>
      <c r="B197" s="1061" t="s">
        <v>6</v>
      </c>
      <c r="C197" s="1094"/>
      <c r="D197" s="1148"/>
      <c r="E197" s="1091"/>
      <c r="F197" s="1091"/>
      <c r="G197" s="1091"/>
      <c r="H197" s="1148"/>
      <c r="I197" s="1091"/>
      <c r="J197" s="1092"/>
      <c r="K197" s="1119"/>
      <c r="L197" s="1149"/>
      <c r="M197" s="1090"/>
      <c r="N197" s="1092"/>
      <c r="O197" s="1090"/>
      <c r="P197" s="1091"/>
      <c r="Q197" s="1095"/>
      <c r="R197" s="1150"/>
    </row>
    <row r="198" spans="1:18" x14ac:dyDescent="0.2">
      <c r="A198" s="1264"/>
      <c r="B198" s="416" t="s">
        <v>7</v>
      </c>
      <c r="C198" s="1099"/>
      <c r="D198" s="125"/>
      <c r="H198" s="125"/>
      <c r="J198" s="1070"/>
      <c r="K198" s="1162"/>
      <c r="L198" s="1104"/>
      <c r="M198" s="1097"/>
      <c r="N198" s="1070"/>
      <c r="O198" s="1097"/>
      <c r="Q198" s="1100"/>
      <c r="R198" s="1107"/>
    </row>
    <row r="199" spans="1:18" x14ac:dyDescent="0.2">
      <c r="A199" s="1264"/>
      <c r="B199" s="416" t="s">
        <v>8</v>
      </c>
      <c r="C199" s="1099"/>
      <c r="D199" s="125"/>
      <c r="H199" s="125"/>
      <c r="J199" s="1070"/>
      <c r="K199" s="1162"/>
      <c r="L199" s="1104"/>
      <c r="M199" s="1097"/>
      <c r="N199" s="1070"/>
      <c r="O199" s="1097"/>
      <c r="Q199" s="1100"/>
      <c r="R199" s="1107"/>
    </row>
    <row r="200" spans="1:18" ht="20.25" customHeight="1" x14ac:dyDescent="0.2">
      <c r="A200" s="1264"/>
      <c r="B200" s="416" t="s">
        <v>9</v>
      </c>
      <c r="C200" s="1099"/>
      <c r="D200" s="125"/>
      <c r="H200" s="125"/>
      <c r="J200" s="1070"/>
      <c r="K200" s="1162"/>
      <c r="L200" s="1104"/>
      <c r="M200" s="1097"/>
      <c r="N200" s="1070"/>
      <c r="O200" s="1097"/>
      <c r="Q200" s="1100"/>
      <c r="R200" s="1107"/>
    </row>
    <row r="201" spans="1:18" ht="20.25" customHeight="1" x14ac:dyDescent="0.2">
      <c r="A201" s="1264"/>
      <c r="B201" s="416" t="s">
        <v>10</v>
      </c>
      <c r="C201" s="1099"/>
      <c r="H201" s="125"/>
      <c r="J201" s="1070"/>
      <c r="K201" s="1162"/>
      <c r="L201" s="1104"/>
      <c r="M201" s="1097"/>
      <c r="N201" s="1070"/>
      <c r="O201" s="1097"/>
      <c r="Q201" s="1098"/>
      <c r="R201" s="1107"/>
    </row>
    <row r="202" spans="1:18" x14ac:dyDescent="0.2">
      <c r="A202" s="1264"/>
      <c r="B202" s="416" t="s">
        <v>11</v>
      </c>
      <c r="C202" s="1099"/>
      <c r="H202" s="125"/>
      <c r="J202" s="1070"/>
      <c r="K202" s="1162"/>
      <c r="L202" s="1104"/>
      <c r="M202" s="1097"/>
      <c r="N202" s="1070"/>
      <c r="O202" s="1097"/>
      <c r="Q202" s="1098"/>
      <c r="R202" s="1107"/>
    </row>
    <row r="203" spans="1:18" ht="20.25" customHeight="1" x14ac:dyDescent="0.2">
      <c r="A203" s="1264"/>
      <c r="B203" s="416" t="s">
        <v>13</v>
      </c>
      <c r="C203" s="1099"/>
      <c r="H203" s="125"/>
      <c r="J203" s="1070"/>
      <c r="K203" s="1162"/>
      <c r="L203" s="1104"/>
      <c r="M203" s="1097"/>
      <c r="N203" s="1070"/>
      <c r="O203" s="1097"/>
      <c r="Q203" s="1098"/>
      <c r="R203" s="1107"/>
    </row>
    <row r="204" spans="1:18" ht="20.25" customHeight="1" x14ac:dyDescent="0.2">
      <c r="A204" s="1264"/>
      <c r="B204" s="416" t="s">
        <v>14</v>
      </c>
      <c r="C204" s="1099"/>
      <c r="J204" s="1070"/>
      <c r="K204" s="1162"/>
      <c r="L204" s="1104"/>
      <c r="M204" s="1097"/>
      <c r="N204" s="1070"/>
      <c r="O204" s="1097"/>
      <c r="Q204" s="1098"/>
      <c r="R204" s="1107"/>
    </row>
    <row r="205" spans="1:18" ht="20.25" customHeight="1" x14ac:dyDescent="0.2">
      <c r="A205" s="1264"/>
      <c r="B205" s="416" t="s">
        <v>15</v>
      </c>
      <c r="C205" s="1099"/>
      <c r="D205" s="1070"/>
      <c r="F205" s="1163"/>
      <c r="J205" s="1070"/>
      <c r="K205" s="1162"/>
      <c r="L205" s="1104"/>
      <c r="M205" s="1097"/>
      <c r="N205" s="1070"/>
      <c r="O205" s="1260" t="s">
        <v>1900</v>
      </c>
      <c r="P205" s="1070"/>
      <c r="Q205" s="1098"/>
      <c r="R205" s="1107"/>
    </row>
    <row r="206" spans="1:18" x14ac:dyDescent="0.2">
      <c r="A206" s="1264"/>
      <c r="B206" s="416" t="s">
        <v>16</v>
      </c>
      <c r="C206" s="1099"/>
      <c r="D206" s="1070"/>
      <c r="F206" s="1163"/>
      <c r="J206" s="1070"/>
      <c r="K206" s="1162"/>
      <c r="L206" s="1104"/>
      <c r="M206" s="1097"/>
      <c r="N206" s="1070"/>
      <c r="O206" s="1261"/>
      <c r="P206" s="1070"/>
      <c r="Q206" s="1098"/>
      <c r="R206" s="1107"/>
    </row>
    <row r="207" spans="1:18" x14ac:dyDescent="0.2">
      <c r="A207" s="1264"/>
      <c r="B207" s="416" t="s">
        <v>17</v>
      </c>
      <c r="C207" s="1099"/>
      <c r="D207" s="1070"/>
      <c r="F207" s="1163"/>
      <c r="J207" s="1070"/>
      <c r="K207" s="1162"/>
      <c r="L207" s="1104"/>
      <c r="M207" s="1097"/>
      <c r="N207" s="1070"/>
      <c r="O207" s="1261"/>
      <c r="P207" s="1070"/>
      <c r="Q207" s="1098"/>
      <c r="R207" s="1107"/>
    </row>
    <row r="208" spans="1:18" x14ac:dyDescent="0.2">
      <c r="A208" s="1264"/>
      <c r="B208" s="416" t="s">
        <v>18</v>
      </c>
      <c r="C208" s="1099"/>
      <c r="D208" s="1070"/>
      <c r="F208" s="1163"/>
      <c r="J208" s="1070"/>
      <c r="K208" s="1162"/>
      <c r="L208" s="1104"/>
      <c r="M208" s="1097"/>
      <c r="N208" s="1070"/>
      <c r="O208" s="1261"/>
      <c r="P208" s="1070"/>
      <c r="Q208" s="1098"/>
      <c r="R208" s="1107"/>
    </row>
    <row r="209" spans="1:18" ht="20.25" customHeight="1" x14ac:dyDescent="0.2">
      <c r="A209" s="1264"/>
      <c r="B209" s="416" t="s">
        <v>19</v>
      </c>
      <c r="C209" s="1099"/>
      <c r="D209" s="1070"/>
      <c r="F209" s="1163"/>
      <c r="J209" s="1070"/>
      <c r="K209" s="1162"/>
      <c r="L209" s="1104"/>
      <c r="M209" s="1097"/>
      <c r="N209" s="1070"/>
      <c r="O209" s="1261"/>
      <c r="P209" s="1070"/>
      <c r="Q209" s="1098"/>
      <c r="R209" s="1107"/>
    </row>
    <row r="210" spans="1:18" ht="20.25" customHeight="1" x14ac:dyDescent="0.2">
      <c r="A210" s="1264"/>
      <c r="B210" s="416" t="s">
        <v>20</v>
      </c>
      <c r="C210" s="1099"/>
      <c r="D210" s="1070"/>
      <c r="F210" s="1163"/>
      <c r="J210" s="1070"/>
      <c r="K210" s="1162"/>
      <c r="L210" s="1104"/>
      <c r="M210" s="1097"/>
      <c r="N210" s="1070"/>
      <c r="O210" s="1261"/>
      <c r="P210" s="1070"/>
      <c r="Q210" s="1098"/>
      <c r="R210" s="1107"/>
    </row>
    <row r="211" spans="1:18" x14ac:dyDescent="0.2">
      <c r="A211" s="1264"/>
      <c r="B211" s="416" t="s">
        <v>21</v>
      </c>
      <c r="C211" s="1099"/>
      <c r="D211" s="1070"/>
      <c r="F211" s="1163"/>
      <c r="J211" s="1070"/>
      <c r="K211" s="1162"/>
      <c r="L211" s="1104"/>
      <c r="M211" s="1097"/>
      <c r="N211" s="1070"/>
      <c r="O211" s="1261"/>
      <c r="P211" s="1070"/>
      <c r="Q211" s="1132"/>
      <c r="R211" s="1107"/>
    </row>
    <row r="212" spans="1:18" ht="20.25" customHeight="1" x14ac:dyDescent="0.2">
      <c r="A212" s="1264"/>
      <c r="B212" s="416" t="s">
        <v>22</v>
      </c>
      <c r="C212" s="1105"/>
      <c r="D212" s="1070"/>
      <c r="F212" s="1163"/>
      <c r="J212" s="1070"/>
      <c r="K212" s="1162"/>
      <c r="L212" s="1104"/>
      <c r="M212" s="1097"/>
      <c r="N212" s="1072"/>
      <c r="O212" s="1261"/>
      <c r="P212" s="1070"/>
      <c r="Q212" s="1106"/>
      <c r="R212" s="1107"/>
    </row>
    <row r="213" spans="1:18" x14ac:dyDescent="0.2">
      <c r="A213" s="1264"/>
      <c r="B213" s="416" t="s">
        <v>23</v>
      </c>
      <c r="C213" s="1099"/>
      <c r="D213" s="1070"/>
      <c r="F213" s="1163"/>
      <c r="J213" s="1070"/>
      <c r="K213" s="1162"/>
      <c r="L213" s="1104"/>
      <c r="M213" s="1099"/>
      <c r="N213" s="125"/>
      <c r="O213" s="1261"/>
      <c r="P213" s="1070"/>
      <c r="Q213" s="1100"/>
      <c r="R213" s="1107"/>
    </row>
    <row r="214" spans="1:18" x14ac:dyDescent="0.2">
      <c r="A214" s="1264"/>
      <c r="B214" s="416" t="s">
        <v>24</v>
      </c>
      <c r="C214" s="1099"/>
      <c r="D214" s="1070"/>
      <c r="F214" s="1163"/>
      <c r="J214" s="1070"/>
      <c r="K214" s="1162"/>
      <c r="L214" s="1106"/>
      <c r="M214" s="1099"/>
      <c r="N214" s="125"/>
      <c r="O214" s="1261"/>
      <c r="P214" s="1070"/>
      <c r="Q214" s="1100"/>
      <c r="R214" s="1107"/>
    </row>
    <row r="215" spans="1:18" ht="20.25" customHeight="1" x14ac:dyDescent="0.2">
      <c r="A215" s="1264"/>
      <c r="B215" s="416" t="s">
        <v>25</v>
      </c>
      <c r="C215" s="1099"/>
      <c r="D215" s="1070"/>
      <c r="F215" s="1163"/>
      <c r="J215" s="1070"/>
      <c r="K215" s="1162"/>
      <c r="L215" s="1098"/>
      <c r="M215" s="1099"/>
      <c r="N215" s="125"/>
      <c r="O215" s="1261"/>
      <c r="P215" s="1070"/>
      <c r="Q215" s="1100"/>
      <c r="R215" s="1107"/>
    </row>
    <row r="216" spans="1:18" x14ac:dyDescent="0.2">
      <c r="A216" s="1264"/>
      <c r="B216" s="416" t="s">
        <v>26</v>
      </c>
      <c r="C216" s="1099"/>
      <c r="D216" s="1070"/>
      <c r="F216" s="1163"/>
      <c r="J216" s="1070"/>
      <c r="K216" s="1162"/>
      <c r="L216" s="1098"/>
      <c r="M216" s="1105"/>
      <c r="N216" s="125"/>
      <c r="O216" s="1261"/>
      <c r="P216" s="1070"/>
      <c r="Q216" s="1100"/>
      <c r="R216" s="1107"/>
    </row>
    <row r="217" spans="1:18" ht="20.25" customHeight="1" x14ac:dyDescent="0.2">
      <c r="A217" s="1264"/>
      <c r="B217" s="416" t="s">
        <v>27</v>
      </c>
      <c r="C217" s="1099"/>
      <c r="D217" s="1070"/>
      <c r="F217" s="1163"/>
      <c r="J217" s="1070"/>
      <c r="K217" s="1162"/>
      <c r="L217" s="1098"/>
      <c r="M217" s="1152"/>
      <c r="N217" s="125"/>
      <c r="O217" s="1261"/>
      <c r="P217" s="1070"/>
      <c r="Q217" s="1100"/>
      <c r="R217" s="1107"/>
    </row>
    <row r="218" spans="1:18" x14ac:dyDescent="0.2">
      <c r="A218" s="1264"/>
      <c r="B218" s="416" t="s">
        <v>28</v>
      </c>
      <c r="C218" s="1099"/>
      <c r="D218" s="1070"/>
      <c r="F218" s="1163"/>
      <c r="J218" s="1070"/>
      <c r="K218" s="1162"/>
      <c r="L218" s="1098"/>
      <c r="M218" s="1152"/>
      <c r="N218" s="125"/>
      <c r="O218" s="1261"/>
      <c r="P218" s="1070"/>
      <c r="Q218" s="1100"/>
      <c r="R218" s="1107"/>
    </row>
    <row r="219" spans="1:18" x14ac:dyDescent="0.2">
      <c r="A219" s="1264"/>
      <c r="B219" s="416" t="s">
        <v>29</v>
      </c>
      <c r="C219" s="1099"/>
      <c r="D219" s="1070"/>
      <c r="F219" s="1163"/>
      <c r="J219" s="1072"/>
      <c r="K219" s="1073"/>
      <c r="L219" s="1098"/>
      <c r="M219" s="1152"/>
      <c r="N219" s="125"/>
      <c r="O219" s="1261"/>
      <c r="P219" s="1070"/>
      <c r="Q219" s="1100"/>
      <c r="R219" s="1107"/>
    </row>
    <row r="220" spans="1:18" x14ac:dyDescent="0.2">
      <c r="A220" s="1264"/>
      <c r="B220" s="416" t="s">
        <v>30</v>
      </c>
      <c r="C220" s="1099"/>
      <c r="D220" s="1070"/>
      <c r="F220" s="1163"/>
      <c r="J220" s="1072"/>
      <c r="K220" s="1072"/>
      <c r="L220" s="1098"/>
      <c r="M220" s="1152"/>
      <c r="N220" s="125"/>
      <c r="O220" s="1261"/>
      <c r="P220" s="1070"/>
      <c r="Q220" s="1100"/>
      <c r="R220" s="1107"/>
    </row>
    <row r="221" spans="1:18" x14ac:dyDescent="0.2">
      <c r="A221" s="1264"/>
      <c r="B221" s="416" t="s">
        <v>31</v>
      </c>
      <c r="C221" s="1099"/>
      <c r="D221" s="1070"/>
      <c r="J221" s="1070"/>
      <c r="L221" s="1098"/>
      <c r="M221" s="1152"/>
      <c r="N221" s="125"/>
      <c r="O221" s="1261"/>
      <c r="P221" s="1070"/>
      <c r="Q221" s="1100"/>
      <c r="R221" s="1107"/>
    </row>
    <row r="222" spans="1:18" x14ac:dyDescent="0.2">
      <c r="A222" s="1264"/>
      <c r="B222" s="416" t="s">
        <v>32</v>
      </c>
      <c r="C222" s="1099"/>
      <c r="D222" s="1070"/>
      <c r="J222" s="1070"/>
      <c r="K222" s="1070"/>
      <c r="L222" s="1098"/>
      <c r="M222" s="1152"/>
      <c r="N222" s="125"/>
      <c r="O222" s="1261"/>
      <c r="P222" s="1070"/>
      <c r="Q222" s="1100"/>
      <c r="R222" s="1107"/>
    </row>
    <row r="223" spans="1:18" x14ac:dyDescent="0.2">
      <c r="A223" s="1264"/>
      <c r="B223" s="416" t="s">
        <v>33</v>
      </c>
      <c r="C223" s="1099"/>
      <c r="D223" s="1070"/>
      <c r="J223" s="1070"/>
      <c r="K223" s="1070"/>
      <c r="L223" s="1098"/>
      <c r="M223" s="1152"/>
      <c r="N223" s="125"/>
      <c r="O223" s="1261"/>
      <c r="P223" s="1070"/>
      <c r="Q223" s="1100"/>
      <c r="R223" s="1107"/>
    </row>
    <row r="224" spans="1:18" x14ac:dyDescent="0.2">
      <c r="A224" s="1264"/>
      <c r="B224" s="416" t="s">
        <v>34</v>
      </c>
      <c r="C224" s="1099"/>
      <c r="D224" s="1070"/>
      <c r="J224" s="1070"/>
      <c r="K224" s="1070"/>
      <c r="L224" s="1098"/>
      <c r="M224" s="1152"/>
      <c r="N224" s="125"/>
      <c r="O224" s="1261"/>
      <c r="P224" s="1070"/>
      <c r="Q224" s="1100"/>
      <c r="R224" s="1107"/>
    </row>
    <row r="225" spans="1:21" x14ac:dyDescent="0.2">
      <c r="A225" s="1264"/>
      <c r="B225" s="416" t="s">
        <v>35</v>
      </c>
      <c r="C225" s="1099"/>
      <c r="D225" s="1070"/>
      <c r="J225" s="1070"/>
      <c r="K225" s="1070"/>
      <c r="L225" s="1098"/>
      <c r="M225" s="1152"/>
      <c r="N225" s="125"/>
      <c r="O225" s="1261"/>
      <c r="P225" s="1070"/>
      <c r="Q225" s="1100"/>
      <c r="R225" s="1107"/>
    </row>
    <row r="226" spans="1:21" x14ac:dyDescent="0.2">
      <c r="A226" s="1264"/>
      <c r="B226" s="416" t="s">
        <v>36</v>
      </c>
      <c r="C226" s="1105"/>
      <c r="D226" s="1070"/>
      <c r="J226" s="1070"/>
      <c r="K226" s="1070"/>
      <c r="L226" s="1098"/>
      <c r="M226" s="1152"/>
      <c r="N226" s="125"/>
      <c r="O226" s="1261"/>
      <c r="P226" s="1070"/>
      <c r="Q226" s="1100"/>
      <c r="R226" s="1107"/>
    </row>
    <row r="227" spans="1:21" x14ac:dyDescent="0.2">
      <c r="A227" s="1264"/>
      <c r="B227" s="416" t="s">
        <v>37</v>
      </c>
      <c r="C227" s="1128"/>
      <c r="D227" s="1070"/>
      <c r="J227" s="1070"/>
      <c r="K227" s="1070"/>
      <c r="L227" s="1098"/>
      <c r="M227" s="1152"/>
      <c r="N227" s="125"/>
      <c r="O227" s="1261"/>
      <c r="P227" s="1070"/>
      <c r="Q227" s="1100"/>
      <c r="R227" s="1107"/>
      <c r="U227" s="1071"/>
    </row>
    <row r="228" spans="1:21" x14ac:dyDescent="0.2">
      <c r="A228" s="1264"/>
      <c r="B228" s="416" t="s">
        <v>38</v>
      </c>
      <c r="C228" s="1105"/>
      <c r="D228" s="1072"/>
      <c r="I228" s="125"/>
      <c r="J228" s="1070"/>
      <c r="K228" s="1070"/>
      <c r="L228" s="1098"/>
      <c r="M228" s="1152"/>
      <c r="N228" s="125"/>
      <c r="O228" s="1261"/>
      <c r="P228" s="1070"/>
      <c r="Q228" s="1100"/>
      <c r="R228" s="1107"/>
      <c r="U228" s="1071"/>
    </row>
    <row r="229" spans="1:21" x14ac:dyDescent="0.2">
      <c r="A229" s="1264"/>
      <c r="B229" s="416" t="s">
        <v>39</v>
      </c>
      <c r="C229" s="1105"/>
      <c r="G229" s="1072"/>
      <c r="I229" s="125"/>
      <c r="J229" s="1070"/>
      <c r="K229" s="1070"/>
      <c r="L229" s="1098"/>
      <c r="M229" s="1152"/>
      <c r="N229" s="125"/>
      <c r="O229" s="1261"/>
      <c r="P229" s="1070"/>
      <c r="Q229" s="1100"/>
      <c r="R229" s="1107"/>
      <c r="U229" s="1071"/>
    </row>
    <row r="230" spans="1:21" x14ac:dyDescent="0.2">
      <c r="A230" s="1264"/>
      <c r="B230" s="416" t="s">
        <v>40</v>
      </c>
      <c r="C230" s="1152"/>
      <c r="G230" s="1072"/>
      <c r="I230" s="125"/>
      <c r="J230" s="1070"/>
      <c r="K230" s="1070"/>
      <c r="L230" s="1098"/>
      <c r="M230" s="1152"/>
      <c r="N230" s="125"/>
      <c r="O230" s="1261"/>
      <c r="P230" s="1070"/>
      <c r="Q230" s="1100"/>
      <c r="R230" s="1107"/>
      <c r="U230" s="1071"/>
    </row>
    <row r="231" spans="1:21" x14ac:dyDescent="0.2">
      <c r="A231" s="1264"/>
      <c r="B231" s="416" t="s">
        <v>41</v>
      </c>
      <c r="C231" s="1152"/>
      <c r="G231" s="125"/>
      <c r="I231" s="125"/>
      <c r="J231" s="1070"/>
      <c r="K231" s="1070"/>
      <c r="L231" s="1098"/>
      <c r="M231" s="1152"/>
      <c r="N231" s="125"/>
      <c r="O231" s="1261"/>
      <c r="P231" s="1070"/>
      <c r="Q231" s="1100"/>
      <c r="R231" s="1107"/>
      <c r="U231" s="1071"/>
    </row>
    <row r="232" spans="1:21" x14ac:dyDescent="0.2">
      <c r="A232" s="1264"/>
      <c r="B232" s="416" t="s">
        <v>42</v>
      </c>
      <c r="C232" s="1152"/>
      <c r="G232" s="125"/>
      <c r="I232" s="125"/>
      <c r="J232" s="1070"/>
      <c r="K232" s="1070"/>
      <c r="L232" s="1098"/>
      <c r="M232" s="1152"/>
      <c r="N232" s="125"/>
      <c r="O232" s="1261"/>
      <c r="P232" s="1070"/>
      <c r="Q232" s="1100"/>
      <c r="R232" s="1107"/>
      <c r="U232" s="1071"/>
    </row>
    <row r="233" spans="1:21" x14ac:dyDescent="0.2">
      <c r="A233" s="1264"/>
      <c r="B233" s="416" t="s">
        <v>43</v>
      </c>
      <c r="C233" s="1152"/>
      <c r="G233" s="125"/>
      <c r="I233" s="125"/>
      <c r="J233" s="1072"/>
      <c r="K233" s="1070"/>
      <c r="L233" s="1098"/>
      <c r="M233" s="1152"/>
      <c r="N233" s="125"/>
      <c r="O233" s="1261"/>
      <c r="P233" s="1070"/>
      <c r="Q233" s="1100"/>
      <c r="R233" s="1107"/>
      <c r="U233" s="1071"/>
    </row>
    <row r="234" spans="1:21" x14ac:dyDescent="0.2">
      <c r="A234" s="1264"/>
      <c r="B234" s="416" t="s">
        <v>44</v>
      </c>
      <c r="C234" s="1152"/>
      <c r="G234" s="125"/>
      <c r="H234" s="125"/>
      <c r="I234" s="125"/>
      <c r="J234" s="125"/>
      <c r="K234" s="1070"/>
      <c r="L234" s="1098"/>
      <c r="M234" s="1152"/>
      <c r="N234" s="125"/>
      <c r="O234" s="1261"/>
      <c r="P234" s="1070"/>
      <c r="Q234" s="1100"/>
      <c r="R234" s="1107"/>
      <c r="U234" s="1071"/>
    </row>
    <row r="235" spans="1:21" x14ac:dyDescent="0.2">
      <c r="A235" s="1264"/>
      <c r="B235" s="416" t="s">
        <v>45</v>
      </c>
      <c r="C235" s="1152"/>
      <c r="G235" s="125"/>
      <c r="H235" s="125"/>
      <c r="I235" s="125"/>
      <c r="K235" s="1072"/>
      <c r="L235" s="1098"/>
      <c r="M235" s="1152"/>
      <c r="N235" s="125"/>
      <c r="O235" s="1261"/>
      <c r="P235" s="1070"/>
      <c r="Q235" s="1100"/>
      <c r="R235" s="1107"/>
      <c r="U235" s="1071"/>
    </row>
    <row r="236" spans="1:21" x14ac:dyDescent="0.2">
      <c r="A236" s="1264"/>
      <c r="B236" s="416" t="s">
        <v>46</v>
      </c>
      <c r="C236" s="1152"/>
      <c r="F236" s="125"/>
      <c r="G236" s="125"/>
      <c r="H236" s="125"/>
      <c r="I236" s="125"/>
      <c r="K236" s="1072"/>
      <c r="L236" s="1106"/>
      <c r="M236" s="1152"/>
      <c r="N236" s="125"/>
      <c r="O236" s="1261"/>
      <c r="P236" s="1070"/>
      <c r="Q236" s="1100"/>
      <c r="R236" s="1107"/>
    </row>
    <row r="237" spans="1:21" x14ac:dyDescent="0.2">
      <c r="A237" s="1264"/>
      <c r="B237" s="416" t="s">
        <v>137</v>
      </c>
      <c r="C237" s="1152"/>
      <c r="D237" s="125"/>
      <c r="F237" s="125"/>
      <c r="G237" s="125"/>
      <c r="H237" s="125"/>
      <c r="I237" s="125"/>
      <c r="J237" s="125"/>
      <c r="L237" s="1151"/>
      <c r="M237" s="1152"/>
      <c r="N237" s="125"/>
      <c r="O237" s="1261"/>
      <c r="P237" s="1070"/>
      <c r="Q237" s="1100"/>
      <c r="R237" s="1107"/>
    </row>
    <row r="238" spans="1:21" ht="20.25" customHeight="1" x14ac:dyDescent="0.2">
      <c r="A238" s="1264"/>
      <c r="B238" s="416" t="s">
        <v>136</v>
      </c>
      <c r="C238" s="1152"/>
      <c r="D238" s="125"/>
      <c r="F238" s="125"/>
      <c r="G238" s="125"/>
      <c r="H238" s="125"/>
      <c r="I238" s="125"/>
      <c r="J238" s="125"/>
      <c r="K238" s="125"/>
      <c r="L238" s="1151"/>
      <c r="M238" s="1152"/>
      <c r="N238" s="125"/>
      <c r="O238" s="1261"/>
      <c r="P238" s="1070"/>
      <c r="Q238" s="1100"/>
      <c r="R238" s="1107"/>
    </row>
    <row r="239" spans="1:21" x14ac:dyDescent="0.2">
      <c r="A239" s="1264"/>
      <c r="B239" s="416" t="s">
        <v>47</v>
      </c>
      <c r="C239" s="1152"/>
      <c r="D239" s="125"/>
      <c r="F239" s="125"/>
      <c r="G239" s="125"/>
      <c r="H239" s="125"/>
      <c r="I239" s="125"/>
      <c r="J239" s="125"/>
      <c r="K239" s="125"/>
      <c r="L239" s="1151"/>
      <c r="M239" s="1152"/>
      <c r="N239" s="125"/>
      <c r="O239" s="1262"/>
      <c r="P239" s="1070"/>
      <c r="Q239" s="1100"/>
      <c r="R239" s="1107"/>
    </row>
    <row r="240" spans="1:21" x14ac:dyDescent="0.2">
      <c r="A240" s="1264"/>
      <c r="B240" s="416" t="s">
        <v>48</v>
      </c>
      <c r="C240" s="1152"/>
      <c r="D240" s="125"/>
      <c r="F240" s="125"/>
      <c r="G240" s="125"/>
      <c r="H240" s="125"/>
      <c r="I240" s="125"/>
      <c r="J240" s="125"/>
      <c r="K240" s="125"/>
      <c r="L240" s="1151"/>
      <c r="M240" s="1152"/>
      <c r="N240" s="125"/>
      <c r="O240" s="1184" t="s">
        <v>1828</v>
      </c>
      <c r="P240" s="1070"/>
      <c r="Q240" s="1100"/>
      <c r="R240" s="1107"/>
    </row>
    <row r="241" spans="1:18" x14ac:dyDescent="0.2">
      <c r="A241" s="1264"/>
      <c r="B241" s="416" t="s">
        <v>49</v>
      </c>
      <c r="C241" s="1152"/>
      <c r="D241" s="125"/>
      <c r="F241" s="125"/>
      <c r="G241" s="125"/>
      <c r="H241" s="125"/>
      <c r="I241" s="125"/>
      <c r="J241" s="125"/>
      <c r="K241" s="125"/>
      <c r="L241" s="1151"/>
      <c r="M241" s="1152"/>
      <c r="N241" s="125"/>
      <c r="O241" s="1190" t="s">
        <v>2</v>
      </c>
      <c r="P241" s="1070"/>
      <c r="Q241" s="1100"/>
      <c r="R241" s="1107"/>
    </row>
    <row r="242" spans="1:18" x14ac:dyDescent="0.2">
      <c r="A242" s="1264"/>
      <c r="B242" s="416" t="s">
        <v>50</v>
      </c>
      <c r="C242" s="1152"/>
      <c r="D242" s="125"/>
      <c r="F242" s="125"/>
      <c r="G242" s="125"/>
      <c r="H242" s="125"/>
      <c r="I242" s="125"/>
      <c r="J242" s="125"/>
      <c r="K242" s="125"/>
      <c r="L242" s="1151"/>
      <c r="M242" s="1152"/>
      <c r="N242" s="125"/>
      <c r="O242" s="1097"/>
      <c r="P242" s="1070"/>
      <c r="Q242" s="1100"/>
      <c r="R242" s="1107"/>
    </row>
    <row r="243" spans="1:18" x14ac:dyDescent="0.2">
      <c r="A243" s="1264"/>
      <c r="B243" s="416" t="s">
        <v>51</v>
      </c>
      <c r="C243" s="1152"/>
      <c r="D243" s="125"/>
      <c r="F243" s="125"/>
      <c r="G243" s="125"/>
      <c r="H243" s="125"/>
      <c r="I243" s="125"/>
      <c r="J243" s="125"/>
      <c r="K243" s="125"/>
      <c r="L243" s="1151"/>
      <c r="M243" s="1152"/>
      <c r="N243" s="125"/>
      <c r="O243" s="1097"/>
      <c r="P243" s="1072"/>
      <c r="Q243" s="1100"/>
      <c r="R243" s="1107"/>
    </row>
    <row r="244" spans="1:18" ht="21" thickBot="1" x14ac:dyDescent="0.25">
      <c r="A244" s="1265"/>
      <c r="B244" s="1062" t="s">
        <v>52</v>
      </c>
      <c r="C244" s="1153"/>
      <c r="D244" s="1154"/>
      <c r="E244" s="1154"/>
      <c r="F244" s="1154"/>
      <c r="G244" s="1154"/>
      <c r="H244" s="1154"/>
      <c r="I244" s="1154"/>
      <c r="J244" s="1154"/>
      <c r="K244" s="1154"/>
      <c r="L244" s="1155"/>
      <c r="M244" s="1153"/>
      <c r="N244" s="1154"/>
      <c r="O244" s="1169"/>
      <c r="P244" s="1116"/>
      <c r="Q244" s="1125"/>
      <c r="R244" s="1156"/>
    </row>
    <row r="245" spans="1:18" ht="12.75" x14ac:dyDescent="0.2">
      <c r="B245" s="414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R245" s="125"/>
    </row>
    <row r="246" spans="1:18" ht="12.75" x14ac:dyDescent="0.2">
      <c r="B246" s="414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R246" s="125"/>
    </row>
    <row r="247" spans="1:18" ht="12.75" x14ac:dyDescent="0.2">
      <c r="B247" s="414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R247" s="125"/>
    </row>
    <row r="248" spans="1:18" ht="12.75" x14ac:dyDescent="0.2">
      <c r="B248" s="414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R248" s="125"/>
    </row>
    <row r="249" spans="1:18" ht="12.75" x14ac:dyDescent="0.2">
      <c r="B249" s="414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R249" s="125"/>
    </row>
    <row r="250" spans="1:18" ht="12.75" x14ac:dyDescent="0.2">
      <c r="B250" s="414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R250" s="125"/>
    </row>
    <row r="251" spans="1:18" ht="12.75" x14ac:dyDescent="0.2">
      <c r="B251" s="414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R251" s="125"/>
    </row>
    <row r="252" spans="1:18" ht="12.75" x14ac:dyDescent="0.2">
      <c r="B252" s="414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R252" s="125"/>
    </row>
    <row r="253" spans="1:18" ht="12.75" x14ac:dyDescent="0.2">
      <c r="B253" s="414"/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R253" s="125"/>
    </row>
    <row r="254" spans="1:18" ht="12.75" x14ac:dyDescent="0.2">
      <c r="B254" s="414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R254" s="125"/>
    </row>
    <row r="255" spans="1:18" ht="12.75" x14ac:dyDescent="0.2">
      <c r="B255" s="414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R255" s="125"/>
    </row>
    <row r="256" spans="1:18" ht="12.75" x14ac:dyDescent="0.2">
      <c r="B256" s="414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R256" s="125"/>
    </row>
    <row r="257" spans="2:18" ht="12.75" x14ac:dyDescent="0.2">
      <c r="B257" s="414"/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R257" s="125"/>
    </row>
    <row r="258" spans="2:18" ht="12.75" x14ac:dyDescent="0.2">
      <c r="B258" s="414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R258" s="125"/>
    </row>
    <row r="259" spans="2:18" ht="12.75" x14ac:dyDescent="0.2">
      <c r="B259" s="414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R259" s="125"/>
    </row>
    <row r="260" spans="2:18" ht="12.75" x14ac:dyDescent="0.2">
      <c r="B260" s="414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R260" s="125"/>
    </row>
    <row r="261" spans="2:18" ht="12.75" x14ac:dyDescent="0.2">
      <c r="B261" s="414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R261" s="125"/>
    </row>
    <row r="262" spans="2:18" ht="12.75" x14ac:dyDescent="0.2">
      <c r="B262" s="414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R262" s="125"/>
    </row>
    <row r="263" spans="2:18" ht="12.75" x14ac:dyDescent="0.2">
      <c r="B263" s="414"/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R263" s="125"/>
    </row>
    <row r="264" spans="2:18" ht="12.75" x14ac:dyDescent="0.2">
      <c r="B264" s="414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R264" s="125"/>
    </row>
    <row r="265" spans="2:18" ht="12.75" x14ac:dyDescent="0.2">
      <c r="B265" s="414"/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R265" s="125"/>
    </row>
    <row r="266" spans="2:18" ht="12.75" x14ac:dyDescent="0.2">
      <c r="B266" s="414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R266" s="125"/>
    </row>
    <row r="267" spans="2:18" ht="12.75" x14ac:dyDescent="0.2">
      <c r="B267" s="414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R267" s="125"/>
    </row>
    <row r="268" spans="2:18" ht="12.75" x14ac:dyDescent="0.2">
      <c r="B268" s="414"/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R268" s="125"/>
    </row>
    <row r="269" spans="2:18" ht="12.75" x14ac:dyDescent="0.2">
      <c r="B269" s="414"/>
      <c r="C269" s="125"/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R269" s="125"/>
    </row>
    <row r="270" spans="2:18" ht="12.75" x14ac:dyDescent="0.2">
      <c r="B270" s="414"/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R270" s="125"/>
    </row>
    <row r="271" spans="2:18" ht="12.75" x14ac:dyDescent="0.2">
      <c r="B271" s="414"/>
      <c r="C271" s="125"/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R271" s="125"/>
    </row>
    <row r="272" spans="2:18" ht="12.75" x14ac:dyDescent="0.2">
      <c r="B272" s="414"/>
      <c r="C272" s="125"/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R272" s="125"/>
    </row>
    <row r="273" spans="2:18" ht="12.75" x14ac:dyDescent="0.2">
      <c r="B273" s="414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R273" s="125"/>
    </row>
    <row r="274" spans="2:18" ht="12.75" x14ac:dyDescent="0.2">
      <c r="B274" s="414"/>
      <c r="C274" s="125"/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R274" s="125"/>
    </row>
    <row r="275" spans="2:18" ht="12.75" x14ac:dyDescent="0.2">
      <c r="B275" s="414"/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R275" s="125"/>
    </row>
    <row r="276" spans="2:18" ht="12.75" x14ac:dyDescent="0.2">
      <c r="B276" s="414"/>
      <c r="C276" s="125"/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R276" s="125"/>
    </row>
    <row r="277" spans="2:18" ht="12.75" x14ac:dyDescent="0.2">
      <c r="B277" s="414"/>
      <c r="C277" s="125"/>
      <c r="D277" s="125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R277" s="125"/>
    </row>
    <row r="278" spans="2:18" ht="12.75" x14ac:dyDescent="0.2">
      <c r="B278" s="414"/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R278" s="125"/>
    </row>
    <row r="279" spans="2:18" ht="12.75" x14ac:dyDescent="0.2">
      <c r="B279" s="414"/>
      <c r="C279" s="125"/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R279" s="125"/>
    </row>
    <row r="280" spans="2:18" ht="12.75" x14ac:dyDescent="0.2">
      <c r="B280" s="414"/>
      <c r="C280" s="125"/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R280" s="125"/>
    </row>
    <row r="281" spans="2:18" ht="12.75" x14ac:dyDescent="0.2">
      <c r="B281" s="414"/>
      <c r="C281" s="125"/>
      <c r="D281" s="125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R281" s="125"/>
    </row>
    <row r="282" spans="2:18" ht="12.75" x14ac:dyDescent="0.2">
      <c r="B282" s="414"/>
      <c r="C282" s="125"/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R282" s="125"/>
    </row>
    <row r="283" spans="2:18" ht="12.75" x14ac:dyDescent="0.2">
      <c r="B283" s="414"/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R283" s="125"/>
    </row>
    <row r="284" spans="2:18" ht="12.75" x14ac:dyDescent="0.2">
      <c r="B284" s="414"/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R284" s="125"/>
    </row>
    <row r="285" spans="2:18" ht="12.75" x14ac:dyDescent="0.2">
      <c r="B285" s="414"/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R285" s="125"/>
    </row>
    <row r="286" spans="2:18" ht="12.75" x14ac:dyDescent="0.2">
      <c r="B286" s="414"/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R286" s="125"/>
    </row>
    <row r="287" spans="2:18" ht="12.75" x14ac:dyDescent="0.2">
      <c r="B287" s="414"/>
      <c r="C287" s="125"/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R287" s="125"/>
    </row>
    <row r="288" spans="2:18" ht="12.75" x14ac:dyDescent="0.2">
      <c r="B288" s="414"/>
      <c r="C288" s="125"/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R288" s="125"/>
    </row>
    <row r="289" spans="2:18" ht="12.75" x14ac:dyDescent="0.2">
      <c r="B289" s="414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R289" s="125"/>
    </row>
    <row r="290" spans="2:18" ht="12.75" x14ac:dyDescent="0.2">
      <c r="B290" s="414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R290" s="125"/>
    </row>
    <row r="291" spans="2:18" ht="12.75" x14ac:dyDescent="0.2">
      <c r="B291" s="414"/>
      <c r="C291" s="125"/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R291" s="125"/>
    </row>
    <row r="292" spans="2:18" ht="12.75" x14ac:dyDescent="0.2">
      <c r="B292" s="414"/>
      <c r="C292" s="125"/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R292" s="125"/>
    </row>
    <row r="293" spans="2:18" ht="12.75" x14ac:dyDescent="0.2">
      <c r="B293" s="414"/>
      <c r="C293" s="125"/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R293" s="125"/>
    </row>
    <row r="294" spans="2:18" ht="12.75" x14ac:dyDescent="0.2">
      <c r="B294" s="414"/>
      <c r="C294" s="125"/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R294" s="125"/>
    </row>
    <row r="295" spans="2:18" ht="12.75" x14ac:dyDescent="0.2">
      <c r="B295" s="414"/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R295" s="125"/>
    </row>
    <row r="296" spans="2:18" ht="12.75" x14ac:dyDescent="0.2">
      <c r="B296" s="414"/>
      <c r="C296" s="125"/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R296" s="125"/>
    </row>
    <row r="297" spans="2:18" ht="12.75" x14ac:dyDescent="0.2">
      <c r="B297" s="414"/>
      <c r="C297" s="125"/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R297" s="125"/>
    </row>
    <row r="298" spans="2:18" ht="12.75" x14ac:dyDescent="0.2">
      <c r="B298" s="414"/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R298" s="125"/>
    </row>
    <row r="299" spans="2:18" ht="12.75" x14ac:dyDescent="0.2">
      <c r="B299" s="414"/>
      <c r="C299" s="125"/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R299" s="125"/>
    </row>
    <row r="300" spans="2:18" ht="12.75" x14ac:dyDescent="0.2">
      <c r="B300" s="414"/>
      <c r="C300" s="125"/>
      <c r="D300" s="125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R300" s="125"/>
    </row>
    <row r="301" spans="2:18" ht="12.75" x14ac:dyDescent="0.2">
      <c r="B301" s="414"/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R301" s="125"/>
    </row>
    <row r="302" spans="2:18" ht="12.75" x14ac:dyDescent="0.2">
      <c r="B302" s="414"/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R302" s="125"/>
    </row>
    <row r="303" spans="2:18" ht="12.75" x14ac:dyDescent="0.2">
      <c r="B303" s="414"/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R303" s="125"/>
    </row>
    <row r="304" spans="2:18" ht="12.75" x14ac:dyDescent="0.2">
      <c r="B304" s="414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R304" s="125"/>
    </row>
    <row r="305" spans="2:18" ht="12.75" x14ac:dyDescent="0.2">
      <c r="B305" s="414"/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R305" s="125"/>
    </row>
    <row r="306" spans="2:18" ht="12.75" x14ac:dyDescent="0.2">
      <c r="B306" s="414"/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R306" s="125"/>
    </row>
    <row r="307" spans="2:18" ht="12.75" x14ac:dyDescent="0.2">
      <c r="B307" s="414"/>
      <c r="C307" s="125"/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R307" s="125"/>
    </row>
    <row r="308" spans="2:18" ht="12.75" x14ac:dyDescent="0.2">
      <c r="B308" s="414"/>
      <c r="C308" s="125"/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R308" s="125"/>
    </row>
    <row r="309" spans="2:18" ht="12.75" x14ac:dyDescent="0.2">
      <c r="B309" s="414"/>
      <c r="C309" s="125"/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R309" s="125"/>
    </row>
    <row r="310" spans="2:18" ht="12.75" x14ac:dyDescent="0.2">
      <c r="B310" s="414"/>
      <c r="C310" s="125"/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R310" s="125"/>
    </row>
    <row r="311" spans="2:18" ht="12.75" x14ac:dyDescent="0.2">
      <c r="B311" s="414"/>
      <c r="C311" s="125"/>
      <c r="D311" s="125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R311" s="125"/>
    </row>
    <row r="312" spans="2:18" ht="12.75" x14ac:dyDescent="0.2">
      <c r="B312" s="414"/>
      <c r="C312" s="125"/>
      <c r="D312" s="125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R312" s="125"/>
    </row>
    <row r="313" spans="2:18" ht="12.75" x14ac:dyDescent="0.2">
      <c r="B313" s="414"/>
      <c r="C313" s="125"/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R313" s="125"/>
    </row>
    <row r="314" spans="2:18" ht="12.75" x14ac:dyDescent="0.2">
      <c r="B314" s="414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R314" s="125"/>
    </row>
    <row r="315" spans="2:18" ht="12.75" x14ac:dyDescent="0.2">
      <c r="B315" s="414"/>
      <c r="C315" s="125"/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R315" s="125"/>
    </row>
    <row r="316" spans="2:18" ht="12.75" x14ac:dyDescent="0.2">
      <c r="B316" s="414"/>
      <c r="C316" s="125"/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R316" s="125"/>
    </row>
    <row r="317" spans="2:18" ht="12.75" x14ac:dyDescent="0.2">
      <c r="B317" s="414"/>
      <c r="C317" s="125"/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R317" s="125"/>
    </row>
    <row r="318" spans="2:18" ht="12.75" x14ac:dyDescent="0.2">
      <c r="B318" s="414"/>
      <c r="C318" s="125"/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R318" s="125"/>
    </row>
    <row r="319" spans="2:18" ht="12.75" x14ac:dyDescent="0.2">
      <c r="B319" s="414"/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R319" s="125"/>
    </row>
    <row r="320" spans="2:18" ht="12.75" x14ac:dyDescent="0.2">
      <c r="B320" s="414"/>
      <c r="C320" s="125"/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R320" s="125"/>
    </row>
    <row r="321" spans="2:18" ht="12.75" x14ac:dyDescent="0.2">
      <c r="B321" s="414"/>
      <c r="C321" s="125"/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R321" s="125"/>
    </row>
    <row r="322" spans="2:18" ht="12.75" x14ac:dyDescent="0.2">
      <c r="B322" s="414"/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R322" s="125"/>
    </row>
    <row r="323" spans="2:18" ht="12.75" x14ac:dyDescent="0.2">
      <c r="B323" s="414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R323" s="125"/>
    </row>
    <row r="324" spans="2:18" ht="12.75" x14ac:dyDescent="0.2">
      <c r="B324" s="414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R324" s="125"/>
    </row>
    <row r="325" spans="2:18" ht="12.75" x14ac:dyDescent="0.2">
      <c r="B325" s="414"/>
      <c r="C325" s="125"/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R325" s="125"/>
    </row>
    <row r="326" spans="2:18" ht="12.75" x14ac:dyDescent="0.2">
      <c r="B326" s="414"/>
      <c r="C326" s="125"/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R326" s="125"/>
    </row>
    <row r="327" spans="2:18" ht="12.75" x14ac:dyDescent="0.2">
      <c r="B327" s="414"/>
      <c r="C327" s="125"/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R327" s="125"/>
    </row>
    <row r="328" spans="2:18" ht="12.75" x14ac:dyDescent="0.2">
      <c r="B328" s="414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R328" s="125"/>
    </row>
    <row r="329" spans="2:18" ht="12.75" x14ac:dyDescent="0.2">
      <c r="B329" s="414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R329" s="125"/>
    </row>
    <row r="330" spans="2:18" ht="12.75" x14ac:dyDescent="0.2">
      <c r="B330" s="414"/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R330" s="125"/>
    </row>
    <row r="331" spans="2:18" ht="12.75" x14ac:dyDescent="0.2">
      <c r="B331" s="414"/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R331" s="125"/>
    </row>
    <row r="332" spans="2:18" ht="12.75" x14ac:dyDescent="0.2">
      <c r="B332" s="414"/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R332" s="125"/>
    </row>
    <row r="333" spans="2:18" ht="12.75" x14ac:dyDescent="0.2">
      <c r="B333" s="414"/>
      <c r="C333" s="125"/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R333" s="125"/>
    </row>
    <row r="334" spans="2:18" ht="12.75" x14ac:dyDescent="0.2">
      <c r="B334" s="414"/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R334" s="125"/>
    </row>
    <row r="335" spans="2:18" ht="12.75" x14ac:dyDescent="0.2">
      <c r="B335" s="414"/>
      <c r="C335" s="125"/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R335" s="125"/>
    </row>
    <row r="336" spans="2:18" ht="12.75" x14ac:dyDescent="0.2">
      <c r="B336" s="414"/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R336" s="125"/>
    </row>
    <row r="337" spans="2:18" ht="12.75" x14ac:dyDescent="0.2">
      <c r="B337" s="414"/>
      <c r="C337" s="125"/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R337" s="125"/>
    </row>
    <row r="338" spans="2:18" ht="12.75" x14ac:dyDescent="0.2">
      <c r="B338" s="414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R338" s="125"/>
    </row>
    <row r="339" spans="2:18" ht="12.75" x14ac:dyDescent="0.2">
      <c r="B339" s="414"/>
      <c r="C339" s="125"/>
      <c r="D339" s="125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R339" s="125"/>
    </row>
    <row r="340" spans="2:18" ht="12.75" x14ac:dyDescent="0.2">
      <c r="B340" s="414"/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R340" s="125"/>
    </row>
    <row r="341" spans="2:18" ht="12.75" x14ac:dyDescent="0.2">
      <c r="B341" s="41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R341" s="125"/>
    </row>
    <row r="342" spans="2:18" ht="12.75" x14ac:dyDescent="0.2">
      <c r="B342" s="414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R342" s="125"/>
    </row>
    <row r="343" spans="2:18" ht="12.75" x14ac:dyDescent="0.2">
      <c r="B343" s="414"/>
      <c r="C343" s="125"/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R343" s="125"/>
    </row>
    <row r="344" spans="2:18" ht="12.75" x14ac:dyDescent="0.2">
      <c r="B344" s="414"/>
      <c r="C344" s="125"/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R344" s="125"/>
    </row>
    <row r="345" spans="2:18" ht="12.75" x14ac:dyDescent="0.2">
      <c r="B345" s="414"/>
      <c r="C345" s="125"/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R345" s="125"/>
    </row>
    <row r="346" spans="2:18" ht="12.75" x14ac:dyDescent="0.2">
      <c r="B346" s="414"/>
      <c r="C346" s="125"/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R346" s="125"/>
    </row>
    <row r="347" spans="2:18" ht="12.75" x14ac:dyDescent="0.2">
      <c r="B347" s="414"/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R347" s="125"/>
    </row>
    <row r="348" spans="2:18" ht="12.75" x14ac:dyDescent="0.2">
      <c r="B348" s="414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R348" s="125"/>
    </row>
    <row r="349" spans="2:18" ht="12.75" x14ac:dyDescent="0.2">
      <c r="B349" s="414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R349" s="125"/>
    </row>
    <row r="350" spans="2:18" ht="12.75" x14ac:dyDescent="0.2">
      <c r="B350" s="414"/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R350" s="125"/>
    </row>
    <row r="351" spans="2:18" ht="12.75" x14ac:dyDescent="0.2">
      <c r="B351" s="414"/>
      <c r="C351" s="125"/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R351" s="125"/>
    </row>
    <row r="352" spans="2:18" ht="12.75" x14ac:dyDescent="0.2">
      <c r="B352" s="414"/>
      <c r="C352" s="125"/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R352" s="125"/>
    </row>
    <row r="353" spans="2:18" ht="12.75" x14ac:dyDescent="0.2">
      <c r="B353" s="414"/>
      <c r="C353" s="125"/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R353" s="125"/>
    </row>
    <row r="354" spans="2:18" ht="12.75" x14ac:dyDescent="0.2">
      <c r="B354" s="414"/>
      <c r="C354" s="125"/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R354" s="125"/>
    </row>
    <row r="355" spans="2:18" ht="12.75" x14ac:dyDescent="0.2">
      <c r="B355" s="414"/>
      <c r="C355" s="125"/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R355" s="125"/>
    </row>
    <row r="356" spans="2:18" ht="12.75" x14ac:dyDescent="0.2">
      <c r="B356" s="414"/>
      <c r="C356" s="125"/>
      <c r="D356" s="125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R356" s="125"/>
    </row>
    <row r="357" spans="2:18" ht="12.75" x14ac:dyDescent="0.2">
      <c r="B357" s="414"/>
      <c r="C357" s="125"/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R357" s="125"/>
    </row>
    <row r="358" spans="2:18" ht="12.75" x14ac:dyDescent="0.2">
      <c r="B358" s="414"/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R358" s="125"/>
    </row>
    <row r="359" spans="2:18" ht="12.75" x14ac:dyDescent="0.2">
      <c r="B359" s="414"/>
      <c r="C359" s="125"/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R359" s="125"/>
    </row>
    <row r="360" spans="2:18" ht="12.75" x14ac:dyDescent="0.2">
      <c r="B360" s="414"/>
      <c r="C360" s="125"/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R360" s="125"/>
    </row>
    <row r="361" spans="2:18" ht="12.75" x14ac:dyDescent="0.2">
      <c r="B361" s="414"/>
      <c r="C361" s="125"/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R361" s="125"/>
    </row>
    <row r="362" spans="2:18" ht="12.75" x14ac:dyDescent="0.2">
      <c r="B362" s="414"/>
      <c r="C362" s="125"/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R362" s="125"/>
    </row>
    <row r="363" spans="2:18" ht="12.75" x14ac:dyDescent="0.2">
      <c r="B363" s="414"/>
      <c r="C363" s="125"/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R363" s="125"/>
    </row>
    <row r="364" spans="2:18" ht="12.75" x14ac:dyDescent="0.2">
      <c r="B364" s="414"/>
      <c r="C364" s="125"/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R364" s="125"/>
    </row>
    <row r="365" spans="2:18" ht="12.75" x14ac:dyDescent="0.2">
      <c r="B365" s="414"/>
      <c r="C365" s="125"/>
      <c r="D365" s="125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R365" s="125"/>
    </row>
    <row r="366" spans="2:18" ht="12.75" x14ac:dyDescent="0.2">
      <c r="B366" s="414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R366" s="125"/>
    </row>
    <row r="367" spans="2:18" ht="12.75" x14ac:dyDescent="0.2">
      <c r="B367" s="414"/>
      <c r="C367" s="125"/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R367" s="125"/>
    </row>
    <row r="368" spans="2:18" ht="12.75" x14ac:dyDescent="0.2">
      <c r="B368" s="414"/>
      <c r="C368" s="125"/>
      <c r="D368" s="125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R368" s="125"/>
    </row>
    <row r="369" spans="2:18" ht="12.75" x14ac:dyDescent="0.2">
      <c r="B369" s="414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R369" s="125"/>
    </row>
    <row r="370" spans="2:18" ht="12.75" x14ac:dyDescent="0.2">
      <c r="B370" s="414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R370" s="125"/>
    </row>
    <row r="371" spans="2:18" ht="12.75" x14ac:dyDescent="0.2">
      <c r="B371" s="414"/>
      <c r="C371" s="125"/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R371" s="125"/>
    </row>
    <row r="372" spans="2:18" ht="12.75" x14ac:dyDescent="0.2">
      <c r="B372" s="414"/>
      <c r="C372" s="125"/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R372" s="125"/>
    </row>
    <row r="373" spans="2:18" ht="12.75" x14ac:dyDescent="0.2">
      <c r="B373" s="414"/>
      <c r="C373" s="125"/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R373" s="125"/>
    </row>
    <row r="374" spans="2:18" ht="12.75" x14ac:dyDescent="0.2">
      <c r="B374" s="414"/>
      <c r="C374" s="125"/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R374" s="125"/>
    </row>
    <row r="375" spans="2:18" ht="12.75" x14ac:dyDescent="0.2">
      <c r="B375" s="414"/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R375" s="125"/>
    </row>
    <row r="376" spans="2:18" ht="12.75" x14ac:dyDescent="0.2">
      <c r="B376" s="414"/>
      <c r="C376" s="125"/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R376" s="125"/>
    </row>
    <row r="377" spans="2:18" ht="12.75" x14ac:dyDescent="0.2">
      <c r="B377" s="414"/>
      <c r="C377" s="125"/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R377" s="125"/>
    </row>
    <row r="378" spans="2:18" ht="12.75" x14ac:dyDescent="0.2">
      <c r="B378" s="414"/>
      <c r="C378" s="125"/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R378" s="125"/>
    </row>
    <row r="379" spans="2:18" ht="12.75" x14ac:dyDescent="0.2">
      <c r="B379" s="414"/>
      <c r="C379" s="125"/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R379" s="125"/>
    </row>
    <row r="380" spans="2:18" ht="12.75" x14ac:dyDescent="0.2">
      <c r="B380" s="414"/>
      <c r="C380" s="125"/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R380" s="125"/>
    </row>
    <row r="381" spans="2:18" ht="12.75" x14ac:dyDescent="0.2">
      <c r="B381" s="414"/>
      <c r="C381" s="125"/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R381" s="125"/>
    </row>
    <row r="382" spans="2:18" ht="12.75" x14ac:dyDescent="0.2">
      <c r="B382" s="414"/>
      <c r="C382" s="125"/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R382" s="125"/>
    </row>
    <row r="383" spans="2:18" ht="12.75" x14ac:dyDescent="0.2">
      <c r="B383" s="414"/>
      <c r="C383" s="125"/>
      <c r="D383" s="125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R383" s="125"/>
    </row>
    <row r="384" spans="2:18" ht="12.75" x14ac:dyDescent="0.2">
      <c r="B384" s="414"/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R384" s="125"/>
    </row>
    <row r="385" spans="2:18" ht="12.75" x14ac:dyDescent="0.2">
      <c r="B385" s="414"/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R385" s="125"/>
    </row>
    <row r="386" spans="2:18" ht="12.75" x14ac:dyDescent="0.2">
      <c r="B386" s="414"/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R386" s="125"/>
    </row>
    <row r="387" spans="2:18" ht="12.75" x14ac:dyDescent="0.2">
      <c r="B387" s="414"/>
      <c r="C387" s="125"/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R387" s="125"/>
    </row>
    <row r="388" spans="2:18" ht="12.75" x14ac:dyDescent="0.2">
      <c r="B388" s="414"/>
      <c r="C388" s="125"/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R388" s="125"/>
    </row>
    <row r="389" spans="2:18" ht="12.75" x14ac:dyDescent="0.2">
      <c r="B389" s="414"/>
      <c r="C389" s="125"/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R389" s="125"/>
    </row>
    <row r="390" spans="2:18" ht="12.75" x14ac:dyDescent="0.2">
      <c r="B390" s="414"/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R390" s="125"/>
    </row>
    <row r="391" spans="2:18" ht="12.75" x14ac:dyDescent="0.2">
      <c r="B391" s="414"/>
      <c r="C391" s="125"/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R391" s="125"/>
    </row>
    <row r="392" spans="2:18" ht="12.75" x14ac:dyDescent="0.2">
      <c r="B392" s="414"/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R392" s="125"/>
    </row>
    <row r="393" spans="2:18" ht="12.75" x14ac:dyDescent="0.2">
      <c r="B393" s="414"/>
      <c r="C393" s="125"/>
      <c r="D393" s="125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R393" s="125"/>
    </row>
    <row r="394" spans="2:18" ht="12.75" x14ac:dyDescent="0.2">
      <c r="B394" s="414"/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R394" s="125"/>
    </row>
    <row r="395" spans="2:18" ht="12.75" x14ac:dyDescent="0.2">
      <c r="B395" s="414"/>
      <c r="C395" s="125"/>
      <c r="D395" s="125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R395" s="125"/>
    </row>
    <row r="396" spans="2:18" ht="12.75" x14ac:dyDescent="0.2">
      <c r="B396" s="414"/>
      <c r="C396" s="125"/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R396" s="125"/>
    </row>
    <row r="397" spans="2:18" ht="12.75" x14ac:dyDescent="0.2">
      <c r="B397" s="414"/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R397" s="125"/>
    </row>
    <row r="398" spans="2:18" ht="12.75" x14ac:dyDescent="0.2">
      <c r="B398" s="414"/>
      <c r="C398" s="125"/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R398" s="125"/>
    </row>
    <row r="399" spans="2:18" ht="12.75" x14ac:dyDescent="0.2">
      <c r="B399" s="414"/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R399" s="125"/>
    </row>
    <row r="400" spans="2:18" ht="12.75" x14ac:dyDescent="0.2">
      <c r="B400" s="414"/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R400" s="125"/>
    </row>
    <row r="401" spans="2:18" ht="12.75" x14ac:dyDescent="0.2">
      <c r="B401" s="414"/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R401" s="125"/>
    </row>
    <row r="402" spans="2:18" ht="12.75" x14ac:dyDescent="0.2">
      <c r="B402" s="414"/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R402" s="125"/>
    </row>
    <row r="403" spans="2:18" ht="12.75" x14ac:dyDescent="0.2">
      <c r="B403" s="414"/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R403" s="125"/>
    </row>
    <row r="404" spans="2:18" ht="12.75" x14ac:dyDescent="0.2">
      <c r="B404" s="414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R404" s="125"/>
    </row>
    <row r="405" spans="2:18" ht="12.75" x14ac:dyDescent="0.2">
      <c r="B405" s="414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R405" s="125"/>
    </row>
    <row r="406" spans="2:18" ht="12.75" x14ac:dyDescent="0.2">
      <c r="B406" s="414"/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R406" s="125"/>
    </row>
    <row r="407" spans="2:18" ht="12.75" x14ac:dyDescent="0.2">
      <c r="B407" s="414"/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R407" s="125"/>
    </row>
    <row r="408" spans="2:18" ht="12.75" x14ac:dyDescent="0.2">
      <c r="B408" s="414"/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R408" s="125"/>
    </row>
    <row r="409" spans="2:18" ht="12.75" x14ac:dyDescent="0.2">
      <c r="B409" s="414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R409" s="125"/>
    </row>
    <row r="410" spans="2:18" ht="12.75" x14ac:dyDescent="0.2">
      <c r="B410" s="414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R410" s="125"/>
    </row>
    <row r="411" spans="2:18" ht="12.75" x14ac:dyDescent="0.2">
      <c r="B411" s="414"/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R411" s="125"/>
    </row>
    <row r="412" spans="2:18" ht="12.75" x14ac:dyDescent="0.2">
      <c r="B412" s="414"/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R412" s="125"/>
    </row>
    <row r="413" spans="2:18" ht="12.75" x14ac:dyDescent="0.2">
      <c r="B413" s="414"/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R413" s="125"/>
    </row>
    <row r="414" spans="2:18" ht="12.75" x14ac:dyDescent="0.2">
      <c r="B414" s="414"/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R414" s="125"/>
    </row>
    <row r="415" spans="2:18" ht="12.75" x14ac:dyDescent="0.2">
      <c r="B415" s="414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R415" s="125"/>
    </row>
    <row r="416" spans="2:18" ht="12.75" x14ac:dyDescent="0.2">
      <c r="B416" s="414"/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R416" s="125"/>
    </row>
    <row r="417" spans="2:18" ht="12.75" x14ac:dyDescent="0.2">
      <c r="B417" s="414"/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R417" s="125"/>
    </row>
    <row r="418" spans="2:18" ht="12.75" x14ac:dyDescent="0.2">
      <c r="B418" s="414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R418" s="125"/>
    </row>
    <row r="419" spans="2:18" ht="12.75" x14ac:dyDescent="0.2">
      <c r="B419" s="414"/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R419" s="125"/>
    </row>
    <row r="420" spans="2:18" ht="12.75" x14ac:dyDescent="0.2">
      <c r="B420" s="414"/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R420" s="125"/>
    </row>
    <row r="421" spans="2:18" ht="12.75" x14ac:dyDescent="0.2">
      <c r="B421" s="414"/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R421" s="125"/>
    </row>
    <row r="422" spans="2:18" ht="12.75" x14ac:dyDescent="0.2">
      <c r="B422" s="414"/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R422" s="125"/>
    </row>
    <row r="423" spans="2:18" ht="12.75" x14ac:dyDescent="0.2">
      <c r="B423" s="41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R423" s="125"/>
    </row>
    <row r="424" spans="2:18" ht="12.75" x14ac:dyDescent="0.2">
      <c r="B424" s="414"/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R424" s="125"/>
    </row>
    <row r="425" spans="2:18" ht="12.75" x14ac:dyDescent="0.2">
      <c r="B425" s="414"/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R425" s="125"/>
    </row>
    <row r="426" spans="2:18" ht="12.75" x14ac:dyDescent="0.2">
      <c r="B426" s="414"/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R426" s="125"/>
    </row>
    <row r="427" spans="2:18" ht="12.75" x14ac:dyDescent="0.2">
      <c r="B427" s="414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R427" s="125"/>
    </row>
    <row r="428" spans="2:18" ht="12.75" x14ac:dyDescent="0.2">
      <c r="B428" s="414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R428" s="125"/>
    </row>
    <row r="429" spans="2:18" ht="12.75" x14ac:dyDescent="0.2">
      <c r="B429" s="414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R429" s="125"/>
    </row>
    <row r="430" spans="2:18" ht="12.75" x14ac:dyDescent="0.2">
      <c r="B430" s="414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R430" s="125"/>
    </row>
    <row r="431" spans="2:18" ht="12.75" x14ac:dyDescent="0.2">
      <c r="B431" s="414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R431" s="125"/>
    </row>
    <row r="432" spans="2:18" ht="12.75" x14ac:dyDescent="0.2">
      <c r="B432" s="414"/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R432" s="125"/>
    </row>
    <row r="433" spans="2:18" ht="12.75" x14ac:dyDescent="0.2">
      <c r="B433" s="414"/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R433" s="125"/>
    </row>
    <row r="434" spans="2:18" ht="12.75" x14ac:dyDescent="0.2">
      <c r="B434" s="414"/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R434" s="125"/>
    </row>
    <row r="435" spans="2:18" ht="12.75" x14ac:dyDescent="0.2">
      <c r="B435" s="414"/>
      <c r="C435" s="125"/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R435" s="125"/>
    </row>
    <row r="436" spans="2:18" ht="12.75" x14ac:dyDescent="0.2">
      <c r="B436" s="414"/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R436" s="125"/>
    </row>
    <row r="437" spans="2:18" ht="12.75" x14ac:dyDescent="0.2">
      <c r="B437" s="414"/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R437" s="125"/>
    </row>
    <row r="438" spans="2:18" ht="12.75" x14ac:dyDescent="0.2">
      <c r="B438" s="414"/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R438" s="125"/>
    </row>
    <row r="439" spans="2:18" ht="12.75" x14ac:dyDescent="0.2">
      <c r="B439" s="414"/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R439" s="125"/>
    </row>
    <row r="440" spans="2:18" ht="12.75" x14ac:dyDescent="0.2">
      <c r="B440" s="414"/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R440" s="125"/>
    </row>
    <row r="441" spans="2:18" ht="12.75" x14ac:dyDescent="0.2">
      <c r="B441" s="414"/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R441" s="125"/>
    </row>
    <row r="442" spans="2:18" ht="12.75" x14ac:dyDescent="0.2">
      <c r="B442" s="414"/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R442" s="125"/>
    </row>
    <row r="443" spans="2:18" ht="12.75" x14ac:dyDescent="0.2">
      <c r="B443" s="414"/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R443" s="125"/>
    </row>
    <row r="444" spans="2:18" ht="12.75" x14ac:dyDescent="0.2">
      <c r="B444" s="414"/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R444" s="125"/>
    </row>
    <row r="445" spans="2:18" ht="12.75" x14ac:dyDescent="0.2">
      <c r="B445" s="414"/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R445" s="125"/>
    </row>
    <row r="446" spans="2:18" ht="12.75" x14ac:dyDescent="0.2">
      <c r="B446" s="414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R446" s="125"/>
    </row>
    <row r="447" spans="2:18" ht="12.75" x14ac:dyDescent="0.2">
      <c r="B447" s="414"/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R447" s="125"/>
    </row>
    <row r="448" spans="2:18" ht="12.75" x14ac:dyDescent="0.2">
      <c r="B448" s="414"/>
      <c r="C448" s="125"/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R448" s="125"/>
    </row>
    <row r="449" spans="2:18" ht="12.75" x14ac:dyDescent="0.2">
      <c r="B449" s="414"/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R449" s="125"/>
    </row>
    <row r="450" spans="2:18" ht="12.75" x14ac:dyDescent="0.2">
      <c r="B450" s="414"/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R450" s="125"/>
    </row>
    <row r="451" spans="2:18" ht="12.75" x14ac:dyDescent="0.2">
      <c r="B451" s="414"/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R451" s="125"/>
    </row>
    <row r="452" spans="2:18" ht="12.75" x14ac:dyDescent="0.2">
      <c r="B452" s="414"/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R452" s="125"/>
    </row>
    <row r="453" spans="2:18" ht="12.75" x14ac:dyDescent="0.2">
      <c r="B453" s="414"/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R453" s="125"/>
    </row>
    <row r="454" spans="2:18" ht="12.75" x14ac:dyDescent="0.2">
      <c r="B454" s="414"/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R454" s="125"/>
    </row>
    <row r="455" spans="2:18" ht="12.75" x14ac:dyDescent="0.2">
      <c r="B455" s="414"/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R455" s="125"/>
    </row>
    <row r="456" spans="2:18" ht="12.75" x14ac:dyDescent="0.2">
      <c r="B456" s="414"/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R456" s="125"/>
    </row>
    <row r="457" spans="2:18" ht="12.75" x14ac:dyDescent="0.2">
      <c r="B457" s="414"/>
      <c r="C457" s="125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R457" s="125"/>
    </row>
    <row r="458" spans="2:18" ht="12.75" x14ac:dyDescent="0.2">
      <c r="B458" s="414"/>
      <c r="C458" s="125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R458" s="125"/>
    </row>
    <row r="459" spans="2:18" ht="12.75" x14ac:dyDescent="0.2">
      <c r="B459" s="414"/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R459" s="125"/>
    </row>
    <row r="460" spans="2:18" ht="12.75" x14ac:dyDescent="0.2">
      <c r="B460" s="414"/>
      <c r="C460" s="125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R460" s="125"/>
    </row>
    <row r="461" spans="2:18" ht="12.75" x14ac:dyDescent="0.2">
      <c r="B461" s="414"/>
      <c r="C461" s="125"/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R461" s="125"/>
    </row>
    <row r="462" spans="2:18" ht="12.75" x14ac:dyDescent="0.2">
      <c r="B462" s="414"/>
      <c r="C462" s="125"/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R462" s="125"/>
    </row>
    <row r="463" spans="2:18" ht="12.75" x14ac:dyDescent="0.2">
      <c r="B463" s="414"/>
      <c r="C463" s="125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R463" s="125"/>
    </row>
    <row r="464" spans="2:18" ht="12.75" x14ac:dyDescent="0.2">
      <c r="B464" s="414"/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R464" s="125"/>
    </row>
    <row r="465" spans="2:18" ht="12.75" x14ac:dyDescent="0.2">
      <c r="B465" s="414"/>
      <c r="C465" s="125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R465" s="125"/>
    </row>
    <row r="466" spans="2:18" ht="12.75" x14ac:dyDescent="0.2">
      <c r="B466" s="414"/>
      <c r="C466" s="125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R466" s="125"/>
    </row>
    <row r="467" spans="2:18" ht="12.75" x14ac:dyDescent="0.2">
      <c r="B467" s="414"/>
      <c r="C467" s="125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R467" s="125"/>
    </row>
    <row r="468" spans="2:18" ht="12.75" x14ac:dyDescent="0.2">
      <c r="B468" s="414"/>
      <c r="C468" s="125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R468" s="125"/>
    </row>
    <row r="469" spans="2:18" ht="12.75" x14ac:dyDescent="0.2">
      <c r="B469" s="414"/>
      <c r="C469" s="125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R469" s="125"/>
    </row>
    <row r="470" spans="2:18" ht="12.75" x14ac:dyDescent="0.2">
      <c r="B470" s="414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R470" s="125"/>
    </row>
    <row r="471" spans="2:18" ht="12.75" x14ac:dyDescent="0.2">
      <c r="B471" s="414"/>
      <c r="C471" s="125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R471" s="125"/>
    </row>
    <row r="472" spans="2:18" ht="12.75" x14ac:dyDescent="0.2">
      <c r="B472" s="414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R472" s="125"/>
    </row>
    <row r="473" spans="2:18" ht="12.75" x14ac:dyDescent="0.2">
      <c r="B473" s="414"/>
      <c r="C473" s="125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R473" s="125"/>
    </row>
    <row r="474" spans="2:18" ht="12.75" x14ac:dyDescent="0.2">
      <c r="B474" s="414"/>
      <c r="C474" s="125"/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R474" s="125"/>
    </row>
    <row r="475" spans="2:18" ht="12.75" x14ac:dyDescent="0.2">
      <c r="B475" s="414"/>
      <c r="C475" s="125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R475" s="125"/>
    </row>
    <row r="476" spans="2:18" ht="12.75" x14ac:dyDescent="0.2">
      <c r="B476" s="414"/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R476" s="125"/>
    </row>
    <row r="477" spans="2:18" ht="12.75" x14ac:dyDescent="0.2">
      <c r="B477" s="414"/>
      <c r="C477" s="125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R477" s="125"/>
    </row>
    <row r="478" spans="2:18" ht="12.75" x14ac:dyDescent="0.2">
      <c r="B478" s="414"/>
      <c r="C478" s="125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R478" s="125"/>
    </row>
    <row r="479" spans="2:18" ht="12.75" x14ac:dyDescent="0.2">
      <c r="B479" s="414"/>
      <c r="C479" s="125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R479" s="125"/>
    </row>
    <row r="480" spans="2:18" ht="12.75" x14ac:dyDescent="0.2">
      <c r="B480" s="414"/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R480" s="125"/>
    </row>
    <row r="481" spans="2:18" ht="12.75" x14ac:dyDescent="0.2">
      <c r="B481" s="414"/>
      <c r="C481" s="125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R481" s="125"/>
    </row>
    <row r="482" spans="2:18" ht="12.75" x14ac:dyDescent="0.2">
      <c r="B482" s="414"/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R482" s="125"/>
    </row>
    <row r="483" spans="2:18" ht="12.75" x14ac:dyDescent="0.2">
      <c r="B483" s="414"/>
      <c r="C483" s="125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R483" s="125"/>
    </row>
    <row r="484" spans="2:18" ht="12.75" x14ac:dyDescent="0.2">
      <c r="B484" s="414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R484" s="125"/>
    </row>
    <row r="485" spans="2:18" ht="12.75" x14ac:dyDescent="0.2">
      <c r="B485" s="414"/>
      <c r="C485" s="125"/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R485" s="125"/>
    </row>
    <row r="486" spans="2:18" ht="12.75" x14ac:dyDescent="0.2">
      <c r="B486" s="414"/>
      <c r="C486" s="125"/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R486" s="125"/>
    </row>
    <row r="487" spans="2:18" ht="12.75" x14ac:dyDescent="0.2">
      <c r="B487" s="414"/>
      <c r="C487" s="125"/>
      <c r="D487" s="125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  <c r="R487" s="125"/>
    </row>
    <row r="488" spans="2:18" ht="12.75" x14ac:dyDescent="0.2">
      <c r="B488" s="41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R488" s="125"/>
    </row>
    <row r="489" spans="2:18" ht="12.75" x14ac:dyDescent="0.2">
      <c r="B489" s="414"/>
      <c r="C489" s="125"/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R489" s="125"/>
    </row>
    <row r="490" spans="2:18" ht="12.75" x14ac:dyDescent="0.2">
      <c r="B490" s="41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R490" s="125"/>
    </row>
    <row r="491" spans="2:18" ht="12.75" x14ac:dyDescent="0.2">
      <c r="B491" s="41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R491" s="125"/>
    </row>
    <row r="492" spans="2:18" ht="12.75" x14ac:dyDescent="0.2">
      <c r="B492" s="41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R492" s="125"/>
    </row>
    <row r="493" spans="2:18" ht="12.75" x14ac:dyDescent="0.2">
      <c r="B493" s="41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R493" s="125"/>
    </row>
    <row r="494" spans="2:18" ht="12.75" x14ac:dyDescent="0.2">
      <c r="B494" s="41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R494" s="125"/>
    </row>
    <row r="495" spans="2:18" ht="12.75" x14ac:dyDescent="0.2">
      <c r="B495" s="41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R495" s="125"/>
    </row>
    <row r="496" spans="2:18" ht="12.75" x14ac:dyDescent="0.2">
      <c r="B496" s="41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R496" s="125"/>
    </row>
    <row r="497" spans="2:18" ht="12.75" x14ac:dyDescent="0.2">
      <c r="B497" s="41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R497" s="125"/>
    </row>
    <row r="498" spans="2:18" ht="12.75" x14ac:dyDescent="0.2">
      <c r="B498" s="41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R498" s="125"/>
    </row>
    <row r="499" spans="2:18" ht="12.75" x14ac:dyDescent="0.2">
      <c r="B499" s="41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R499" s="125"/>
    </row>
    <row r="500" spans="2:18" ht="12.75" x14ac:dyDescent="0.2">
      <c r="B500" s="414"/>
      <c r="C500" s="125"/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R500" s="125"/>
    </row>
    <row r="501" spans="2:18" ht="12.75" x14ac:dyDescent="0.2">
      <c r="B501" s="41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R501" s="125"/>
    </row>
    <row r="502" spans="2:18" ht="12.75" x14ac:dyDescent="0.2">
      <c r="B502" s="41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R502" s="125"/>
    </row>
    <row r="503" spans="2:18" ht="12.75" x14ac:dyDescent="0.2">
      <c r="B503" s="41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R503" s="125"/>
    </row>
    <row r="504" spans="2:18" ht="12.75" x14ac:dyDescent="0.2">
      <c r="B504" s="41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R504" s="125"/>
    </row>
    <row r="505" spans="2:18" ht="12.75" x14ac:dyDescent="0.2">
      <c r="B505" s="41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R505" s="125"/>
    </row>
    <row r="506" spans="2:18" ht="12.75" x14ac:dyDescent="0.2">
      <c r="B506" s="41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R506" s="125"/>
    </row>
    <row r="507" spans="2:18" ht="12.75" x14ac:dyDescent="0.2">
      <c r="B507" s="41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R507" s="125"/>
    </row>
    <row r="508" spans="2:18" ht="12.75" x14ac:dyDescent="0.2">
      <c r="B508" s="41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R508" s="125"/>
    </row>
    <row r="509" spans="2:18" ht="12.75" x14ac:dyDescent="0.2">
      <c r="B509" s="41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R509" s="125"/>
    </row>
    <row r="510" spans="2:18" ht="12.75" x14ac:dyDescent="0.2">
      <c r="B510" s="41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R510" s="125"/>
    </row>
    <row r="511" spans="2:18" ht="12.75" x14ac:dyDescent="0.2">
      <c r="B511" s="41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R511" s="125"/>
    </row>
    <row r="512" spans="2:18" ht="12.75" x14ac:dyDescent="0.2">
      <c r="B512" s="41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R512" s="125"/>
    </row>
    <row r="513" spans="2:18" ht="12.75" x14ac:dyDescent="0.2">
      <c r="B513" s="414"/>
      <c r="C513" s="125"/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R513" s="125"/>
    </row>
    <row r="514" spans="2:18" ht="12.75" x14ac:dyDescent="0.2">
      <c r="B514" s="41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R514" s="125"/>
    </row>
    <row r="515" spans="2:18" ht="12.75" x14ac:dyDescent="0.2">
      <c r="B515" s="41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R515" s="125"/>
    </row>
    <row r="516" spans="2:18" ht="12.75" x14ac:dyDescent="0.2">
      <c r="B516" s="41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R516" s="125"/>
    </row>
    <row r="517" spans="2:18" ht="12.75" x14ac:dyDescent="0.2">
      <c r="B517" s="41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R517" s="125"/>
    </row>
    <row r="518" spans="2:18" ht="12.75" x14ac:dyDescent="0.2">
      <c r="B518" s="41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R518" s="125"/>
    </row>
    <row r="519" spans="2:18" ht="12.75" x14ac:dyDescent="0.2">
      <c r="B519" s="41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R519" s="125"/>
    </row>
    <row r="520" spans="2:18" ht="12.75" x14ac:dyDescent="0.2">
      <c r="B520" s="41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R520" s="125"/>
    </row>
    <row r="521" spans="2:18" ht="12.75" x14ac:dyDescent="0.2">
      <c r="B521" s="41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R521" s="125"/>
    </row>
    <row r="522" spans="2:18" ht="12.75" x14ac:dyDescent="0.2">
      <c r="B522" s="41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R522" s="125"/>
    </row>
    <row r="523" spans="2:18" ht="12.75" x14ac:dyDescent="0.2">
      <c r="B523" s="41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R523" s="125"/>
    </row>
    <row r="524" spans="2:18" ht="12.75" x14ac:dyDescent="0.2">
      <c r="B524" s="41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R524" s="125"/>
    </row>
    <row r="525" spans="2:18" ht="12.75" x14ac:dyDescent="0.2">
      <c r="B525" s="41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R525" s="125"/>
    </row>
    <row r="526" spans="2:18" ht="12.75" x14ac:dyDescent="0.2">
      <c r="B526" s="414"/>
      <c r="C526" s="125"/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  <c r="R526" s="125"/>
    </row>
    <row r="527" spans="2:18" ht="12.75" x14ac:dyDescent="0.2">
      <c r="B527" s="41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R527" s="125"/>
    </row>
    <row r="528" spans="2:18" ht="12.75" x14ac:dyDescent="0.2">
      <c r="B528" s="41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R528" s="125"/>
    </row>
    <row r="529" spans="2:18" ht="12.75" x14ac:dyDescent="0.2">
      <c r="B529" s="41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R529" s="125"/>
    </row>
    <row r="530" spans="2:18" ht="12.75" x14ac:dyDescent="0.2">
      <c r="B530" s="41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R530" s="125"/>
    </row>
    <row r="531" spans="2:18" ht="12.75" x14ac:dyDescent="0.2">
      <c r="B531" s="41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R531" s="125"/>
    </row>
    <row r="532" spans="2:18" ht="12.75" x14ac:dyDescent="0.2">
      <c r="B532" s="41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R532" s="125"/>
    </row>
    <row r="533" spans="2:18" ht="12.75" x14ac:dyDescent="0.2">
      <c r="B533" s="41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R533" s="125"/>
    </row>
    <row r="534" spans="2:18" ht="12.75" x14ac:dyDescent="0.2">
      <c r="B534" s="41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R534" s="125"/>
    </row>
    <row r="535" spans="2:18" ht="12.75" x14ac:dyDescent="0.2">
      <c r="B535" s="41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R535" s="125"/>
    </row>
    <row r="536" spans="2:18" ht="12.75" x14ac:dyDescent="0.2">
      <c r="B536" s="41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R536" s="125"/>
    </row>
    <row r="537" spans="2:18" ht="12.75" x14ac:dyDescent="0.2">
      <c r="B537" s="41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R537" s="125"/>
    </row>
    <row r="538" spans="2:18" ht="12.75" x14ac:dyDescent="0.2">
      <c r="B538" s="41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R538" s="125"/>
    </row>
    <row r="539" spans="2:18" ht="12.75" x14ac:dyDescent="0.2">
      <c r="B539" s="414"/>
      <c r="C539" s="125"/>
      <c r="D539" s="125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  <c r="R539" s="125"/>
    </row>
    <row r="540" spans="2:18" ht="12.75" x14ac:dyDescent="0.2">
      <c r="B540" s="41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R540" s="125"/>
    </row>
    <row r="541" spans="2:18" ht="12.75" x14ac:dyDescent="0.2">
      <c r="B541" s="41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R541" s="125"/>
    </row>
    <row r="542" spans="2:18" ht="12.75" x14ac:dyDescent="0.2">
      <c r="B542" s="41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R542" s="125"/>
    </row>
    <row r="543" spans="2:18" ht="12.75" x14ac:dyDescent="0.2">
      <c r="B543" s="41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R543" s="125"/>
    </row>
    <row r="544" spans="2:18" ht="12.75" x14ac:dyDescent="0.2">
      <c r="B544" s="41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R544" s="125"/>
    </row>
    <row r="545" spans="2:18" ht="12.75" x14ac:dyDescent="0.2">
      <c r="B545" s="41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R545" s="125"/>
    </row>
    <row r="546" spans="2:18" ht="12.75" x14ac:dyDescent="0.2">
      <c r="B546" s="41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R546" s="125"/>
    </row>
    <row r="547" spans="2:18" ht="12.75" x14ac:dyDescent="0.2">
      <c r="B547" s="41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R547" s="125"/>
    </row>
    <row r="548" spans="2:18" ht="12.75" x14ac:dyDescent="0.2">
      <c r="B548" s="41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R548" s="125"/>
    </row>
    <row r="549" spans="2:18" ht="12.75" x14ac:dyDescent="0.2">
      <c r="B549" s="41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R549" s="125"/>
    </row>
    <row r="550" spans="2:18" ht="12.75" x14ac:dyDescent="0.2">
      <c r="B550" s="41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R550" s="125"/>
    </row>
    <row r="551" spans="2:18" ht="12.75" x14ac:dyDescent="0.2">
      <c r="B551" s="41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R551" s="125"/>
    </row>
    <row r="552" spans="2:18" ht="12.75" x14ac:dyDescent="0.2">
      <c r="B552" s="414"/>
      <c r="C552" s="125"/>
      <c r="D552" s="125"/>
      <c r="E552" s="125"/>
      <c r="F552" s="125"/>
      <c r="G552" s="125"/>
      <c r="H552" s="125"/>
      <c r="I552" s="125"/>
      <c r="J552" s="125"/>
      <c r="K552" s="125"/>
      <c r="L552" s="125"/>
      <c r="M552" s="125"/>
      <c r="N552" s="125"/>
      <c r="R552" s="125"/>
    </row>
    <row r="553" spans="2:18" ht="12.75" x14ac:dyDescent="0.2">
      <c r="B553" s="41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R553" s="125"/>
    </row>
    <row r="554" spans="2:18" ht="12.75" x14ac:dyDescent="0.2">
      <c r="B554" s="41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R554" s="125"/>
    </row>
    <row r="555" spans="2:18" ht="12.75" x14ac:dyDescent="0.2">
      <c r="B555" s="41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R555" s="125"/>
    </row>
    <row r="556" spans="2:18" ht="12.75" x14ac:dyDescent="0.2">
      <c r="B556" s="41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R556" s="125"/>
    </row>
    <row r="557" spans="2:18" ht="12.75" x14ac:dyDescent="0.2">
      <c r="B557" s="41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R557" s="125"/>
    </row>
    <row r="558" spans="2:18" ht="12.75" x14ac:dyDescent="0.2">
      <c r="B558" s="41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R558" s="125"/>
    </row>
    <row r="559" spans="2:18" ht="12.75" x14ac:dyDescent="0.2">
      <c r="B559" s="41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R559" s="125"/>
    </row>
    <row r="560" spans="2:18" ht="12.75" x14ac:dyDescent="0.2">
      <c r="B560" s="41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R560" s="125"/>
    </row>
    <row r="561" spans="2:18" ht="12.75" x14ac:dyDescent="0.2">
      <c r="B561" s="41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R561" s="125"/>
    </row>
    <row r="562" spans="2:18" ht="12.75" x14ac:dyDescent="0.2">
      <c r="B562" s="41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R562" s="125"/>
    </row>
    <row r="563" spans="2:18" ht="12.75" x14ac:dyDescent="0.2">
      <c r="B563" s="41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R563" s="125"/>
    </row>
    <row r="564" spans="2:18" ht="12.75" x14ac:dyDescent="0.2">
      <c r="B564" s="41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R564" s="125"/>
    </row>
    <row r="565" spans="2:18" ht="12.75" x14ac:dyDescent="0.2">
      <c r="B565" s="414"/>
      <c r="C565" s="125"/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25"/>
      <c r="R565" s="125"/>
    </row>
    <row r="566" spans="2:18" ht="12.75" x14ac:dyDescent="0.2">
      <c r="B566" s="41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R566" s="125"/>
    </row>
    <row r="567" spans="2:18" ht="12.75" x14ac:dyDescent="0.2">
      <c r="B567" s="41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R567" s="125"/>
    </row>
    <row r="568" spans="2:18" ht="12.75" x14ac:dyDescent="0.2">
      <c r="B568" s="41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R568" s="125"/>
    </row>
    <row r="569" spans="2:18" ht="12.75" x14ac:dyDescent="0.2">
      <c r="B569" s="41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R569" s="125"/>
    </row>
    <row r="570" spans="2:18" ht="12.75" x14ac:dyDescent="0.2">
      <c r="B570" s="41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R570" s="125"/>
    </row>
    <row r="571" spans="2:18" ht="12.75" x14ac:dyDescent="0.2">
      <c r="B571" s="41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R571" s="125"/>
    </row>
    <row r="572" spans="2:18" ht="12.75" x14ac:dyDescent="0.2">
      <c r="B572" s="41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R572" s="125"/>
    </row>
    <row r="573" spans="2:18" ht="12.75" x14ac:dyDescent="0.2">
      <c r="B573" s="41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R573" s="125"/>
    </row>
    <row r="574" spans="2:18" ht="12.75" x14ac:dyDescent="0.2">
      <c r="B574" s="41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R574" s="125"/>
    </row>
    <row r="575" spans="2:18" ht="12.75" x14ac:dyDescent="0.2">
      <c r="B575" s="41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R575" s="125"/>
    </row>
    <row r="576" spans="2:18" ht="12.75" x14ac:dyDescent="0.2">
      <c r="B576" s="41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R576" s="125"/>
    </row>
    <row r="577" spans="2:18" ht="12.75" x14ac:dyDescent="0.2">
      <c r="B577" s="41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R577" s="125"/>
    </row>
    <row r="578" spans="2:18" ht="12.75" x14ac:dyDescent="0.2">
      <c r="B578" s="414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R578" s="125"/>
    </row>
    <row r="579" spans="2:18" ht="12.75" x14ac:dyDescent="0.2">
      <c r="B579" s="414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R579" s="125"/>
    </row>
    <row r="580" spans="2:18" ht="12.75" x14ac:dyDescent="0.2">
      <c r="B580" s="414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R580" s="125"/>
    </row>
    <row r="581" spans="2:18" ht="12.75" x14ac:dyDescent="0.2">
      <c r="B581" s="414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R581" s="125"/>
    </row>
    <row r="582" spans="2:18" ht="12.75" x14ac:dyDescent="0.2">
      <c r="B582" s="414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R582" s="125"/>
    </row>
    <row r="583" spans="2:18" ht="12.75" x14ac:dyDescent="0.2">
      <c r="B583" s="414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R583" s="125"/>
    </row>
    <row r="584" spans="2:18" ht="12.75" x14ac:dyDescent="0.2">
      <c r="B584" s="414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R584" s="125"/>
    </row>
    <row r="585" spans="2:18" ht="12.75" x14ac:dyDescent="0.2">
      <c r="B585" s="414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R585" s="125"/>
    </row>
    <row r="586" spans="2:18" ht="12.75" x14ac:dyDescent="0.2">
      <c r="B586" s="414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R586" s="125"/>
    </row>
    <row r="587" spans="2:18" ht="12.75" x14ac:dyDescent="0.2">
      <c r="B587" s="414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R587" s="125"/>
    </row>
    <row r="588" spans="2:18" ht="12.75" x14ac:dyDescent="0.2">
      <c r="B588" s="414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R588" s="125"/>
    </row>
    <row r="589" spans="2:18" ht="12.75" x14ac:dyDescent="0.2">
      <c r="B589" s="414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R589" s="125"/>
    </row>
    <row r="590" spans="2:18" ht="12.75" x14ac:dyDescent="0.2">
      <c r="B590" s="414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R590" s="125"/>
    </row>
    <row r="591" spans="2:18" ht="12.75" x14ac:dyDescent="0.2">
      <c r="B591" s="414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R591" s="125"/>
    </row>
    <row r="592" spans="2:18" ht="12.75" x14ac:dyDescent="0.2">
      <c r="B592" s="414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R592" s="125"/>
    </row>
    <row r="593" spans="2:18" ht="12.75" x14ac:dyDescent="0.2">
      <c r="B593" s="414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R593" s="125"/>
    </row>
    <row r="594" spans="2:18" ht="12.75" x14ac:dyDescent="0.2">
      <c r="B594" s="414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R594" s="125"/>
    </row>
    <row r="595" spans="2:18" ht="12.75" x14ac:dyDescent="0.2">
      <c r="B595" s="414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R595" s="125"/>
    </row>
    <row r="596" spans="2:18" ht="12.75" x14ac:dyDescent="0.2">
      <c r="B596" s="414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R596" s="125"/>
    </row>
    <row r="597" spans="2:18" ht="12.75" x14ac:dyDescent="0.2">
      <c r="B597" s="414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R597" s="125"/>
    </row>
    <row r="598" spans="2:18" ht="12.75" x14ac:dyDescent="0.2">
      <c r="B598" s="414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R598" s="125"/>
    </row>
    <row r="599" spans="2:18" ht="12.75" x14ac:dyDescent="0.2">
      <c r="B599" s="414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R599" s="125"/>
    </row>
    <row r="600" spans="2:18" ht="12.75" x14ac:dyDescent="0.2">
      <c r="B600" s="414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R600" s="125"/>
    </row>
    <row r="601" spans="2:18" ht="12.75" x14ac:dyDescent="0.2">
      <c r="B601" s="414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R601" s="125"/>
    </row>
    <row r="602" spans="2:18" ht="12.75" x14ac:dyDescent="0.2">
      <c r="B602" s="414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R602" s="125"/>
    </row>
    <row r="603" spans="2:18" ht="12.75" x14ac:dyDescent="0.2">
      <c r="B603" s="414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R603" s="125"/>
    </row>
    <row r="604" spans="2:18" ht="12.75" x14ac:dyDescent="0.2">
      <c r="B604" s="414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R604" s="125"/>
    </row>
    <row r="605" spans="2:18" ht="12.75" x14ac:dyDescent="0.2">
      <c r="B605" s="414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R605" s="125"/>
    </row>
    <row r="606" spans="2:18" ht="12.75" x14ac:dyDescent="0.2">
      <c r="B606" s="414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R606" s="125"/>
    </row>
    <row r="607" spans="2:18" ht="12.75" x14ac:dyDescent="0.2">
      <c r="B607" s="414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R607" s="125"/>
    </row>
    <row r="608" spans="2:18" ht="12.75" x14ac:dyDescent="0.2">
      <c r="B608" s="414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R608" s="125"/>
    </row>
    <row r="609" spans="2:18" ht="12.75" x14ac:dyDescent="0.2">
      <c r="B609" s="414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R609" s="125"/>
    </row>
    <row r="610" spans="2:18" ht="12.75" x14ac:dyDescent="0.2">
      <c r="B610" s="414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R610" s="125"/>
    </row>
    <row r="611" spans="2:18" ht="12.75" x14ac:dyDescent="0.2">
      <c r="B611" s="414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R611" s="125"/>
    </row>
    <row r="612" spans="2:18" ht="12.75" x14ac:dyDescent="0.2">
      <c r="B612" s="414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R612" s="125"/>
    </row>
    <row r="613" spans="2:18" ht="12.75" x14ac:dyDescent="0.2">
      <c r="B613" s="414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R613" s="125"/>
    </row>
    <row r="614" spans="2:18" ht="12.75" x14ac:dyDescent="0.2">
      <c r="B614" s="414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R614" s="125"/>
    </row>
    <row r="615" spans="2:18" ht="12.75" x14ac:dyDescent="0.2">
      <c r="B615" s="414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R615" s="125"/>
    </row>
    <row r="616" spans="2:18" ht="12.75" x14ac:dyDescent="0.2">
      <c r="B616" s="414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R616" s="125"/>
    </row>
    <row r="617" spans="2:18" ht="12.75" x14ac:dyDescent="0.2">
      <c r="B617" s="414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R617" s="125"/>
    </row>
    <row r="618" spans="2:18" ht="12.75" x14ac:dyDescent="0.2">
      <c r="B618" s="414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R618" s="125"/>
    </row>
    <row r="619" spans="2:18" ht="12.75" x14ac:dyDescent="0.2">
      <c r="B619" s="414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R619" s="125"/>
    </row>
    <row r="620" spans="2:18" ht="12.75" x14ac:dyDescent="0.2">
      <c r="B620" s="414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R620" s="125"/>
    </row>
    <row r="621" spans="2:18" ht="12.75" x14ac:dyDescent="0.2">
      <c r="B621" s="414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R621" s="125"/>
    </row>
    <row r="622" spans="2:18" ht="12.75" x14ac:dyDescent="0.2">
      <c r="B622" s="414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R622" s="125"/>
    </row>
    <row r="623" spans="2:18" ht="12.75" x14ac:dyDescent="0.2">
      <c r="B623" s="414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R623" s="125"/>
    </row>
    <row r="624" spans="2:18" ht="12.75" x14ac:dyDescent="0.2">
      <c r="B624" s="414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R624" s="125"/>
    </row>
    <row r="625" spans="2:18" ht="12.75" x14ac:dyDescent="0.2">
      <c r="B625" s="414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R625" s="125"/>
    </row>
    <row r="626" spans="2:18" ht="12.75" x14ac:dyDescent="0.2">
      <c r="B626" s="414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R626" s="125"/>
    </row>
    <row r="627" spans="2:18" ht="12.75" x14ac:dyDescent="0.2">
      <c r="B627" s="414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R627" s="125"/>
    </row>
    <row r="628" spans="2:18" ht="12.75" x14ac:dyDescent="0.2">
      <c r="B628" s="414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R628" s="125"/>
    </row>
    <row r="629" spans="2:18" ht="12.75" x14ac:dyDescent="0.2">
      <c r="B629" s="414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R629" s="125"/>
    </row>
    <row r="630" spans="2:18" ht="12.75" x14ac:dyDescent="0.2">
      <c r="B630" s="414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R630" s="125"/>
    </row>
    <row r="631" spans="2:18" ht="12.75" x14ac:dyDescent="0.2">
      <c r="B631" s="414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R631" s="125"/>
    </row>
    <row r="632" spans="2:18" ht="12.75" x14ac:dyDescent="0.2">
      <c r="B632" s="414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R632" s="125"/>
    </row>
    <row r="633" spans="2:18" ht="12.75" x14ac:dyDescent="0.2">
      <c r="B633" s="414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R633" s="125"/>
    </row>
    <row r="634" spans="2:18" ht="12.75" x14ac:dyDescent="0.2">
      <c r="B634" s="414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R634" s="125"/>
    </row>
    <row r="635" spans="2:18" ht="12.75" x14ac:dyDescent="0.2">
      <c r="B635" s="414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R635" s="125"/>
    </row>
    <row r="636" spans="2:18" ht="12.75" x14ac:dyDescent="0.2">
      <c r="B636" s="414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R636" s="125"/>
    </row>
    <row r="637" spans="2:18" ht="12.75" x14ac:dyDescent="0.2">
      <c r="B637" s="414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R637" s="125"/>
    </row>
    <row r="638" spans="2:18" ht="12.75" x14ac:dyDescent="0.2">
      <c r="B638" s="414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R638" s="125"/>
    </row>
    <row r="639" spans="2:18" ht="12.75" x14ac:dyDescent="0.2">
      <c r="B639" s="414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R639" s="125"/>
    </row>
    <row r="640" spans="2:18" ht="12.75" x14ac:dyDescent="0.2">
      <c r="B640" s="414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R640" s="125"/>
    </row>
    <row r="641" spans="2:18" ht="12.75" x14ac:dyDescent="0.2">
      <c r="B641" s="414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R641" s="125"/>
    </row>
    <row r="642" spans="2:18" ht="12.75" x14ac:dyDescent="0.2">
      <c r="B642" s="414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R642" s="125"/>
    </row>
    <row r="643" spans="2:18" ht="12.75" x14ac:dyDescent="0.2">
      <c r="B643" s="414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R643" s="125"/>
    </row>
    <row r="644" spans="2:18" ht="12.75" x14ac:dyDescent="0.2">
      <c r="B644" s="414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R644" s="125"/>
    </row>
    <row r="645" spans="2:18" ht="12.75" x14ac:dyDescent="0.2">
      <c r="B645" s="414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R645" s="125"/>
    </row>
    <row r="646" spans="2:18" ht="12.75" x14ac:dyDescent="0.2">
      <c r="B646" s="414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R646" s="125"/>
    </row>
    <row r="647" spans="2:18" ht="12.75" x14ac:dyDescent="0.2">
      <c r="B647" s="414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R647" s="125"/>
    </row>
    <row r="648" spans="2:18" ht="12.75" x14ac:dyDescent="0.2">
      <c r="B648" s="414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R648" s="125"/>
    </row>
    <row r="649" spans="2:18" ht="12.75" x14ac:dyDescent="0.2">
      <c r="B649" s="414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R649" s="125"/>
    </row>
    <row r="650" spans="2:18" ht="12.75" x14ac:dyDescent="0.2">
      <c r="B650" s="414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R650" s="125"/>
    </row>
    <row r="651" spans="2:18" ht="12.75" x14ac:dyDescent="0.2">
      <c r="B651" s="414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R651" s="125"/>
    </row>
    <row r="652" spans="2:18" ht="12.75" x14ac:dyDescent="0.2">
      <c r="B652" s="414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R652" s="125"/>
    </row>
    <row r="653" spans="2:18" ht="12.75" x14ac:dyDescent="0.2">
      <c r="B653" s="414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R653" s="125"/>
    </row>
    <row r="654" spans="2:18" ht="12.75" x14ac:dyDescent="0.2">
      <c r="B654" s="414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R654" s="125"/>
    </row>
    <row r="655" spans="2:18" ht="12.75" x14ac:dyDescent="0.2">
      <c r="B655" s="414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R655" s="125"/>
    </row>
    <row r="656" spans="2:18" ht="12.75" x14ac:dyDescent="0.2">
      <c r="B656" s="414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R656" s="125"/>
    </row>
    <row r="657" spans="2:18" ht="12.75" x14ac:dyDescent="0.2">
      <c r="B657" s="414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R657" s="125"/>
    </row>
    <row r="658" spans="2:18" ht="12.75" x14ac:dyDescent="0.2">
      <c r="B658" s="414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R658" s="125"/>
    </row>
    <row r="659" spans="2:18" ht="12.75" x14ac:dyDescent="0.2">
      <c r="B659" s="414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R659" s="125"/>
    </row>
    <row r="660" spans="2:18" ht="12.75" x14ac:dyDescent="0.2">
      <c r="B660" s="414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R660" s="125"/>
    </row>
    <row r="661" spans="2:18" ht="12.75" x14ac:dyDescent="0.2">
      <c r="B661" s="414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R661" s="125"/>
    </row>
    <row r="662" spans="2:18" ht="12.75" x14ac:dyDescent="0.2">
      <c r="B662" s="414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R662" s="125"/>
    </row>
    <row r="663" spans="2:18" ht="12.75" x14ac:dyDescent="0.2">
      <c r="B663" s="414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R663" s="125"/>
    </row>
    <row r="664" spans="2:18" ht="12.75" x14ac:dyDescent="0.2">
      <c r="B664" s="414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R664" s="125"/>
    </row>
    <row r="665" spans="2:18" ht="12.75" x14ac:dyDescent="0.2">
      <c r="B665" s="414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R665" s="125"/>
    </row>
    <row r="666" spans="2:18" ht="12.75" x14ac:dyDescent="0.2">
      <c r="B666" s="414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R666" s="125"/>
    </row>
    <row r="667" spans="2:18" ht="12.75" x14ac:dyDescent="0.2">
      <c r="B667" s="414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R667" s="125"/>
    </row>
    <row r="668" spans="2:18" ht="12.75" x14ac:dyDescent="0.2">
      <c r="B668" s="414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R668" s="125"/>
    </row>
    <row r="669" spans="2:18" ht="12.75" x14ac:dyDescent="0.2">
      <c r="B669" s="414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R669" s="125"/>
    </row>
    <row r="670" spans="2:18" ht="12.75" x14ac:dyDescent="0.2">
      <c r="B670" s="414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R670" s="125"/>
    </row>
    <row r="671" spans="2:18" ht="12.75" x14ac:dyDescent="0.2">
      <c r="B671" s="414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R671" s="125"/>
    </row>
    <row r="672" spans="2:18" ht="12.75" x14ac:dyDescent="0.2">
      <c r="B672" s="414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R672" s="125"/>
    </row>
    <row r="673" spans="2:18" ht="12.75" x14ac:dyDescent="0.2">
      <c r="B673" s="414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R673" s="125"/>
    </row>
    <row r="674" spans="2:18" ht="12.75" x14ac:dyDescent="0.2">
      <c r="B674" s="414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R674" s="125"/>
    </row>
    <row r="675" spans="2:18" ht="12.75" x14ac:dyDescent="0.2">
      <c r="B675" s="414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R675" s="125"/>
    </row>
    <row r="676" spans="2:18" ht="12.75" x14ac:dyDescent="0.2">
      <c r="B676" s="414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R676" s="125"/>
    </row>
    <row r="677" spans="2:18" ht="12.75" x14ac:dyDescent="0.2">
      <c r="B677" s="414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R677" s="125"/>
    </row>
    <row r="678" spans="2:18" ht="12.75" x14ac:dyDescent="0.2">
      <c r="B678" s="414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R678" s="125"/>
    </row>
    <row r="679" spans="2:18" ht="12.75" x14ac:dyDescent="0.2">
      <c r="B679" s="414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R679" s="125"/>
    </row>
    <row r="680" spans="2:18" ht="12.75" x14ac:dyDescent="0.2">
      <c r="B680" s="414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R680" s="125"/>
    </row>
    <row r="681" spans="2:18" ht="12.75" x14ac:dyDescent="0.2">
      <c r="B681" s="414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R681" s="125"/>
    </row>
    <row r="682" spans="2:18" ht="12.75" x14ac:dyDescent="0.2">
      <c r="B682" s="414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R682" s="125"/>
    </row>
    <row r="683" spans="2:18" ht="12.75" x14ac:dyDescent="0.2">
      <c r="B683" s="414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R683" s="125"/>
    </row>
    <row r="684" spans="2:18" ht="12.75" x14ac:dyDescent="0.2">
      <c r="B684" s="414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R684" s="125"/>
    </row>
    <row r="685" spans="2:18" ht="12.75" x14ac:dyDescent="0.2">
      <c r="B685" s="414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R685" s="125"/>
    </row>
    <row r="686" spans="2:18" ht="12.75" x14ac:dyDescent="0.2">
      <c r="B686" s="414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R686" s="125"/>
    </row>
    <row r="687" spans="2:18" ht="12.75" x14ac:dyDescent="0.2">
      <c r="B687" s="414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R687" s="125"/>
    </row>
    <row r="688" spans="2:18" ht="12.75" x14ac:dyDescent="0.2">
      <c r="B688" s="414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R688" s="125"/>
    </row>
    <row r="689" spans="2:18" ht="12.75" x14ac:dyDescent="0.2">
      <c r="B689" s="414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R689" s="125"/>
    </row>
    <row r="690" spans="2:18" ht="12.75" x14ac:dyDescent="0.2">
      <c r="B690" s="414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R690" s="125"/>
    </row>
    <row r="691" spans="2:18" ht="12.75" x14ac:dyDescent="0.2">
      <c r="B691" s="414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R691" s="125"/>
    </row>
    <row r="692" spans="2:18" ht="12.75" x14ac:dyDescent="0.2">
      <c r="B692" s="414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R692" s="125"/>
    </row>
    <row r="693" spans="2:18" ht="12.75" x14ac:dyDescent="0.2">
      <c r="B693" s="414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R693" s="125"/>
    </row>
    <row r="694" spans="2:18" ht="12.75" x14ac:dyDescent="0.2">
      <c r="B694" s="414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R694" s="125"/>
    </row>
    <row r="695" spans="2:18" ht="12.75" x14ac:dyDescent="0.2">
      <c r="B695" s="414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R695" s="125"/>
    </row>
    <row r="696" spans="2:18" ht="12.75" x14ac:dyDescent="0.2">
      <c r="B696" s="414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R696" s="125"/>
    </row>
    <row r="697" spans="2:18" ht="12.75" x14ac:dyDescent="0.2">
      <c r="B697" s="414"/>
      <c r="C697" s="125"/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25"/>
      <c r="R697" s="125"/>
    </row>
    <row r="698" spans="2:18" ht="12.75" x14ac:dyDescent="0.2">
      <c r="B698" s="414"/>
      <c r="C698" s="125"/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R698" s="125"/>
    </row>
    <row r="699" spans="2:18" ht="12.75" x14ac:dyDescent="0.2">
      <c r="B699" s="414"/>
      <c r="C699" s="125"/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25"/>
      <c r="R699" s="125"/>
    </row>
    <row r="700" spans="2:18" ht="12.75" x14ac:dyDescent="0.2">
      <c r="B700" s="414"/>
      <c r="C700" s="125"/>
      <c r="D700" s="125"/>
      <c r="E700" s="125"/>
      <c r="F700" s="125"/>
      <c r="G700" s="125"/>
      <c r="H700" s="125"/>
      <c r="I700" s="125"/>
      <c r="J700" s="125"/>
      <c r="K700" s="125"/>
      <c r="L700" s="125"/>
      <c r="M700" s="125"/>
      <c r="N700" s="125"/>
      <c r="R700" s="125"/>
    </row>
    <row r="701" spans="2:18" ht="12.75" x14ac:dyDescent="0.2">
      <c r="B701" s="414"/>
      <c r="C701" s="125"/>
      <c r="D701" s="125"/>
      <c r="E701" s="125"/>
      <c r="F701" s="125"/>
      <c r="G701" s="125"/>
      <c r="H701" s="125"/>
      <c r="I701" s="125"/>
      <c r="J701" s="125"/>
      <c r="K701" s="125"/>
      <c r="L701" s="125"/>
      <c r="M701" s="125"/>
      <c r="N701" s="125"/>
      <c r="R701" s="125"/>
    </row>
    <row r="702" spans="2:18" ht="12.75" x14ac:dyDescent="0.2">
      <c r="B702" s="414"/>
      <c r="C702" s="125"/>
      <c r="D702" s="125"/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R702" s="125"/>
    </row>
    <row r="703" spans="2:18" ht="12.75" x14ac:dyDescent="0.2">
      <c r="B703" s="414"/>
      <c r="C703" s="125"/>
      <c r="D703" s="125"/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R703" s="125"/>
    </row>
    <row r="704" spans="2:18" ht="12.75" x14ac:dyDescent="0.2">
      <c r="B704" s="414"/>
      <c r="C704" s="125"/>
      <c r="D704" s="125"/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R704" s="125"/>
    </row>
    <row r="705" spans="2:18" ht="12.75" x14ac:dyDescent="0.2">
      <c r="B705" s="414"/>
      <c r="C705" s="125"/>
      <c r="D705" s="125"/>
      <c r="E705" s="125"/>
      <c r="F705" s="125"/>
      <c r="G705" s="125"/>
      <c r="H705" s="125"/>
      <c r="I705" s="125"/>
      <c r="J705" s="125"/>
      <c r="K705" s="125"/>
      <c r="L705" s="125"/>
      <c r="M705" s="125"/>
      <c r="N705" s="125"/>
      <c r="R705" s="125"/>
    </row>
    <row r="706" spans="2:18" ht="12.75" x14ac:dyDescent="0.2">
      <c r="B706" s="414"/>
      <c r="C706" s="125"/>
      <c r="D706" s="125"/>
      <c r="E706" s="125"/>
      <c r="F706" s="125"/>
      <c r="G706" s="125"/>
      <c r="H706" s="125"/>
      <c r="I706" s="125"/>
      <c r="J706" s="125"/>
      <c r="K706" s="125"/>
      <c r="L706" s="125"/>
      <c r="M706" s="125"/>
      <c r="N706" s="125"/>
      <c r="R706" s="125"/>
    </row>
    <row r="707" spans="2:18" ht="12.75" x14ac:dyDescent="0.2">
      <c r="B707" s="414"/>
      <c r="C707" s="125"/>
      <c r="D707" s="125"/>
      <c r="E707" s="125"/>
      <c r="F707" s="125"/>
      <c r="G707" s="125"/>
      <c r="H707" s="125"/>
      <c r="I707" s="125"/>
      <c r="J707" s="125"/>
      <c r="K707" s="125"/>
      <c r="L707" s="125"/>
      <c r="M707" s="125"/>
      <c r="N707" s="125"/>
      <c r="R707" s="125"/>
    </row>
    <row r="708" spans="2:18" ht="12.75" x14ac:dyDescent="0.2">
      <c r="B708" s="414"/>
      <c r="C708" s="125"/>
      <c r="D708" s="125"/>
      <c r="E708" s="125"/>
      <c r="F708" s="125"/>
      <c r="G708" s="125"/>
      <c r="H708" s="125"/>
      <c r="I708" s="125"/>
      <c r="J708" s="125"/>
      <c r="K708" s="125"/>
      <c r="L708" s="125"/>
      <c r="M708" s="125"/>
      <c r="N708" s="125"/>
      <c r="R708" s="125"/>
    </row>
    <row r="709" spans="2:18" ht="12.75" x14ac:dyDescent="0.2">
      <c r="B709" s="414"/>
      <c r="C709" s="125"/>
      <c r="D709" s="125"/>
      <c r="E709" s="125"/>
      <c r="F709" s="125"/>
      <c r="G709" s="125"/>
      <c r="H709" s="125"/>
      <c r="I709" s="125"/>
      <c r="J709" s="125"/>
      <c r="K709" s="125"/>
      <c r="L709" s="125"/>
      <c r="M709" s="125"/>
      <c r="N709" s="125"/>
      <c r="R709" s="125"/>
    </row>
    <row r="710" spans="2:18" ht="12.75" x14ac:dyDescent="0.2">
      <c r="B710" s="414"/>
      <c r="C710" s="125"/>
      <c r="D710" s="125"/>
      <c r="E710" s="125"/>
      <c r="F710" s="125"/>
      <c r="G710" s="125"/>
      <c r="H710" s="125"/>
      <c r="I710" s="125"/>
      <c r="J710" s="125"/>
      <c r="K710" s="125"/>
      <c r="L710" s="125"/>
      <c r="M710" s="125"/>
      <c r="N710" s="125"/>
      <c r="R710" s="125"/>
    </row>
    <row r="711" spans="2:18" ht="12.75" x14ac:dyDescent="0.2">
      <c r="B711" s="414"/>
      <c r="C711" s="125"/>
      <c r="D711" s="125"/>
      <c r="E711" s="125"/>
      <c r="F711" s="125"/>
      <c r="G711" s="125"/>
      <c r="H711" s="125"/>
      <c r="I711" s="125"/>
      <c r="J711" s="125"/>
      <c r="K711" s="125"/>
      <c r="L711" s="125"/>
      <c r="M711" s="125"/>
      <c r="N711" s="125"/>
      <c r="R711" s="125"/>
    </row>
    <row r="712" spans="2:18" ht="12.75" x14ac:dyDescent="0.2">
      <c r="B712" s="414"/>
      <c r="C712" s="125"/>
      <c r="D712" s="125"/>
      <c r="E712" s="125"/>
      <c r="F712" s="125"/>
      <c r="G712" s="125"/>
      <c r="H712" s="125"/>
      <c r="I712" s="125"/>
      <c r="J712" s="125"/>
      <c r="K712" s="125"/>
      <c r="L712" s="125"/>
      <c r="M712" s="125"/>
      <c r="N712" s="125"/>
      <c r="R712" s="125"/>
    </row>
    <row r="713" spans="2:18" ht="12.75" x14ac:dyDescent="0.2">
      <c r="B713" s="414"/>
      <c r="C713" s="125"/>
      <c r="D713" s="125"/>
      <c r="E713" s="125"/>
      <c r="F713" s="125"/>
      <c r="G713" s="125"/>
      <c r="H713" s="125"/>
      <c r="I713" s="125"/>
      <c r="J713" s="125"/>
      <c r="K713" s="125"/>
      <c r="L713" s="125"/>
      <c r="M713" s="125"/>
      <c r="N713" s="125"/>
      <c r="R713" s="125"/>
    </row>
    <row r="714" spans="2:18" ht="12.75" x14ac:dyDescent="0.2">
      <c r="B714" s="414"/>
      <c r="C714" s="125"/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25"/>
      <c r="R714" s="125"/>
    </row>
    <row r="715" spans="2:18" ht="12.75" x14ac:dyDescent="0.2">
      <c r="B715" s="414"/>
      <c r="C715" s="125"/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R715" s="125"/>
    </row>
    <row r="716" spans="2:18" ht="12.75" x14ac:dyDescent="0.2">
      <c r="B716" s="414"/>
      <c r="C716" s="125"/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R716" s="125"/>
    </row>
    <row r="717" spans="2:18" ht="12.75" x14ac:dyDescent="0.2">
      <c r="B717" s="414"/>
      <c r="C717" s="125"/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R717" s="125"/>
    </row>
    <row r="718" spans="2:18" ht="12.75" x14ac:dyDescent="0.2">
      <c r="B718" s="414"/>
      <c r="C718" s="125"/>
      <c r="D718" s="125"/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R718" s="125"/>
    </row>
    <row r="719" spans="2:18" ht="12.75" x14ac:dyDescent="0.2">
      <c r="B719" s="414"/>
      <c r="C719" s="125"/>
      <c r="D719" s="125"/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R719" s="125"/>
    </row>
    <row r="720" spans="2:18" ht="12.75" x14ac:dyDescent="0.2">
      <c r="B720" s="414"/>
      <c r="C720" s="125"/>
      <c r="D720" s="125"/>
      <c r="E720" s="125"/>
      <c r="F720" s="125"/>
      <c r="G720" s="125"/>
      <c r="H720" s="125"/>
      <c r="I720" s="125"/>
      <c r="J720" s="125"/>
      <c r="K720" s="125"/>
      <c r="L720" s="125"/>
      <c r="M720" s="125"/>
      <c r="N720" s="125"/>
      <c r="R720" s="125"/>
    </row>
    <row r="721" spans="2:18" ht="12.75" x14ac:dyDescent="0.2">
      <c r="B721" s="414"/>
      <c r="C721" s="125"/>
      <c r="D721" s="125"/>
      <c r="E721" s="125"/>
      <c r="F721" s="125"/>
      <c r="G721" s="125"/>
      <c r="H721" s="125"/>
      <c r="I721" s="125"/>
      <c r="J721" s="125"/>
      <c r="K721" s="125"/>
      <c r="L721" s="125"/>
      <c r="M721" s="125"/>
      <c r="N721" s="125"/>
      <c r="R721" s="125"/>
    </row>
    <row r="722" spans="2:18" ht="12.75" x14ac:dyDescent="0.2">
      <c r="B722" s="414"/>
      <c r="C722" s="125"/>
      <c r="D722" s="125"/>
      <c r="E722" s="125"/>
      <c r="F722" s="125"/>
      <c r="G722" s="125"/>
      <c r="H722" s="125"/>
      <c r="I722" s="125"/>
      <c r="J722" s="125"/>
      <c r="K722" s="125"/>
      <c r="L722" s="125"/>
      <c r="M722" s="125"/>
      <c r="N722" s="125"/>
      <c r="R722" s="125"/>
    </row>
    <row r="723" spans="2:18" ht="12.75" x14ac:dyDescent="0.2">
      <c r="B723" s="414"/>
      <c r="C723" s="125"/>
      <c r="D723" s="125"/>
      <c r="E723" s="125"/>
      <c r="F723" s="125"/>
      <c r="G723" s="125"/>
      <c r="H723" s="125"/>
      <c r="I723" s="125"/>
      <c r="J723" s="125"/>
      <c r="K723" s="125"/>
      <c r="L723" s="125"/>
      <c r="M723" s="125"/>
      <c r="N723" s="125"/>
      <c r="R723" s="125"/>
    </row>
    <row r="724" spans="2:18" ht="12.75" x14ac:dyDescent="0.2">
      <c r="B724" s="414"/>
      <c r="C724" s="125"/>
      <c r="D724" s="125"/>
      <c r="E724" s="125"/>
      <c r="F724" s="125"/>
      <c r="G724" s="125"/>
      <c r="H724" s="125"/>
      <c r="I724" s="125"/>
      <c r="J724" s="125"/>
      <c r="K724" s="125"/>
      <c r="L724" s="125"/>
      <c r="M724" s="125"/>
      <c r="N724" s="125"/>
      <c r="R724" s="125"/>
    </row>
    <row r="725" spans="2:18" ht="12.75" x14ac:dyDescent="0.2">
      <c r="B725" s="414"/>
      <c r="C725" s="125"/>
      <c r="D725" s="125"/>
      <c r="E725" s="125"/>
      <c r="F725" s="125"/>
      <c r="G725" s="125"/>
      <c r="H725" s="125"/>
      <c r="I725" s="125"/>
      <c r="J725" s="125"/>
      <c r="K725" s="125"/>
      <c r="L725" s="125"/>
      <c r="M725" s="125"/>
      <c r="N725" s="125"/>
      <c r="R725" s="125"/>
    </row>
    <row r="726" spans="2:18" ht="12.75" x14ac:dyDescent="0.2">
      <c r="B726" s="414"/>
      <c r="C726" s="125"/>
      <c r="D726" s="125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  <c r="R726" s="125"/>
    </row>
    <row r="727" spans="2:18" ht="12.75" x14ac:dyDescent="0.2">
      <c r="B727" s="414"/>
      <c r="C727" s="125"/>
      <c r="D727" s="125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  <c r="R727" s="125"/>
    </row>
    <row r="728" spans="2:18" ht="12.75" x14ac:dyDescent="0.2">
      <c r="B728" s="414"/>
      <c r="C728" s="125"/>
      <c r="D728" s="125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  <c r="R728" s="125"/>
    </row>
    <row r="729" spans="2:18" ht="12.75" x14ac:dyDescent="0.2">
      <c r="B729" s="414"/>
      <c r="C729" s="125"/>
      <c r="D729" s="125"/>
      <c r="E729" s="125"/>
      <c r="F729" s="125"/>
      <c r="G729" s="125"/>
      <c r="H729" s="125"/>
      <c r="I729" s="125"/>
      <c r="J729" s="125"/>
      <c r="K729" s="125"/>
      <c r="L729" s="125"/>
      <c r="M729" s="125"/>
      <c r="N729" s="125"/>
      <c r="R729" s="125"/>
    </row>
    <row r="730" spans="2:18" ht="12.75" x14ac:dyDescent="0.2">
      <c r="B730" s="414"/>
      <c r="C730" s="125"/>
      <c r="D730" s="125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R730" s="125"/>
    </row>
    <row r="731" spans="2:18" ht="12.75" x14ac:dyDescent="0.2">
      <c r="B731" s="414"/>
      <c r="C731" s="125"/>
      <c r="D731" s="125"/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R731" s="125"/>
    </row>
    <row r="732" spans="2:18" ht="12.75" x14ac:dyDescent="0.2">
      <c r="B732" s="414"/>
      <c r="C732" s="125"/>
      <c r="D732" s="125"/>
      <c r="E732" s="125"/>
      <c r="F732" s="125"/>
      <c r="G732" s="125"/>
      <c r="H732" s="125"/>
      <c r="I732" s="125"/>
      <c r="J732" s="125"/>
      <c r="K732" s="125"/>
      <c r="L732" s="125"/>
      <c r="M732" s="125"/>
      <c r="N732" s="125"/>
      <c r="R732" s="125"/>
    </row>
    <row r="733" spans="2:18" ht="12.75" x14ac:dyDescent="0.2">
      <c r="B733" s="414"/>
      <c r="C733" s="125"/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25"/>
      <c r="R733" s="125"/>
    </row>
    <row r="734" spans="2:18" ht="12.75" x14ac:dyDescent="0.2">
      <c r="B734" s="414"/>
      <c r="C734" s="125"/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25"/>
      <c r="R734" s="125"/>
    </row>
    <row r="735" spans="2:18" ht="12.75" x14ac:dyDescent="0.2">
      <c r="B735" s="414"/>
      <c r="C735" s="125"/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25"/>
      <c r="R735" s="125"/>
    </row>
    <row r="736" spans="2:18" ht="12.75" x14ac:dyDescent="0.2">
      <c r="B736" s="414"/>
      <c r="C736" s="125"/>
      <c r="D736" s="125"/>
      <c r="E736" s="125"/>
      <c r="F736" s="125"/>
      <c r="G736" s="125"/>
      <c r="H736" s="125"/>
      <c r="I736" s="125"/>
      <c r="J736" s="125"/>
      <c r="K736" s="125"/>
      <c r="L736" s="125"/>
      <c r="M736" s="125"/>
      <c r="N736" s="125"/>
      <c r="R736" s="125"/>
    </row>
    <row r="737" spans="2:18" ht="12.75" x14ac:dyDescent="0.2">
      <c r="B737" s="414"/>
      <c r="C737" s="125"/>
      <c r="D737" s="125"/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  <c r="R737" s="125"/>
    </row>
    <row r="738" spans="2:18" ht="12.75" x14ac:dyDescent="0.2">
      <c r="B738" s="414"/>
      <c r="C738" s="125"/>
      <c r="D738" s="125"/>
      <c r="E738" s="125"/>
      <c r="F738" s="125"/>
      <c r="G738" s="125"/>
      <c r="H738" s="125"/>
      <c r="I738" s="125"/>
      <c r="J738" s="125"/>
      <c r="K738" s="125"/>
      <c r="L738" s="125"/>
      <c r="M738" s="125"/>
      <c r="N738" s="125"/>
      <c r="R738" s="125"/>
    </row>
    <row r="739" spans="2:18" ht="12.75" x14ac:dyDescent="0.2">
      <c r="B739" s="414"/>
      <c r="C739" s="125"/>
      <c r="D739" s="125"/>
      <c r="E739" s="125"/>
      <c r="F739" s="125"/>
      <c r="G739" s="125"/>
      <c r="H739" s="125"/>
      <c r="I739" s="125"/>
      <c r="J739" s="125"/>
      <c r="K739" s="125"/>
      <c r="L739" s="125"/>
      <c r="M739" s="125"/>
      <c r="N739" s="125"/>
      <c r="R739" s="125"/>
    </row>
    <row r="740" spans="2:18" ht="12.75" x14ac:dyDescent="0.2">
      <c r="B740" s="414"/>
      <c r="C740" s="125"/>
      <c r="D740" s="125"/>
      <c r="E740" s="125"/>
      <c r="F740" s="125"/>
      <c r="G740" s="125"/>
      <c r="H740" s="125"/>
      <c r="I740" s="125"/>
      <c r="J740" s="125"/>
      <c r="K740" s="125"/>
      <c r="L740" s="125"/>
      <c r="M740" s="125"/>
      <c r="N740" s="125"/>
      <c r="R740" s="125"/>
    </row>
    <row r="741" spans="2:18" ht="12.75" x14ac:dyDescent="0.2">
      <c r="B741" s="414"/>
      <c r="C741" s="125"/>
      <c r="D741" s="125"/>
      <c r="E741" s="125"/>
      <c r="F741" s="125"/>
      <c r="G741" s="125"/>
      <c r="H741" s="125"/>
      <c r="I741" s="125"/>
      <c r="J741" s="125"/>
      <c r="K741" s="125"/>
      <c r="L741" s="125"/>
      <c r="M741" s="125"/>
      <c r="N741" s="125"/>
      <c r="R741" s="125"/>
    </row>
    <row r="742" spans="2:18" ht="12.75" x14ac:dyDescent="0.2">
      <c r="B742" s="414"/>
      <c r="C742" s="125"/>
      <c r="D742" s="125"/>
      <c r="E742" s="125"/>
      <c r="F742" s="125"/>
      <c r="G742" s="125"/>
      <c r="H742" s="125"/>
      <c r="I742" s="125"/>
      <c r="J742" s="125"/>
      <c r="K742" s="125"/>
      <c r="L742" s="125"/>
      <c r="M742" s="125"/>
      <c r="N742" s="125"/>
      <c r="R742" s="125"/>
    </row>
    <row r="743" spans="2:18" ht="12.75" x14ac:dyDescent="0.2">
      <c r="B743" s="414"/>
      <c r="C743" s="125"/>
      <c r="D743" s="125"/>
      <c r="E743" s="125"/>
      <c r="F743" s="125"/>
      <c r="G743" s="125"/>
      <c r="H743" s="125"/>
      <c r="I743" s="125"/>
      <c r="J743" s="125"/>
      <c r="K743" s="125"/>
      <c r="L743" s="125"/>
      <c r="M743" s="125"/>
      <c r="N743" s="125"/>
      <c r="R743" s="125"/>
    </row>
    <row r="744" spans="2:18" ht="12.75" x14ac:dyDescent="0.2">
      <c r="B744" s="414"/>
      <c r="C744" s="125"/>
      <c r="D744" s="125"/>
      <c r="E744" s="125"/>
      <c r="F744" s="125"/>
      <c r="G744" s="125"/>
      <c r="H744" s="125"/>
      <c r="I744" s="125"/>
      <c r="J744" s="125"/>
      <c r="K744" s="125"/>
      <c r="L744" s="125"/>
      <c r="M744" s="125"/>
      <c r="N744" s="125"/>
      <c r="R744" s="125"/>
    </row>
    <row r="745" spans="2:18" ht="12.75" x14ac:dyDescent="0.2">
      <c r="B745" s="414"/>
      <c r="C745" s="125"/>
      <c r="D745" s="125"/>
      <c r="E745" s="125"/>
      <c r="F745" s="125"/>
      <c r="G745" s="125"/>
      <c r="H745" s="125"/>
      <c r="I745" s="125"/>
      <c r="J745" s="125"/>
      <c r="K745" s="125"/>
      <c r="L745" s="125"/>
      <c r="M745" s="125"/>
      <c r="N745" s="125"/>
      <c r="R745" s="125"/>
    </row>
    <row r="746" spans="2:18" ht="12.75" x14ac:dyDescent="0.2">
      <c r="B746" s="414"/>
      <c r="C746" s="125"/>
      <c r="D746" s="125"/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R746" s="125"/>
    </row>
    <row r="747" spans="2:18" ht="12.75" x14ac:dyDescent="0.2">
      <c r="B747" s="414"/>
      <c r="C747" s="125"/>
      <c r="D747" s="125"/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R747" s="125"/>
    </row>
    <row r="748" spans="2:18" ht="12.75" x14ac:dyDescent="0.2">
      <c r="B748" s="414"/>
      <c r="C748" s="125"/>
      <c r="D748" s="125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  <c r="R748" s="125"/>
    </row>
    <row r="749" spans="2:18" ht="12.75" x14ac:dyDescent="0.2">
      <c r="B749" s="414"/>
      <c r="C749" s="125"/>
      <c r="D749" s="125"/>
      <c r="E749" s="125"/>
      <c r="F749" s="125"/>
      <c r="G749" s="125"/>
      <c r="H749" s="125"/>
      <c r="I749" s="125"/>
      <c r="J749" s="125"/>
      <c r="K749" s="125"/>
      <c r="L749" s="125"/>
      <c r="M749" s="125"/>
      <c r="N749" s="125"/>
      <c r="R749" s="125"/>
    </row>
    <row r="750" spans="2:18" ht="12.75" x14ac:dyDescent="0.2">
      <c r="B750" s="414"/>
      <c r="C750" s="125"/>
      <c r="D750" s="125"/>
      <c r="E750" s="125"/>
      <c r="F750" s="125"/>
      <c r="G750" s="125"/>
      <c r="H750" s="125"/>
      <c r="I750" s="125"/>
      <c r="J750" s="125"/>
      <c r="K750" s="125"/>
      <c r="L750" s="125"/>
      <c r="M750" s="125"/>
      <c r="N750" s="125"/>
      <c r="R750" s="125"/>
    </row>
    <row r="751" spans="2:18" ht="12.75" x14ac:dyDescent="0.2">
      <c r="B751" s="414"/>
      <c r="C751" s="125"/>
      <c r="D751" s="125"/>
      <c r="E751" s="125"/>
      <c r="F751" s="125"/>
      <c r="G751" s="125"/>
      <c r="H751" s="125"/>
      <c r="I751" s="125"/>
      <c r="J751" s="125"/>
      <c r="K751" s="125"/>
      <c r="L751" s="125"/>
      <c r="M751" s="125"/>
      <c r="N751" s="125"/>
      <c r="R751" s="125"/>
    </row>
    <row r="752" spans="2:18" ht="12.75" x14ac:dyDescent="0.2">
      <c r="B752" s="414"/>
      <c r="C752" s="125"/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25"/>
      <c r="R752" s="125"/>
    </row>
    <row r="753" spans="2:18" ht="12.75" x14ac:dyDescent="0.2">
      <c r="B753" s="414"/>
      <c r="C753" s="125"/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25"/>
      <c r="R753" s="125"/>
    </row>
    <row r="754" spans="2:18" ht="12.75" x14ac:dyDescent="0.2">
      <c r="B754" s="414"/>
      <c r="C754" s="125"/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25"/>
      <c r="R754" s="125"/>
    </row>
    <row r="755" spans="2:18" ht="12.75" x14ac:dyDescent="0.2">
      <c r="B755" s="414"/>
      <c r="C755" s="125"/>
      <c r="D755" s="125"/>
      <c r="E755" s="125"/>
      <c r="F755" s="125"/>
      <c r="G755" s="125"/>
      <c r="H755" s="125"/>
      <c r="I755" s="125"/>
      <c r="J755" s="125"/>
      <c r="K755" s="125"/>
      <c r="L755" s="125"/>
      <c r="M755" s="125"/>
      <c r="N755" s="125"/>
      <c r="R755" s="125"/>
    </row>
    <row r="756" spans="2:18" ht="12.75" x14ac:dyDescent="0.2">
      <c r="B756" s="414"/>
      <c r="C756" s="125"/>
      <c r="D756" s="125"/>
      <c r="E756" s="125"/>
      <c r="F756" s="125"/>
      <c r="G756" s="125"/>
      <c r="H756" s="125"/>
      <c r="I756" s="125"/>
      <c r="J756" s="125"/>
      <c r="K756" s="125"/>
      <c r="L756" s="125"/>
      <c r="M756" s="125"/>
      <c r="N756" s="125"/>
      <c r="R756" s="125"/>
    </row>
    <row r="757" spans="2:18" ht="12.75" x14ac:dyDescent="0.2">
      <c r="B757" s="414"/>
      <c r="C757" s="125"/>
      <c r="D757" s="125"/>
      <c r="E757" s="125"/>
      <c r="F757" s="125"/>
      <c r="G757" s="125"/>
      <c r="H757" s="125"/>
      <c r="I757" s="125"/>
      <c r="J757" s="125"/>
      <c r="K757" s="125"/>
      <c r="L757" s="125"/>
      <c r="M757" s="125"/>
      <c r="N757" s="125"/>
      <c r="R757" s="125"/>
    </row>
    <row r="758" spans="2:18" ht="12.75" x14ac:dyDescent="0.2">
      <c r="B758" s="414"/>
      <c r="C758" s="125"/>
      <c r="D758" s="125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  <c r="R758" s="125"/>
    </row>
    <row r="759" spans="2:18" ht="12.75" x14ac:dyDescent="0.2">
      <c r="B759" s="414"/>
      <c r="C759" s="125"/>
      <c r="D759" s="125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  <c r="R759" s="125"/>
    </row>
    <row r="760" spans="2:18" ht="12.75" x14ac:dyDescent="0.2">
      <c r="B760" s="414"/>
      <c r="C760" s="125"/>
      <c r="D760" s="125"/>
      <c r="E760" s="125"/>
      <c r="F760" s="125"/>
      <c r="G760" s="125"/>
      <c r="H760" s="125"/>
      <c r="I760" s="125"/>
      <c r="J760" s="125"/>
      <c r="K760" s="125"/>
      <c r="L760" s="125"/>
      <c r="M760" s="125"/>
      <c r="N760" s="125"/>
      <c r="R760" s="125"/>
    </row>
    <row r="761" spans="2:18" ht="12.75" x14ac:dyDescent="0.2">
      <c r="B761" s="414"/>
      <c r="C761" s="125"/>
      <c r="D761" s="125"/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R761" s="125"/>
    </row>
    <row r="762" spans="2:18" ht="12.75" x14ac:dyDescent="0.2">
      <c r="B762" s="414"/>
      <c r="C762" s="125"/>
      <c r="D762" s="125"/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R762" s="125"/>
    </row>
    <row r="763" spans="2:18" ht="12.75" x14ac:dyDescent="0.2">
      <c r="B763" s="414"/>
      <c r="C763" s="125"/>
      <c r="D763" s="125"/>
      <c r="E763" s="125"/>
      <c r="F763" s="125"/>
      <c r="G763" s="125"/>
      <c r="H763" s="125"/>
      <c r="I763" s="125"/>
      <c r="J763" s="125"/>
      <c r="K763" s="125"/>
      <c r="L763" s="125"/>
      <c r="M763" s="125"/>
      <c r="N763" s="125"/>
      <c r="R763" s="125"/>
    </row>
    <row r="764" spans="2:18" ht="12.75" x14ac:dyDescent="0.2">
      <c r="B764" s="414"/>
      <c r="C764" s="125"/>
      <c r="D764" s="125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  <c r="R764" s="125"/>
    </row>
    <row r="765" spans="2:18" ht="12.75" x14ac:dyDescent="0.2">
      <c r="B765" s="414"/>
      <c r="C765" s="125"/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  <c r="R765" s="125"/>
    </row>
    <row r="766" spans="2:18" ht="12.75" x14ac:dyDescent="0.2">
      <c r="B766" s="414"/>
      <c r="C766" s="125"/>
      <c r="D766" s="125"/>
      <c r="E766" s="125"/>
      <c r="F766" s="125"/>
      <c r="G766" s="125"/>
      <c r="H766" s="125"/>
      <c r="I766" s="125"/>
      <c r="J766" s="125"/>
      <c r="K766" s="125"/>
      <c r="L766" s="125"/>
      <c r="M766" s="125"/>
      <c r="N766" s="125"/>
      <c r="R766" s="125"/>
    </row>
    <row r="767" spans="2:18" ht="12.75" x14ac:dyDescent="0.2">
      <c r="B767" s="414"/>
      <c r="C767" s="125"/>
      <c r="D767" s="125"/>
      <c r="E767" s="125"/>
      <c r="F767" s="125"/>
      <c r="G767" s="125"/>
      <c r="H767" s="125"/>
      <c r="I767" s="125"/>
      <c r="J767" s="125"/>
      <c r="K767" s="125"/>
      <c r="L767" s="125"/>
      <c r="M767" s="125"/>
      <c r="N767" s="125"/>
      <c r="R767" s="125"/>
    </row>
    <row r="768" spans="2:18" ht="12.75" x14ac:dyDescent="0.2">
      <c r="B768" s="414"/>
      <c r="C768" s="125"/>
      <c r="D768" s="125"/>
      <c r="E768" s="125"/>
      <c r="F768" s="125"/>
      <c r="G768" s="125"/>
      <c r="H768" s="125"/>
      <c r="I768" s="125"/>
      <c r="J768" s="125"/>
      <c r="K768" s="125"/>
      <c r="L768" s="125"/>
      <c r="M768" s="125"/>
      <c r="N768" s="125"/>
      <c r="R768" s="125"/>
    </row>
    <row r="769" spans="2:18" ht="12.75" x14ac:dyDescent="0.2">
      <c r="B769" s="414"/>
      <c r="C769" s="125"/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25"/>
      <c r="R769" s="125"/>
    </row>
    <row r="770" spans="2:18" ht="12.75" x14ac:dyDescent="0.2">
      <c r="B770" s="414"/>
      <c r="C770" s="125"/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25"/>
      <c r="R770" s="125"/>
    </row>
    <row r="771" spans="2:18" ht="12.75" x14ac:dyDescent="0.2">
      <c r="B771" s="414"/>
      <c r="C771" s="125"/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25"/>
      <c r="R771" s="125"/>
    </row>
    <row r="772" spans="2:18" ht="12.75" x14ac:dyDescent="0.2">
      <c r="B772" s="414"/>
      <c r="C772" s="125"/>
      <c r="D772" s="125"/>
      <c r="E772" s="125"/>
      <c r="F772" s="125"/>
      <c r="G772" s="125"/>
      <c r="H772" s="125"/>
      <c r="I772" s="125"/>
      <c r="J772" s="125"/>
      <c r="K772" s="125"/>
      <c r="L772" s="125"/>
      <c r="M772" s="125"/>
      <c r="N772" s="125"/>
      <c r="R772" s="125"/>
    </row>
    <row r="773" spans="2:18" ht="12.75" x14ac:dyDescent="0.2">
      <c r="B773" s="414"/>
      <c r="C773" s="125"/>
      <c r="D773" s="125"/>
      <c r="E773" s="125"/>
      <c r="F773" s="125"/>
      <c r="G773" s="125"/>
      <c r="H773" s="125"/>
      <c r="I773" s="125"/>
      <c r="J773" s="125"/>
      <c r="K773" s="125"/>
      <c r="L773" s="125"/>
      <c r="M773" s="125"/>
      <c r="N773" s="125"/>
      <c r="R773" s="125"/>
    </row>
    <row r="774" spans="2:18" ht="12.75" x14ac:dyDescent="0.2">
      <c r="B774" s="414"/>
      <c r="C774" s="125"/>
      <c r="D774" s="125"/>
      <c r="E774" s="125"/>
      <c r="F774" s="125"/>
      <c r="G774" s="125"/>
      <c r="H774" s="125"/>
      <c r="I774" s="125"/>
      <c r="J774" s="125"/>
      <c r="K774" s="125"/>
      <c r="L774" s="125"/>
      <c r="M774" s="125"/>
      <c r="N774" s="125"/>
      <c r="R774" s="125"/>
    </row>
    <row r="775" spans="2:18" ht="12.75" x14ac:dyDescent="0.2">
      <c r="B775" s="414"/>
      <c r="C775" s="125"/>
      <c r="D775" s="125"/>
      <c r="E775" s="125"/>
      <c r="F775" s="125"/>
      <c r="G775" s="125"/>
      <c r="H775" s="125"/>
      <c r="I775" s="125"/>
      <c r="J775" s="125"/>
      <c r="K775" s="125"/>
      <c r="L775" s="125"/>
      <c r="M775" s="125"/>
      <c r="N775" s="125"/>
      <c r="R775" s="125"/>
    </row>
    <row r="776" spans="2:18" ht="12.75" x14ac:dyDescent="0.2">
      <c r="B776" s="414"/>
      <c r="C776" s="125"/>
      <c r="D776" s="125"/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R776" s="125"/>
    </row>
    <row r="777" spans="2:18" ht="12.75" x14ac:dyDescent="0.2">
      <c r="B777" s="414"/>
      <c r="C777" s="125"/>
      <c r="D777" s="125"/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R777" s="125"/>
    </row>
    <row r="778" spans="2:18" ht="12.75" x14ac:dyDescent="0.2">
      <c r="B778" s="414"/>
      <c r="C778" s="125"/>
      <c r="D778" s="125"/>
      <c r="E778" s="125"/>
      <c r="F778" s="125"/>
      <c r="G778" s="125"/>
      <c r="H778" s="125"/>
      <c r="I778" s="125"/>
      <c r="J778" s="125"/>
      <c r="K778" s="125"/>
      <c r="L778" s="125"/>
      <c r="M778" s="125"/>
      <c r="N778" s="125"/>
      <c r="R778" s="125"/>
    </row>
    <row r="779" spans="2:18" ht="12.75" x14ac:dyDescent="0.2">
      <c r="B779" s="414"/>
      <c r="C779" s="125"/>
      <c r="D779" s="125"/>
      <c r="E779" s="125"/>
      <c r="F779" s="125"/>
      <c r="G779" s="125"/>
      <c r="H779" s="125"/>
      <c r="I779" s="125"/>
      <c r="J779" s="125"/>
      <c r="K779" s="125"/>
      <c r="L779" s="125"/>
      <c r="M779" s="125"/>
      <c r="N779" s="125"/>
      <c r="R779" s="125"/>
    </row>
    <row r="780" spans="2:18" ht="12.75" x14ac:dyDescent="0.2">
      <c r="B780" s="414"/>
      <c r="C780" s="125"/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  <c r="R780" s="125"/>
    </row>
    <row r="781" spans="2:18" ht="12.75" x14ac:dyDescent="0.2">
      <c r="B781" s="414"/>
      <c r="C781" s="125"/>
      <c r="D781" s="125"/>
      <c r="E781" s="125"/>
      <c r="F781" s="125"/>
      <c r="G781" s="125"/>
      <c r="H781" s="125"/>
      <c r="I781" s="125"/>
      <c r="J781" s="125"/>
      <c r="K781" s="125"/>
      <c r="L781" s="125"/>
      <c r="M781" s="125"/>
      <c r="N781" s="125"/>
      <c r="R781" s="125"/>
    </row>
    <row r="782" spans="2:18" ht="12.75" x14ac:dyDescent="0.2">
      <c r="B782" s="414"/>
      <c r="C782" s="125"/>
      <c r="D782" s="125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  <c r="R782" s="125"/>
    </row>
    <row r="783" spans="2:18" ht="12.75" x14ac:dyDescent="0.2">
      <c r="B783" s="414"/>
      <c r="C783" s="125"/>
      <c r="D783" s="125"/>
      <c r="E783" s="125"/>
      <c r="F783" s="125"/>
      <c r="G783" s="125"/>
      <c r="H783" s="125"/>
      <c r="I783" s="125"/>
      <c r="J783" s="125"/>
      <c r="K783" s="125"/>
      <c r="L783" s="125"/>
      <c r="M783" s="125"/>
      <c r="N783" s="125"/>
      <c r="R783" s="125"/>
    </row>
    <row r="784" spans="2:18" ht="12.75" x14ac:dyDescent="0.2">
      <c r="B784" s="414"/>
      <c r="C784" s="125"/>
      <c r="D784" s="125"/>
      <c r="E784" s="125"/>
      <c r="F784" s="125"/>
      <c r="G784" s="125"/>
      <c r="H784" s="125"/>
      <c r="I784" s="125"/>
      <c r="J784" s="125"/>
      <c r="K784" s="125"/>
      <c r="L784" s="125"/>
      <c r="M784" s="125"/>
      <c r="N784" s="125"/>
      <c r="R784" s="125"/>
    </row>
    <row r="785" spans="2:18" ht="12.75" x14ac:dyDescent="0.2">
      <c r="B785" s="414"/>
      <c r="C785" s="125"/>
      <c r="D785" s="125"/>
      <c r="E785" s="125"/>
      <c r="F785" s="125"/>
      <c r="G785" s="125"/>
      <c r="H785" s="125"/>
      <c r="I785" s="125"/>
      <c r="J785" s="125"/>
      <c r="K785" s="125"/>
      <c r="L785" s="125"/>
      <c r="M785" s="125"/>
      <c r="N785" s="125"/>
      <c r="R785" s="125"/>
    </row>
    <row r="786" spans="2:18" ht="12.75" x14ac:dyDescent="0.2">
      <c r="B786" s="414"/>
      <c r="C786" s="125"/>
      <c r="D786" s="125"/>
      <c r="E786" s="125"/>
      <c r="F786" s="125"/>
      <c r="G786" s="125"/>
      <c r="H786" s="125"/>
      <c r="I786" s="125"/>
      <c r="J786" s="125"/>
      <c r="K786" s="125"/>
      <c r="L786" s="125"/>
      <c r="M786" s="125"/>
      <c r="N786" s="125"/>
      <c r="R786" s="125"/>
    </row>
    <row r="787" spans="2:18" ht="12.75" x14ac:dyDescent="0.2">
      <c r="B787" s="414"/>
      <c r="C787" s="125"/>
      <c r="D787" s="125"/>
      <c r="E787" s="125"/>
      <c r="F787" s="125"/>
      <c r="G787" s="125"/>
      <c r="H787" s="125"/>
      <c r="I787" s="125"/>
      <c r="J787" s="125"/>
      <c r="K787" s="125"/>
      <c r="L787" s="125"/>
      <c r="M787" s="125"/>
      <c r="N787" s="125"/>
      <c r="R787" s="125"/>
    </row>
    <row r="788" spans="2:18" ht="12.75" x14ac:dyDescent="0.2">
      <c r="B788" s="414"/>
      <c r="C788" s="125"/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25"/>
      <c r="R788" s="125"/>
    </row>
    <row r="789" spans="2:18" ht="12.75" x14ac:dyDescent="0.2">
      <c r="B789" s="414"/>
      <c r="C789" s="125"/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25"/>
      <c r="R789" s="125"/>
    </row>
    <row r="790" spans="2:18" ht="12.75" x14ac:dyDescent="0.2">
      <c r="B790" s="414"/>
      <c r="C790" s="125"/>
      <c r="D790" s="125"/>
      <c r="E790" s="125"/>
      <c r="F790" s="125"/>
      <c r="G790" s="125"/>
      <c r="H790" s="125"/>
      <c r="I790" s="125"/>
      <c r="J790" s="125"/>
      <c r="K790" s="125"/>
      <c r="L790" s="125"/>
      <c r="M790" s="125"/>
      <c r="N790" s="125"/>
      <c r="R790" s="125"/>
    </row>
    <row r="791" spans="2:18" ht="12.75" x14ac:dyDescent="0.2">
      <c r="B791" s="414"/>
      <c r="C791" s="125"/>
      <c r="D791" s="125"/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R791" s="125"/>
    </row>
    <row r="792" spans="2:18" ht="12.75" x14ac:dyDescent="0.2">
      <c r="B792" s="414"/>
      <c r="C792" s="125"/>
      <c r="D792" s="125"/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R792" s="125"/>
    </row>
    <row r="793" spans="2:18" ht="12.75" x14ac:dyDescent="0.2">
      <c r="B793" s="414"/>
      <c r="C793" s="125"/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25"/>
      <c r="R793" s="125"/>
    </row>
    <row r="794" spans="2:18" ht="12.75" x14ac:dyDescent="0.2">
      <c r="B794" s="414"/>
      <c r="C794" s="125"/>
      <c r="D794" s="125"/>
      <c r="E794" s="125"/>
      <c r="F794" s="125"/>
      <c r="G794" s="125"/>
      <c r="H794" s="125"/>
      <c r="I794" s="125"/>
      <c r="J794" s="125"/>
      <c r="K794" s="125"/>
      <c r="L794" s="125"/>
      <c r="M794" s="125"/>
      <c r="N794" s="125"/>
      <c r="R794" s="125"/>
    </row>
    <row r="795" spans="2:18" ht="12.75" x14ac:dyDescent="0.2">
      <c r="B795" s="414"/>
      <c r="C795" s="125"/>
      <c r="D795" s="125"/>
      <c r="E795" s="125"/>
      <c r="F795" s="125"/>
      <c r="G795" s="125"/>
      <c r="H795" s="125"/>
      <c r="I795" s="125"/>
      <c r="J795" s="125"/>
      <c r="K795" s="125"/>
      <c r="L795" s="125"/>
      <c r="M795" s="125"/>
      <c r="N795" s="125"/>
      <c r="R795" s="125"/>
    </row>
    <row r="796" spans="2:18" ht="12.75" x14ac:dyDescent="0.2">
      <c r="B796" s="414"/>
      <c r="C796" s="125"/>
      <c r="D796" s="125"/>
      <c r="E796" s="125"/>
      <c r="F796" s="125"/>
      <c r="G796" s="125"/>
      <c r="H796" s="125"/>
      <c r="I796" s="125"/>
      <c r="J796" s="125"/>
      <c r="K796" s="125"/>
      <c r="L796" s="125"/>
      <c r="M796" s="125"/>
      <c r="N796" s="125"/>
      <c r="R796" s="125"/>
    </row>
    <row r="797" spans="2:18" ht="12.75" x14ac:dyDescent="0.2">
      <c r="B797" s="414"/>
      <c r="C797" s="125"/>
      <c r="D797" s="125"/>
      <c r="E797" s="125"/>
      <c r="F797" s="125"/>
      <c r="G797" s="125"/>
      <c r="H797" s="125"/>
      <c r="I797" s="125"/>
      <c r="J797" s="125"/>
      <c r="K797" s="125"/>
      <c r="L797" s="125"/>
      <c r="M797" s="125"/>
      <c r="N797" s="125"/>
      <c r="R797" s="125"/>
    </row>
    <row r="798" spans="2:18" ht="12.75" x14ac:dyDescent="0.2">
      <c r="B798" s="414"/>
      <c r="C798" s="125"/>
      <c r="D798" s="125"/>
      <c r="E798" s="125"/>
      <c r="F798" s="125"/>
      <c r="G798" s="125"/>
      <c r="H798" s="125"/>
      <c r="I798" s="125"/>
      <c r="J798" s="125"/>
      <c r="K798" s="125"/>
      <c r="L798" s="125"/>
      <c r="M798" s="125"/>
      <c r="N798" s="125"/>
      <c r="R798" s="125"/>
    </row>
    <row r="799" spans="2:18" ht="12.75" x14ac:dyDescent="0.2">
      <c r="B799" s="414"/>
      <c r="C799" s="125"/>
      <c r="D799" s="125"/>
      <c r="E799" s="125"/>
      <c r="F799" s="125"/>
      <c r="G799" s="125"/>
      <c r="H799" s="125"/>
      <c r="I799" s="125"/>
      <c r="J799" s="125"/>
      <c r="K799" s="125"/>
      <c r="L799" s="125"/>
      <c r="M799" s="125"/>
      <c r="N799" s="125"/>
      <c r="R799" s="125"/>
    </row>
    <row r="800" spans="2:18" ht="12.75" x14ac:dyDescent="0.2">
      <c r="B800" s="414"/>
      <c r="C800" s="125"/>
      <c r="D800" s="125"/>
      <c r="E800" s="125"/>
      <c r="F800" s="125"/>
      <c r="G800" s="125"/>
      <c r="H800" s="125"/>
      <c r="I800" s="125"/>
      <c r="J800" s="125"/>
      <c r="K800" s="125"/>
      <c r="L800" s="125"/>
      <c r="M800" s="125"/>
      <c r="N800" s="125"/>
      <c r="R800" s="125"/>
    </row>
    <row r="801" spans="2:18" ht="12.75" x14ac:dyDescent="0.2">
      <c r="B801" s="414"/>
      <c r="C801" s="125"/>
      <c r="D801" s="125"/>
      <c r="E801" s="125"/>
      <c r="F801" s="125"/>
      <c r="G801" s="125"/>
      <c r="H801" s="125"/>
      <c r="I801" s="125"/>
      <c r="J801" s="125"/>
      <c r="K801" s="125"/>
      <c r="L801" s="125"/>
      <c r="M801" s="125"/>
      <c r="N801" s="125"/>
      <c r="R801" s="125"/>
    </row>
    <row r="802" spans="2:18" ht="12.75" x14ac:dyDescent="0.2">
      <c r="B802" s="414"/>
      <c r="C802" s="125"/>
      <c r="D802" s="125"/>
      <c r="E802" s="125"/>
      <c r="F802" s="125"/>
      <c r="G802" s="125"/>
      <c r="H802" s="125"/>
      <c r="I802" s="125"/>
      <c r="J802" s="125"/>
      <c r="K802" s="125"/>
      <c r="L802" s="125"/>
      <c r="M802" s="125"/>
      <c r="N802" s="125"/>
      <c r="R802" s="125"/>
    </row>
    <row r="803" spans="2:18" ht="12.75" x14ac:dyDescent="0.2">
      <c r="B803" s="414"/>
      <c r="C803" s="125"/>
      <c r="D803" s="125"/>
      <c r="E803" s="125"/>
      <c r="F803" s="125"/>
      <c r="G803" s="125"/>
      <c r="H803" s="125"/>
      <c r="I803" s="125"/>
      <c r="J803" s="125"/>
      <c r="K803" s="125"/>
      <c r="L803" s="125"/>
      <c r="M803" s="125"/>
      <c r="N803" s="125"/>
      <c r="R803" s="125"/>
    </row>
    <row r="804" spans="2:18" ht="12.75" x14ac:dyDescent="0.2">
      <c r="B804" s="414"/>
      <c r="C804" s="125"/>
      <c r="D804" s="125"/>
      <c r="E804" s="125"/>
      <c r="F804" s="125"/>
      <c r="G804" s="125"/>
      <c r="H804" s="125"/>
      <c r="I804" s="125"/>
      <c r="J804" s="125"/>
      <c r="K804" s="125"/>
      <c r="L804" s="125"/>
      <c r="M804" s="125"/>
      <c r="N804" s="125"/>
      <c r="R804" s="125"/>
    </row>
    <row r="805" spans="2:18" ht="12.75" x14ac:dyDescent="0.2">
      <c r="B805" s="414"/>
      <c r="C805" s="125"/>
      <c r="D805" s="125"/>
      <c r="E805" s="125"/>
      <c r="F805" s="125"/>
      <c r="G805" s="125"/>
      <c r="H805" s="125"/>
      <c r="I805" s="125"/>
      <c r="J805" s="125"/>
      <c r="K805" s="125"/>
      <c r="L805" s="125"/>
      <c r="M805" s="125"/>
      <c r="N805" s="125"/>
      <c r="R805" s="125"/>
    </row>
    <row r="806" spans="2:18" ht="12.75" x14ac:dyDescent="0.2">
      <c r="B806" s="414"/>
      <c r="C806" s="125"/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25"/>
      <c r="R806" s="125"/>
    </row>
    <row r="807" spans="2:18" ht="12.75" x14ac:dyDescent="0.2">
      <c r="B807" s="414"/>
      <c r="C807" s="125"/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25"/>
      <c r="R807" s="125"/>
    </row>
    <row r="808" spans="2:18" ht="12.75" x14ac:dyDescent="0.2">
      <c r="B808" s="414"/>
      <c r="C808" s="125"/>
      <c r="D808" s="125"/>
      <c r="E808" s="125"/>
      <c r="F808" s="125"/>
      <c r="G808" s="125"/>
      <c r="H808" s="125"/>
      <c r="I808" s="125"/>
      <c r="J808" s="125"/>
      <c r="K808" s="125"/>
      <c r="L808" s="125"/>
      <c r="M808" s="125"/>
      <c r="N808" s="125"/>
      <c r="R808" s="125"/>
    </row>
    <row r="809" spans="2:18" ht="12.75" x14ac:dyDescent="0.2">
      <c r="B809" s="414"/>
      <c r="C809" s="125"/>
      <c r="D809" s="125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R809" s="125"/>
    </row>
    <row r="810" spans="2:18" ht="12.75" x14ac:dyDescent="0.2">
      <c r="B810" s="414"/>
      <c r="C810" s="125"/>
      <c r="D810" s="125"/>
      <c r="E810" s="125"/>
      <c r="F810" s="125"/>
      <c r="G810" s="125"/>
      <c r="H810" s="125"/>
      <c r="I810" s="125"/>
      <c r="J810" s="125"/>
      <c r="K810" s="125"/>
      <c r="L810" s="125"/>
      <c r="M810" s="125"/>
      <c r="N810" s="125"/>
      <c r="R810" s="125"/>
    </row>
    <row r="811" spans="2:18" ht="12.75" x14ac:dyDescent="0.2">
      <c r="B811" s="414"/>
      <c r="C811" s="125"/>
      <c r="D811" s="125"/>
      <c r="E811" s="125"/>
      <c r="F811" s="125"/>
      <c r="G811" s="125"/>
      <c r="H811" s="125"/>
      <c r="I811" s="125"/>
      <c r="J811" s="125"/>
      <c r="K811" s="125"/>
      <c r="L811" s="125"/>
      <c r="M811" s="125"/>
      <c r="N811" s="125"/>
      <c r="R811" s="125"/>
    </row>
    <row r="812" spans="2:18" ht="12.75" x14ac:dyDescent="0.2">
      <c r="B812" s="414"/>
      <c r="C812" s="125"/>
      <c r="D812" s="125"/>
      <c r="E812" s="125"/>
      <c r="F812" s="125"/>
      <c r="G812" s="125"/>
      <c r="H812" s="125"/>
      <c r="I812" s="125"/>
      <c r="J812" s="125"/>
      <c r="K812" s="125"/>
      <c r="L812" s="125"/>
      <c r="M812" s="125"/>
      <c r="N812" s="125"/>
      <c r="R812" s="125"/>
    </row>
    <row r="813" spans="2:18" ht="12.75" x14ac:dyDescent="0.2">
      <c r="B813" s="414"/>
      <c r="C813" s="125"/>
      <c r="D813" s="125"/>
      <c r="E813" s="125"/>
      <c r="F813" s="125"/>
      <c r="G813" s="125"/>
      <c r="H813" s="125"/>
      <c r="I813" s="125"/>
      <c r="J813" s="125"/>
      <c r="K813" s="125"/>
      <c r="L813" s="125"/>
      <c r="M813" s="125"/>
      <c r="N813" s="125"/>
      <c r="R813" s="125"/>
    </row>
    <row r="814" spans="2:18" ht="12.75" x14ac:dyDescent="0.2">
      <c r="B814" s="414"/>
      <c r="C814" s="125"/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25"/>
      <c r="R814" s="125"/>
    </row>
    <row r="815" spans="2:18" ht="12.75" x14ac:dyDescent="0.2">
      <c r="B815" s="414"/>
      <c r="C815" s="125"/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25"/>
      <c r="R815" s="125"/>
    </row>
    <row r="816" spans="2:18" ht="12.75" x14ac:dyDescent="0.2">
      <c r="B816" s="414"/>
      <c r="C816" s="125"/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25"/>
      <c r="R816" s="125"/>
    </row>
    <row r="817" spans="2:18" ht="12.75" x14ac:dyDescent="0.2">
      <c r="B817" s="414"/>
      <c r="C817" s="125"/>
      <c r="D817" s="125"/>
      <c r="E817" s="125"/>
      <c r="F817" s="125"/>
      <c r="G817" s="125"/>
      <c r="H817" s="125"/>
      <c r="I817" s="125"/>
      <c r="J817" s="125"/>
      <c r="K817" s="125"/>
      <c r="L817" s="125"/>
      <c r="M817" s="125"/>
      <c r="N817" s="125"/>
      <c r="R817" s="125"/>
    </row>
    <row r="818" spans="2:18" ht="12.75" x14ac:dyDescent="0.2">
      <c r="B818" s="414"/>
      <c r="C818" s="125"/>
      <c r="D818" s="125"/>
      <c r="E818" s="125"/>
      <c r="F818" s="125"/>
      <c r="G818" s="125"/>
      <c r="H818" s="125"/>
      <c r="I818" s="125"/>
      <c r="J818" s="125"/>
      <c r="K818" s="125"/>
      <c r="L818" s="125"/>
      <c r="M818" s="125"/>
      <c r="N818" s="125"/>
      <c r="R818" s="125"/>
    </row>
    <row r="819" spans="2:18" ht="12.75" x14ac:dyDescent="0.2">
      <c r="B819" s="414"/>
      <c r="C819" s="125"/>
      <c r="D819" s="125"/>
      <c r="E819" s="125"/>
      <c r="F819" s="125"/>
      <c r="G819" s="125"/>
      <c r="H819" s="125"/>
      <c r="I819" s="125"/>
      <c r="J819" s="125"/>
      <c r="K819" s="125"/>
      <c r="L819" s="125"/>
      <c r="M819" s="125"/>
      <c r="N819" s="125"/>
      <c r="R819" s="125"/>
    </row>
    <row r="820" spans="2:18" ht="12.75" x14ac:dyDescent="0.2">
      <c r="B820" s="414"/>
      <c r="C820" s="125"/>
      <c r="D820" s="125"/>
      <c r="E820" s="125"/>
      <c r="F820" s="125"/>
      <c r="G820" s="125"/>
      <c r="H820" s="125"/>
      <c r="I820" s="125"/>
      <c r="J820" s="125"/>
      <c r="K820" s="125"/>
      <c r="L820" s="125"/>
      <c r="M820" s="125"/>
      <c r="N820" s="125"/>
      <c r="R820" s="125"/>
    </row>
    <row r="821" spans="2:18" ht="12.75" x14ac:dyDescent="0.2">
      <c r="B821" s="414"/>
      <c r="C821" s="125"/>
      <c r="D821" s="125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  <c r="R821" s="125"/>
    </row>
    <row r="822" spans="2:18" ht="12.75" x14ac:dyDescent="0.2">
      <c r="B822" s="414"/>
      <c r="C822" s="125"/>
      <c r="D822" s="125"/>
      <c r="E822" s="125"/>
      <c r="F822" s="125"/>
      <c r="G822" s="125"/>
      <c r="H822" s="125"/>
      <c r="I822" s="125"/>
      <c r="J822" s="125"/>
      <c r="K822" s="125"/>
      <c r="L822" s="125"/>
      <c r="M822" s="125"/>
      <c r="N822" s="125"/>
      <c r="R822" s="125"/>
    </row>
    <row r="823" spans="2:18" ht="12.75" x14ac:dyDescent="0.2">
      <c r="B823" s="414"/>
      <c r="C823" s="125"/>
      <c r="D823" s="125"/>
      <c r="E823" s="125"/>
      <c r="F823" s="125"/>
      <c r="G823" s="125"/>
      <c r="H823" s="125"/>
      <c r="I823" s="125"/>
      <c r="J823" s="125"/>
      <c r="K823" s="125"/>
      <c r="L823" s="125"/>
      <c r="M823" s="125"/>
      <c r="N823" s="125"/>
      <c r="R823" s="125"/>
    </row>
    <row r="824" spans="2:18" ht="12.75" x14ac:dyDescent="0.2">
      <c r="B824" s="414"/>
      <c r="C824" s="125"/>
      <c r="D824" s="125"/>
      <c r="E824" s="125"/>
      <c r="F824" s="125"/>
      <c r="G824" s="125"/>
      <c r="H824" s="125"/>
      <c r="I824" s="125"/>
      <c r="J824" s="125"/>
      <c r="K824" s="125"/>
      <c r="L824" s="125"/>
      <c r="M824" s="125"/>
      <c r="N824" s="125"/>
      <c r="R824" s="125"/>
    </row>
    <row r="825" spans="2:18" ht="12.75" x14ac:dyDescent="0.2">
      <c r="B825" s="414"/>
      <c r="C825" s="125"/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25"/>
      <c r="R825" s="125"/>
    </row>
    <row r="826" spans="2:18" ht="12.75" x14ac:dyDescent="0.2">
      <c r="B826" s="414"/>
      <c r="C826" s="125"/>
      <c r="D826" s="125"/>
      <c r="E826" s="125"/>
      <c r="F826" s="125"/>
      <c r="G826" s="125"/>
      <c r="H826" s="125"/>
      <c r="I826" s="125"/>
      <c r="J826" s="125"/>
      <c r="K826" s="125"/>
      <c r="L826" s="125"/>
      <c r="M826" s="125"/>
      <c r="N826" s="125"/>
      <c r="R826" s="125"/>
    </row>
    <row r="827" spans="2:18" ht="12.75" x14ac:dyDescent="0.2">
      <c r="B827" s="414"/>
      <c r="C827" s="125"/>
      <c r="D827" s="125"/>
      <c r="E827" s="125"/>
      <c r="F827" s="125"/>
      <c r="G827" s="125"/>
      <c r="H827" s="125"/>
      <c r="I827" s="125"/>
      <c r="J827" s="125"/>
      <c r="K827" s="125"/>
      <c r="L827" s="125"/>
      <c r="M827" s="125"/>
      <c r="N827" s="125"/>
      <c r="R827" s="125"/>
    </row>
    <row r="828" spans="2:18" ht="12.75" x14ac:dyDescent="0.2">
      <c r="B828" s="414"/>
      <c r="C828" s="125"/>
      <c r="D828" s="125"/>
      <c r="E828" s="125"/>
      <c r="F828" s="125"/>
      <c r="G828" s="125"/>
      <c r="H828" s="125"/>
      <c r="I828" s="125"/>
      <c r="J828" s="125"/>
      <c r="K828" s="125"/>
      <c r="L828" s="125"/>
      <c r="M828" s="125"/>
      <c r="N828" s="125"/>
      <c r="R828" s="125"/>
    </row>
    <row r="829" spans="2:18" ht="12.75" x14ac:dyDescent="0.2">
      <c r="B829" s="414"/>
      <c r="C829" s="125"/>
      <c r="D829" s="125"/>
      <c r="E829" s="125"/>
      <c r="F829" s="125"/>
      <c r="G829" s="125"/>
      <c r="H829" s="125"/>
      <c r="I829" s="125"/>
      <c r="J829" s="125"/>
      <c r="K829" s="125"/>
      <c r="L829" s="125"/>
      <c r="M829" s="125"/>
      <c r="N829" s="125"/>
      <c r="R829" s="125"/>
    </row>
    <row r="830" spans="2:18" ht="12.75" x14ac:dyDescent="0.2">
      <c r="B830" s="414"/>
      <c r="C830" s="125"/>
      <c r="D830" s="125"/>
      <c r="E830" s="125"/>
      <c r="F830" s="125"/>
      <c r="G830" s="125"/>
      <c r="H830" s="125"/>
      <c r="I830" s="125"/>
      <c r="J830" s="125"/>
      <c r="K830" s="125"/>
      <c r="L830" s="125"/>
      <c r="M830" s="125"/>
      <c r="N830" s="125"/>
      <c r="R830" s="125"/>
    </row>
    <row r="831" spans="2:18" ht="12.75" x14ac:dyDescent="0.2">
      <c r="B831" s="414"/>
      <c r="C831" s="125"/>
      <c r="D831" s="125"/>
      <c r="E831" s="125"/>
      <c r="F831" s="125"/>
      <c r="G831" s="125"/>
      <c r="H831" s="125"/>
      <c r="I831" s="125"/>
      <c r="J831" s="125"/>
      <c r="K831" s="125"/>
      <c r="L831" s="125"/>
      <c r="M831" s="125"/>
      <c r="N831" s="125"/>
      <c r="R831" s="125"/>
    </row>
    <row r="832" spans="2:18" ht="12.75" x14ac:dyDescent="0.2">
      <c r="B832" s="414"/>
      <c r="C832" s="125"/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  <c r="R832" s="125"/>
    </row>
    <row r="833" spans="2:18" ht="12.75" x14ac:dyDescent="0.2">
      <c r="B833" s="414"/>
      <c r="C833" s="125"/>
      <c r="D833" s="125"/>
      <c r="E833" s="125"/>
      <c r="F833" s="125"/>
      <c r="G833" s="125"/>
      <c r="H833" s="125"/>
      <c r="I833" s="125"/>
      <c r="J833" s="125"/>
      <c r="K833" s="125"/>
      <c r="L833" s="125"/>
      <c r="M833" s="125"/>
      <c r="N833" s="125"/>
      <c r="R833" s="125"/>
    </row>
    <row r="834" spans="2:18" ht="12.75" x14ac:dyDescent="0.2">
      <c r="B834" s="414"/>
      <c r="C834" s="125"/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  <c r="R834" s="125"/>
    </row>
    <row r="835" spans="2:18" ht="12.75" x14ac:dyDescent="0.2">
      <c r="B835" s="414"/>
      <c r="C835" s="125"/>
      <c r="D835" s="125"/>
      <c r="E835" s="125"/>
      <c r="F835" s="125"/>
      <c r="G835" s="125"/>
      <c r="H835" s="125"/>
      <c r="I835" s="125"/>
      <c r="J835" s="125"/>
      <c r="K835" s="125"/>
      <c r="L835" s="125"/>
      <c r="M835" s="125"/>
      <c r="N835" s="125"/>
      <c r="R835" s="125"/>
    </row>
    <row r="836" spans="2:18" ht="12.75" x14ac:dyDescent="0.2">
      <c r="B836" s="414"/>
      <c r="C836" s="125"/>
      <c r="D836" s="125"/>
      <c r="E836" s="125"/>
      <c r="F836" s="125"/>
      <c r="G836" s="125"/>
      <c r="H836" s="125"/>
      <c r="I836" s="125"/>
      <c r="J836" s="125"/>
      <c r="K836" s="125"/>
      <c r="L836" s="125"/>
      <c r="M836" s="125"/>
      <c r="N836" s="125"/>
      <c r="R836" s="125"/>
    </row>
    <row r="837" spans="2:18" ht="12.75" x14ac:dyDescent="0.2">
      <c r="B837" s="414"/>
      <c r="C837" s="125"/>
      <c r="D837" s="125"/>
      <c r="E837" s="125"/>
      <c r="F837" s="125"/>
      <c r="G837" s="125"/>
      <c r="H837" s="125"/>
      <c r="I837" s="125"/>
      <c r="J837" s="125"/>
      <c r="K837" s="125"/>
      <c r="L837" s="125"/>
      <c r="M837" s="125"/>
      <c r="N837" s="125"/>
      <c r="R837" s="125"/>
    </row>
    <row r="838" spans="2:18" ht="12.75" x14ac:dyDescent="0.2">
      <c r="B838" s="414"/>
      <c r="C838" s="125"/>
      <c r="D838" s="125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  <c r="R838" s="125"/>
    </row>
    <row r="839" spans="2:18" ht="12.75" x14ac:dyDescent="0.2">
      <c r="B839" s="414"/>
      <c r="C839" s="125"/>
      <c r="D839" s="125"/>
      <c r="E839" s="125"/>
      <c r="F839" s="125"/>
      <c r="G839" s="125"/>
      <c r="H839" s="125"/>
      <c r="I839" s="125"/>
      <c r="J839" s="125"/>
      <c r="K839" s="125"/>
      <c r="L839" s="125"/>
      <c r="M839" s="125"/>
      <c r="N839" s="125"/>
      <c r="R839" s="125"/>
    </row>
    <row r="840" spans="2:18" ht="12.75" x14ac:dyDescent="0.2">
      <c r="B840" s="414"/>
      <c r="C840" s="125"/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25"/>
      <c r="R840" s="125"/>
    </row>
    <row r="841" spans="2:18" ht="12.75" x14ac:dyDescent="0.2">
      <c r="B841" s="414"/>
      <c r="C841" s="125"/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25"/>
      <c r="R841" s="125"/>
    </row>
    <row r="842" spans="2:18" ht="12.75" x14ac:dyDescent="0.2">
      <c r="B842" s="414"/>
      <c r="C842" s="125"/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25"/>
      <c r="R842" s="125"/>
    </row>
    <row r="843" spans="2:18" ht="12.75" x14ac:dyDescent="0.2">
      <c r="B843" s="414"/>
      <c r="C843" s="125"/>
      <c r="D843" s="125"/>
      <c r="E843" s="125"/>
      <c r="F843" s="125"/>
      <c r="G843" s="125"/>
      <c r="H843" s="125"/>
      <c r="I843" s="125"/>
      <c r="J843" s="125"/>
      <c r="K843" s="125"/>
      <c r="L843" s="125"/>
      <c r="M843" s="125"/>
      <c r="N843" s="125"/>
      <c r="R843" s="125"/>
    </row>
    <row r="844" spans="2:18" ht="12.75" x14ac:dyDescent="0.2">
      <c r="B844" s="414"/>
      <c r="C844" s="125"/>
      <c r="D844" s="125"/>
      <c r="E844" s="125"/>
      <c r="F844" s="125"/>
      <c r="G844" s="125"/>
      <c r="H844" s="125"/>
      <c r="I844" s="125"/>
      <c r="J844" s="125"/>
      <c r="K844" s="125"/>
      <c r="L844" s="125"/>
      <c r="M844" s="125"/>
      <c r="N844" s="125"/>
      <c r="R844" s="125"/>
    </row>
    <row r="845" spans="2:18" ht="12.75" x14ac:dyDescent="0.2">
      <c r="B845" s="414"/>
      <c r="C845" s="125"/>
      <c r="D845" s="125"/>
      <c r="E845" s="125"/>
      <c r="F845" s="125"/>
      <c r="G845" s="125"/>
      <c r="H845" s="125"/>
      <c r="I845" s="125"/>
      <c r="J845" s="125"/>
      <c r="K845" s="125"/>
      <c r="L845" s="125"/>
      <c r="M845" s="125"/>
      <c r="N845" s="125"/>
      <c r="R845" s="125"/>
    </row>
    <row r="846" spans="2:18" ht="12.75" x14ac:dyDescent="0.2">
      <c r="B846" s="414"/>
      <c r="C846" s="125"/>
      <c r="D846" s="125"/>
      <c r="E846" s="125"/>
      <c r="F846" s="125"/>
      <c r="G846" s="125"/>
      <c r="H846" s="125"/>
      <c r="I846" s="125"/>
      <c r="J846" s="125"/>
      <c r="K846" s="125"/>
      <c r="L846" s="125"/>
      <c r="M846" s="125"/>
      <c r="N846" s="125"/>
      <c r="R846" s="125"/>
    </row>
    <row r="847" spans="2:18" ht="12.75" x14ac:dyDescent="0.2">
      <c r="B847" s="414"/>
      <c r="C847" s="125"/>
      <c r="D847" s="125"/>
      <c r="E847" s="125"/>
      <c r="F847" s="125"/>
      <c r="G847" s="125"/>
      <c r="H847" s="125"/>
      <c r="I847" s="125"/>
      <c r="J847" s="125"/>
      <c r="K847" s="125"/>
      <c r="L847" s="125"/>
      <c r="M847" s="125"/>
      <c r="N847" s="125"/>
      <c r="R847" s="125"/>
    </row>
    <row r="848" spans="2:18" ht="12.75" x14ac:dyDescent="0.2">
      <c r="B848" s="414"/>
      <c r="C848" s="125"/>
      <c r="D848" s="125"/>
      <c r="E848" s="125"/>
      <c r="F848" s="125"/>
      <c r="G848" s="125"/>
      <c r="H848" s="125"/>
      <c r="I848" s="125"/>
      <c r="J848" s="125"/>
      <c r="K848" s="125"/>
      <c r="L848" s="125"/>
      <c r="M848" s="125"/>
      <c r="N848" s="125"/>
      <c r="R848" s="125"/>
    </row>
    <row r="849" spans="2:18" ht="12.75" x14ac:dyDescent="0.2">
      <c r="B849" s="414"/>
      <c r="C849" s="125"/>
      <c r="D849" s="125"/>
      <c r="E849" s="125"/>
      <c r="F849" s="125"/>
      <c r="G849" s="125"/>
      <c r="H849" s="125"/>
      <c r="I849" s="125"/>
      <c r="J849" s="125"/>
      <c r="K849" s="125"/>
      <c r="L849" s="125"/>
      <c r="M849" s="125"/>
      <c r="N849" s="125"/>
      <c r="R849" s="125"/>
    </row>
    <row r="850" spans="2:18" ht="12.75" x14ac:dyDescent="0.2">
      <c r="B850" s="414"/>
      <c r="C850" s="125"/>
      <c r="D850" s="125"/>
      <c r="E850" s="125"/>
      <c r="F850" s="125"/>
      <c r="G850" s="125"/>
      <c r="H850" s="125"/>
      <c r="I850" s="125"/>
      <c r="J850" s="125"/>
      <c r="K850" s="125"/>
      <c r="L850" s="125"/>
      <c r="M850" s="125"/>
      <c r="N850" s="125"/>
      <c r="R850" s="125"/>
    </row>
    <row r="851" spans="2:18" ht="12.75" x14ac:dyDescent="0.2">
      <c r="B851" s="414"/>
      <c r="C851" s="125"/>
      <c r="D851" s="125"/>
      <c r="E851" s="125"/>
      <c r="F851" s="125"/>
      <c r="G851" s="125"/>
      <c r="H851" s="125"/>
      <c r="I851" s="125"/>
      <c r="J851" s="125"/>
      <c r="K851" s="125"/>
      <c r="L851" s="125"/>
      <c r="M851" s="125"/>
      <c r="N851" s="125"/>
      <c r="R851" s="125"/>
    </row>
    <row r="852" spans="2:18" ht="12.75" x14ac:dyDescent="0.2">
      <c r="B852" s="414"/>
      <c r="C852" s="125"/>
      <c r="D852" s="125"/>
      <c r="E852" s="125"/>
      <c r="F852" s="125"/>
      <c r="G852" s="125"/>
      <c r="H852" s="125"/>
      <c r="I852" s="125"/>
      <c r="J852" s="125"/>
      <c r="K852" s="125"/>
      <c r="L852" s="125"/>
      <c r="M852" s="125"/>
      <c r="N852" s="125"/>
      <c r="R852" s="125"/>
    </row>
    <row r="853" spans="2:18" ht="12.75" x14ac:dyDescent="0.2">
      <c r="B853" s="414"/>
      <c r="C853" s="125"/>
      <c r="D853" s="125"/>
      <c r="E853" s="125"/>
      <c r="F853" s="125"/>
      <c r="G853" s="125"/>
      <c r="H853" s="125"/>
      <c r="I853" s="125"/>
      <c r="J853" s="125"/>
      <c r="K853" s="125"/>
      <c r="L853" s="125"/>
      <c r="M853" s="125"/>
      <c r="N853" s="125"/>
      <c r="R853" s="125"/>
    </row>
    <row r="854" spans="2:18" ht="12.75" x14ac:dyDescent="0.2">
      <c r="B854" s="414"/>
      <c r="C854" s="125"/>
      <c r="D854" s="125"/>
      <c r="E854" s="125"/>
      <c r="F854" s="125"/>
      <c r="G854" s="125"/>
      <c r="H854" s="125"/>
      <c r="I854" s="125"/>
      <c r="J854" s="125"/>
      <c r="K854" s="125"/>
      <c r="L854" s="125"/>
      <c r="M854" s="125"/>
      <c r="N854" s="125"/>
      <c r="R854" s="125"/>
    </row>
    <row r="855" spans="2:18" ht="12.75" x14ac:dyDescent="0.2">
      <c r="B855" s="414"/>
      <c r="C855" s="125"/>
      <c r="D855" s="125"/>
      <c r="E855" s="125"/>
      <c r="F855" s="125"/>
      <c r="G855" s="125"/>
      <c r="H855" s="125"/>
      <c r="I855" s="125"/>
      <c r="J855" s="125"/>
      <c r="K855" s="125"/>
      <c r="L855" s="125"/>
      <c r="M855" s="125"/>
      <c r="N855" s="125"/>
      <c r="R855" s="125"/>
    </row>
    <row r="856" spans="2:18" ht="12.75" x14ac:dyDescent="0.2">
      <c r="B856" s="414"/>
      <c r="C856" s="125"/>
      <c r="D856" s="125"/>
      <c r="E856" s="125"/>
      <c r="F856" s="125"/>
      <c r="G856" s="125"/>
      <c r="H856" s="125"/>
      <c r="I856" s="125"/>
      <c r="J856" s="125"/>
      <c r="K856" s="125"/>
      <c r="L856" s="125"/>
      <c r="M856" s="125"/>
      <c r="N856" s="125"/>
      <c r="R856" s="125"/>
    </row>
    <row r="857" spans="2:18" ht="12.75" x14ac:dyDescent="0.2">
      <c r="B857" s="414"/>
      <c r="C857" s="125"/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25"/>
      <c r="R857" s="125"/>
    </row>
    <row r="858" spans="2:18" ht="12.75" x14ac:dyDescent="0.2">
      <c r="B858" s="414"/>
      <c r="C858" s="125"/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25"/>
      <c r="R858" s="125"/>
    </row>
    <row r="859" spans="2:18" ht="12.75" x14ac:dyDescent="0.2">
      <c r="B859" s="414"/>
      <c r="C859" s="125"/>
      <c r="D859" s="125"/>
      <c r="E859" s="125"/>
      <c r="F859" s="125"/>
      <c r="G859" s="125"/>
      <c r="H859" s="125"/>
      <c r="I859" s="125"/>
      <c r="J859" s="125"/>
      <c r="K859" s="125"/>
      <c r="L859" s="125"/>
      <c r="M859" s="125"/>
      <c r="N859" s="125"/>
      <c r="R859" s="125"/>
    </row>
    <row r="860" spans="2:18" ht="12.75" x14ac:dyDescent="0.2">
      <c r="B860" s="414"/>
      <c r="C860" s="125"/>
      <c r="D860" s="125"/>
      <c r="E860" s="125"/>
      <c r="F860" s="125"/>
      <c r="G860" s="125"/>
      <c r="H860" s="125"/>
      <c r="I860" s="125"/>
      <c r="J860" s="125"/>
      <c r="K860" s="125"/>
      <c r="L860" s="125"/>
      <c r="M860" s="125"/>
      <c r="N860" s="125"/>
      <c r="R860" s="125"/>
    </row>
    <row r="861" spans="2:18" ht="12.75" x14ac:dyDescent="0.2">
      <c r="B861" s="414"/>
      <c r="C861" s="125"/>
      <c r="D861" s="125"/>
      <c r="E861" s="125"/>
      <c r="F861" s="125"/>
      <c r="G861" s="125"/>
      <c r="H861" s="125"/>
      <c r="I861" s="125"/>
      <c r="J861" s="125"/>
      <c r="K861" s="125"/>
      <c r="L861" s="125"/>
      <c r="M861" s="125"/>
      <c r="N861" s="125"/>
      <c r="R861" s="125"/>
    </row>
    <row r="862" spans="2:18" ht="12.75" x14ac:dyDescent="0.2">
      <c r="B862" s="414"/>
      <c r="C862" s="125"/>
      <c r="D862" s="125"/>
      <c r="E862" s="125"/>
      <c r="F862" s="125"/>
      <c r="G862" s="125"/>
      <c r="H862" s="125"/>
      <c r="I862" s="125"/>
      <c r="J862" s="125"/>
      <c r="K862" s="125"/>
      <c r="L862" s="125"/>
      <c r="M862" s="125"/>
      <c r="N862" s="125"/>
      <c r="R862" s="125"/>
    </row>
    <row r="863" spans="2:18" ht="12.75" x14ac:dyDescent="0.2">
      <c r="B863" s="414"/>
      <c r="C863" s="125"/>
      <c r="D863" s="125"/>
      <c r="E863" s="125"/>
      <c r="F863" s="125"/>
      <c r="G863" s="125"/>
      <c r="H863" s="125"/>
      <c r="I863" s="125"/>
      <c r="J863" s="125"/>
      <c r="K863" s="125"/>
      <c r="L863" s="125"/>
      <c r="M863" s="125"/>
      <c r="N863" s="125"/>
      <c r="R863" s="125"/>
    </row>
    <row r="864" spans="2:18" ht="12.75" x14ac:dyDescent="0.2">
      <c r="B864" s="414"/>
      <c r="C864" s="125"/>
      <c r="D864" s="125"/>
      <c r="E864" s="125"/>
      <c r="F864" s="125"/>
      <c r="G864" s="125"/>
      <c r="H864" s="125"/>
      <c r="I864" s="125"/>
      <c r="J864" s="125"/>
      <c r="K864" s="125"/>
      <c r="L864" s="125"/>
      <c r="M864" s="125"/>
      <c r="N864" s="125"/>
      <c r="R864" s="125"/>
    </row>
    <row r="865" spans="2:18" ht="12.75" x14ac:dyDescent="0.2">
      <c r="B865" s="414"/>
      <c r="C865" s="125"/>
      <c r="D865" s="125"/>
      <c r="E865" s="125"/>
      <c r="F865" s="125"/>
      <c r="G865" s="125"/>
      <c r="H865" s="125"/>
      <c r="I865" s="125"/>
      <c r="J865" s="125"/>
      <c r="K865" s="125"/>
      <c r="L865" s="125"/>
      <c r="M865" s="125"/>
      <c r="N865" s="125"/>
      <c r="R865" s="125"/>
    </row>
    <row r="866" spans="2:18" ht="12.75" x14ac:dyDescent="0.2">
      <c r="B866" s="414"/>
      <c r="C866" s="125"/>
      <c r="D866" s="125"/>
      <c r="E866" s="125"/>
      <c r="F866" s="125"/>
      <c r="G866" s="125"/>
      <c r="H866" s="125"/>
      <c r="I866" s="125"/>
      <c r="J866" s="125"/>
      <c r="K866" s="125"/>
      <c r="L866" s="125"/>
      <c r="M866" s="125"/>
      <c r="N866" s="125"/>
      <c r="R866" s="125"/>
    </row>
    <row r="867" spans="2:18" ht="12.75" x14ac:dyDescent="0.2">
      <c r="B867" s="414"/>
      <c r="C867" s="125"/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  <c r="R867" s="125"/>
    </row>
    <row r="868" spans="2:18" ht="12.75" x14ac:dyDescent="0.2">
      <c r="B868" s="414"/>
      <c r="C868" s="125"/>
      <c r="D868" s="125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  <c r="R868" s="125"/>
    </row>
    <row r="869" spans="2:18" ht="12.75" x14ac:dyDescent="0.2">
      <c r="B869" s="414"/>
      <c r="C869" s="125"/>
      <c r="D869" s="125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  <c r="R869" s="125"/>
    </row>
    <row r="870" spans="2:18" ht="12.75" x14ac:dyDescent="0.2">
      <c r="B870" s="414"/>
      <c r="C870" s="125"/>
      <c r="D870" s="125"/>
      <c r="E870" s="125"/>
      <c r="F870" s="125"/>
      <c r="G870" s="125"/>
      <c r="H870" s="125"/>
      <c r="I870" s="125"/>
      <c r="J870" s="125"/>
      <c r="K870" s="125"/>
      <c r="L870" s="125"/>
      <c r="M870" s="125"/>
      <c r="N870" s="125"/>
      <c r="R870" s="125"/>
    </row>
    <row r="871" spans="2:18" ht="12.75" x14ac:dyDescent="0.2">
      <c r="B871" s="414"/>
      <c r="C871" s="125"/>
      <c r="D871" s="125"/>
      <c r="E871" s="125"/>
      <c r="F871" s="125"/>
      <c r="G871" s="125"/>
      <c r="H871" s="125"/>
      <c r="I871" s="125"/>
      <c r="J871" s="125"/>
      <c r="K871" s="125"/>
      <c r="L871" s="125"/>
      <c r="M871" s="125"/>
      <c r="N871" s="125"/>
      <c r="R871" s="125"/>
    </row>
    <row r="872" spans="2:18" ht="12.75" x14ac:dyDescent="0.2">
      <c r="B872" s="414"/>
      <c r="C872" s="125"/>
      <c r="D872" s="125"/>
      <c r="E872" s="125"/>
      <c r="F872" s="125"/>
      <c r="G872" s="125"/>
      <c r="H872" s="125"/>
      <c r="I872" s="125"/>
      <c r="J872" s="125"/>
      <c r="K872" s="125"/>
      <c r="L872" s="125"/>
      <c r="M872" s="125"/>
      <c r="N872" s="125"/>
      <c r="R872" s="125"/>
    </row>
    <row r="873" spans="2:18" ht="12.75" x14ac:dyDescent="0.2">
      <c r="B873" s="414"/>
      <c r="C873" s="125"/>
      <c r="D873" s="125"/>
      <c r="E873" s="125"/>
      <c r="F873" s="125"/>
      <c r="G873" s="125"/>
      <c r="H873" s="125"/>
      <c r="I873" s="125"/>
      <c r="J873" s="125"/>
      <c r="K873" s="125"/>
      <c r="L873" s="125"/>
      <c r="M873" s="125"/>
      <c r="N873" s="125"/>
      <c r="R873" s="125"/>
    </row>
    <row r="874" spans="2:18" ht="12.75" x14ac:dyDescent="0.2">
      <c r="B874" s="414"/>
      <c r="C874" s="125"/>
      <c r="D874" s="125"/>
      <c r="E874" s="125"/>
      <c r="F874" s="125"/>
      <c r="G874" s="125"/>
      <c r="H874" s="125"/>
      <c r="I874" s="125"/>
      <c r="J874" s="125"/>
      <c r="K874" s="125"/>
      <c r="L874" s="125"/>
      <c r="M874" s="125"/>
      <c r="N874" s="125"/>
      <c r="R874" s="125"/>
    </row>
    <row r="875" spans="2:18" ht="12.75" x14ac:dyDescent="0.2">
      <c r="B875" s="414"/>
      <c r="C875" s="125"/>
      <c r="D875" s="125"/>
      <c r="E875" s="125"/>
      <c r="F875" s="125"/>
      <c r="G875" s="125"/>
      <c r="H875" s="125"/>
      <c r="I875" s="125"/>
      <c r="J875" s="125"/>
      <c r="K875" s="125"/>
      <c r="L875" s="125"/>
      <c r="M875" s="125"/>
      <c r="N875" s="125"/>
      <c r="R875" s="125"/>
    </row>
    <row r="876" spans="2:18" ht="12.75" x14ac:dyDescent="0.2">
      <c r="B876" s="414"/>
      <c r="C876" s="125"/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25"/>
      <c r="R876" s="125"/>
    </row>
    <row r="877" spans="2:18" ht="12.75" x14ac:dyDescent="0.2">
      <c r="B877" s="414"/>
      <c r="C877" s="125"/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25"/>
      <c r="R877" s="125"/>
    </row>
    <row r="878" spans="2:18" ht="12.75" x14ac:dyDescent="0.2">
      <c r="B878" s="414"/>
      <c r="C878" s="125"/>
      <c r="D878" s="125"/>
      <c r="E878" s="125"/>
      <c r="F878" s="125"/>
      <c r="G878" s="125"/>
      <c r="H878" s="125"/>
      <c r="I878" s="125"/>
      <c r="J878" s="125"/>
      <c r="K878" s="125"/>
      <c r="L878" s="125"/>
      <c r="M878" s="125"/>
      <c r="N878" s="125"/>
      <c r="R878" s="125"/>
    </row>
    <row r="879" spans="2:18" ht="12.75" x14ac:dyDescent="0.2">
      <c r="B879" s="414"/>
      <c r="C879" s="125"/>
      <c r="D879" s="125"/>
      <c r="E879" s="125"/>
      <c r="F879" s="125"/>
      <c r="G879" s="125"/>
      <c r="H879" s="125"/>
      <c r="I879" s="125"/>
      <c r="J879" s="125"/>
      <c r="K879" s="125"/>
      <c r="L879" s="125"/>
      <c r="M879" s="125"/>
      <c r="N879" s="125"/>
      <c r="R879" s="125"/>
    </row>
    <row r="880" spans="2:18" ht="12.75" x14ac:dyDescent="0.2">
      <c r="B880" s="414"/>
      <c r="C880" s="125"/>
      <c r="D880" s="125"/>
      <c r="E880" s="125"/>
      <c r="F880" s="125"/>
      <c r="G880" s="125"/>
      <c r="H880" s="125"/>
      <c r="I880" s="125"/>
      <c r="J880" s="125"/>
      <c r="K880" s="125"/>
      <c r="L880" s="125"/>
      <c r="M880" s="125"/>
      <c r="N880" s="125"/>
      <c r="R880" s="125"/>
    </row>
    <row r="881" spans="2:18" ht="12.75" x14ac:dyDescent="0.2">
      <c r="B881" s="414"/>
      <c r="C881" s="125"/>
      <c r="D881" s="125"/>
      <c r="E881" s="125"/>
      <c r="F881" s="125"/>
      <c r="G881" s="125"/>
      <c r="H881" s="125"/>
      <c r="I881" s="125"/>
      <c r="J881" s="125"/>
      <c r="K881" s="125"/>
      <c r="L881" s="125"/>
      <c r="M881" s="125"/>
      <c r="N881" s="125"/>
      <c r="R881" s="125"/>
    </row>
    <row r="882" spans="2:18" ht="12.75" x14ac:dyDescent="0.2">
      <c r="B882" s="414"/>
      <c r="C882" s="125"/>
      <c r="D882" s="125"/>
      <c r="E882" s="125"/>
      <c r="F882" s="125"/>
      <c r="G882" s="125"/>
      <c r="H882" s="125"/>
      <c r="I882" s="125"/>
      <c r="J882" s="125"/>
      <c r="K882" s="125"/>
      <c r="L882" s="125"/>
      <c r="M882" s="125"/>
      <c r="N882" s="125"/>
      <c r="R882" s="125"/>
    </row>
    <row r="883" spans="2:18" ht="12.75" x14ac:dyDescent="0.2">
      <c r="B883" s="414"/>
      <c r="C883" s="125"/>
      <c r="D883" s="125"/>
      <c r="E883" s="125"/>
      <c r="F883" s="125"/>
      <c r="G883" s="125"/>
      <c r="H883" s="125"/>
      <c r="I883" s="125"/>
      <c r="J883" s="125"/>
      <c r="K883" s="125"/>
      <c r="L883" s="125"/>
      <c r="M883" s="125"/>
      <c r="N883" s="125"/>
      <c r="R883" s="125"/>
    </row>
    <row r="884" spans="2:18" ht="12.75" x14ac:dyDescent="0.2">
      <c r="B884" s="414"/>
      <c r="C884" s="125"/>
      <c r="D884" s="125"/>
      <c r="E884" s="125"/>
      <c r="F884" s="125"/>
      <c r="G884" s="125"/>
      <c r="H884" s="125"/>
      <c r="I884" s="125"/>
      <c r="J884" s="125"/>
      <c r="K884" s="125"/>
      <c r="L884" s="125"/>
      <c r="M884" s="125"/>
      <c r="N884" s="125"/>
      <c r="R884" s="125"/>
    </row>
    <row r="885" spans="2:18" ht="12.75" x14ac:dyDescent="0.2">
      <c r="B885" s="414"/>
      <c r="C885" s="125"/>
      <c r="D885" s="125"/>
      <c r="E885" s="125"/>
      <c r="F885" s="125"/>
      <c r="G885" s="125"/>
      <c r="H885" s="125"/>
      <c r="I885" s="125"/>
      <c r="J885" s="125"/>
      <c r="K885" s="125"/>
      <c r="L885" s="125"/>
      <c r="M885" s="125"/>
      <c r="N885" s="125"/>
      <c r="R885" s="125"/>
    </row>
    <row r="886" spans="2:18" ht="12.75" x14ac:dyDescent="0.2">
      <c r="B886" s="414"/>
      <c r="C886" s="125"/>
      <c r="D886" s="125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R886" s="125"/>
    </row>
    <row r="887" spans="2:18" ht="12.75" x14ac:dyDescent="0.2">
      <c r="B887" s="414"/>
      <c r="C887" s="125"/>
      <c r="D887" s="125"/>
      <c r="E887" s="125"/>
      <c r="F887" s="125"/>
      <c r="G887" s="125"/>
      <c r="H887" s="125"/>
      <c r="I887" s="125"/>
      <c r="J887" s="125"/>
      <c r="K887" s="125"/>
      <c r="L887" s="125"/>
      <c r="M887" s="125"/>
      <c r="N887" s="125"/>
      <c r="R887" s="125"/>
    </row>
    <row r="888" spans="2:18" ht="12.75" x14ac:dyDescent="0.2">
      <c r="B888" s="414"/>
      <c r="C888" s="125"/>
      <c r="D888" s="125"/>
      <c r="E888" s="125"/>
      <c r="F888" s="125"/>
      <c r="G888" s="125"/>
      <c r="H888" s="125"/>
      <c r="I888" s="125"/>
      <c r="J888" s="125"/>
      <c r="K888" s="125"/>
      <c r="L888" s="125"/>
      <c r="M888" s="125"/>
      <c r="N888" s="125"/>
      <c r="R888" s="125"/>
    </row>
    <row r="889" spans="2:18" ht="12.75" x14ac:dyDescent="0.2">
      <c r="B889" s="414"/>
      <c r="C889" s="125"/>
      <c r="D889" s="125"/>
      <c r="E889" s="125"/>
      <c r="F889" s="125"/>
      <c r="G889" s="125"/>
      <c r="H889" s="125"/>
      <c r="I889" s="125"/>
      <c r="J889" s="125"/>
      <c r="K889" s="125"/>
      <c r="L889" s="125"/>
      <c r="M889" s="125"/>
      <c r="N889" s="125"/>
      <c r="R889" s="125"/>
    </row>
    <row r="890" spans="2:18" ht="12.75" x14ac:dyDescent="0.2">
      <c r="B890" s="414"/>
      <c r="C890" s="125"/>
      <c r="D890" s="125"/>
      <c r="E890" s="125"/>
      <c r="F890" s="125"/>
      <c r="G890" s="125"/>
      <c r="H890" s="125"/>
      <c r="I890" s="125"/>
      <c r="J890" s="125"/>
      <c r="K890" s="125"/>
      <c r="L890" s="125"/>
      <c r="M890" s="125"/>
      <c r="N890" s="125"/>
      <c r="R890" s="125"/>
    </row>
    <row r="891" spans="2:18" ht="12.75" x14ac:dyDescent="0.2">
      <c r="B891" s="414"/>
      <c r="C891" s="125"/>
      <c r="D891" s="125"/>
      <c r="E891" s="125"/>
      <c r="F891" s="125"/>
      <c r="G891" s="125"/>
      <c r="H891" s="125"/>
      <c r="I891" s="125"/>
      <c r="J891" s="125"/>
      <c r="K891" s="125"/>
      <c r="L891" s="125"/>
      <c r="M891" s="125"/>
      <c r="N891" s="125"/>
      <c r="R891" s="125"/>
    </row>
    <row r="892" spans="2:18" ht="12.75" x14ac:dyDescent="0.2">
      <c r="B892" s="414"/>
      <c r="C892" s="125"/>
      <c r="D892" s="125"/>
      <c r="E892" s="125"/>
      <c r="F892" s="125"/>
      <c r="G892" s="125"/>
      <c r="H892" s="125"/>
      <c r="I892" s="125"/>
      <c r="J892" s="125"/>
      <c r="K892" s="125"/>
      <c r="L892" s="125"/>
      <c r="M892" s="125"/>
      <c r="N892" s="125"/>
      <c r="R892" s="125"/>
    </row>
    <row r="893" spans="2:18" ht="12.75" x14ac:dyDescent="0.2">
      <c r="B893" s="414"/>
      <c r="C893" s="125"/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25"/>
      <c r="R893" s="125"/>
    </row>
    <row r="894" spans="2:18" ht="12.75" x14ac:dyDescent="0.2">
      <c r="B894" s="414"/>
      <c r="C894" s="125"/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25"/>
      <c r="R894" s="125"/>
    </row>
    <row r="895" spans="2:18" ht="12.75" x14ac:dyDescent="0.2">
      <c r="B895" s="414"/>
      <c r="C895" s="125"/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25"/>
      <c r="R895" s="125"/>
    </row>
    <row r="896" spans="2:18" ht="12.75" x14ac:dyDescent="0.2">
      <c r="B896" s="414"/>
      <c r="C896" s="125"/>
      <c r="D896" s="125"/>
      <c r="E896" s="125"/>
      <c r="F896" s="125"/>
      <c r="G896" s="125"/>
      <c r="H896" s="125"/>
      <c r="I896" s="125"/>
      <c r="J896" s="125"/>
      <c r="K896" s="125"/>
      <c r="L896" s="125"/>
      <c r="M896" s="125"/>
      <c r="N896" s="125"/>
      <c r="R896" s="125"/>
    </row>
    <row r="897" spans="2:18" ht="12.75" x14ac:dyDescent="0.2">
      <c r="B897" s="414"/>
      <c r="C897" s="125"/>
      <c r="D897" s="125"/>
      <c r="E897" s="125"/>
      <c r="F897" s="125"/>
      <c r="G897" s="125"/>
      <c r="H897" s="125"/>
      <c r="I897" s="125"/>
      <c r="J897" s="125"/>
      <c r="K897" s="125"/>
      <c r="L897" s="125"/>
      <c r="M897" s="125"/>
      <c r="N897" s="125"/>
      <c r="R897" s="125"/>
    </row>
    <row r="898" spans="2:18" ht="12.75" x14ac:dyDescent="0.2">
      <c r="B898" s="414"/>
      <c r="C898" s="125"/>
      <c r="D898" s="125"/>
      <c r="E898" s="125"/>
      <c r="F898" s="125"/>
      <c r="G898" s="125"/>
      <c r="H898" s="125"/>
      <c r="I898" s="125"/>
      <c r="J898" s="125"/>
      <c r="K898" s="125"/>
      <c r="L898" s="125"/>
      <c r="M898" s="125"/>
      <c r="N898" s="125"/>
      <c r="R898" s="125"/>
    </row>
    <row r="899" spans="2:18" ht="12.75" x14ac:dyDescent="0.2">
      <c r="B899" s="414"/>
      <c r="C899" s="125"/>
      <c r="D899" s="125"/>
      <c r="E899" s="125"/>
      <c r="F899" s="125"/>
      <c r="G899" s="125"/>
      <c r="H899" s="125"/>
      <c r="I899" s="125"/>
      <c r="J899" s="125"/>
      <c r="K899" s="125"/>
      <c r="L899" s="125"/>
      <c r="M899" s="125"/>
      <c r="N899" s="125"/>
      <c r="R899" s="125"/>
    </row>
    <row r="900" spans="2:18" ht="12.75" x14ac:dyDescent="0.2">
      <c r="B900" s="414"/>
      <c r="C900" s="125"/>
      <c r="D900" s="125"/>
      <c r="E900" s="125"/>
      <c r="F900" s="125"/>
      <c r="G900" s="125"/>
      <c r="H900" s="125"/>
      <c r="I900" s="125"/>
      <c r="J900" s="125"/>
      <c r="K900" s="125"/>
      <c r="L900" s="125"/>
      <c r="M900" s="125"/>
      <c r="N900" s="125"/>
      <c r="R900" s="125"/>
    </row>
    <row r="901" spans="2:18" ht="12.75" x14ac:dyDescent="0.2">
      <c r="B901" s="414"/>
      <c r="C901" s="125"/>
      <c r="D901" s="125"/>
      <c r="E901" s="125"/>
      <c r="F901" s="125"/>
      <c r="G901" s="125"/>
      <c r="H901" s="125"/>
      <c r="I901" s="125"/>
      <c r="J901" s="125"/>
      <c r="K901" s="125"/>
      <c r="L901" s="125"/>
      <c r="M901" s="125"/>
      <c r="N901" s="125"/>
      <c r="R901" s="125"/>
    </row>
    <row r="902" spans="2:18" ht="12.75" x14ac:dyDescent="0.2">
      <c r="B902" s="414"/>
      <c r="C902" s="125"/>
      <c r="D902" s="125"/>
      <c r="E902" s="125"/>
      <c r="F902" s="125"/>
      <c r="G902" s="125"/>
      <c r="H902" s="125"/>
      <c r="I902" s="125"/>
      <c r="J902" s="125"/>
      <c r="K902" s="125"/>
      <c r="L902" s="125"/>
      <c r="M902" s="125"/>
      <c r="N902" s="125"/>
      <c r="R902" s="125"/>
    </row>
    <row r="903" spans="2:18" ht="12.75" x14ac:dyDescent="0.2">
      <c r="B903" s="414"/>
      <c r="C903" s="125"/>
      <c r="D903" s="125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  <c r="R903" s="125"/>
    </row>
    <row r="904" spans="2:18" ht="12.75" x14ac:dyDescent="0.2">
      <c r="B904" s="414"/>
      <c r="C904" s="125"/>
      <c r="D904" s="125"/>
      <c r="E904" s="125"/>
      <c r="F904" s="125"/>
      <c r="G904" s="125"/>
      <c r="H904" s="125"/>
      <c r="I904" s="125"/>
      <c r="J904" s="125"/>
      <c r="K904" s="125"/>
      <c r="L904" s="125"/>
      <c r="M904" s="125"/>
      <c r="N904" s="125"/>
      <c r="R904" s="125"/>
    </row>
    <row r="905" spans="2:18" ht="12.75" x14ac:dyDescent="0.2">
      <c r="B905" s="414"/>
      <c r="C905" s="125"/>
      <c r="D905" s="125"/>
      <c r="E905" s="125"/>
      <c r="F905" s="125"/>
      <c r="G905" s="125"/>
      <c r="H905" s="125"/>
      <c r="I905" s="125"/>
      <c r="J905" s="125"/>
      <c r="K905" s="125"/>
      <c r="L905" s="125"/>
      <c r="M905" s="125"/>
      <c r="N905" s="125"/>
      <c r="R905" s="125"/>
    </row>
    <row r="906" spans="2:18" ht="12.75" x14ac:dyDescent="0.2">
      <c r="B906" s="414"/>
      <c r="C906" s="125"/>
      <c r="D906" s="125"/>
      <c r="E906" s="125"/>
      <c r="F906" s="125"/>
      <c r="G906" s="125"/>
      <c r="H906" s="125"/>
      <c r="I906" s="125"/>
      <c r="J906" s="125"/>
      <c r="K906" s="125"/>
      <c r="L906" s="125"/>
      <c r="M906" s="125"/>
      <c r="N906" s="125"/>
      <c r="R906" s="125"/>
    </row>
    <row r="907" spans="2:18" ht="12.75" x14ac:dyDescent="0.2">
      <c r="B907" s="414"/>
      <c r="C907" s="125"/>
      <c r="D907" s="125"/>
      <c r="E907" s="125"/>
      <c r="F907" s="125"/>
      <c r="G907" s="125"/>
      <c r="H907" s="125"/>
      <c r="I907" s="125"/>
      <c r="J907" s="125"/>
      <c r="K907" s="125"/>
      <c r="L907" s="125"/>
      <c r="M907" s="125"/>
      <c r="N907" s="125"/>
      <c r="R907" s="125"/>
    </row>
    <row r="908" spans="2:18" ht="12.75" x14ac:dyDescent="0.2">
      <c r="B908" s="414"/>
      <c r="C908" s="125"/>
      <c r="D908" s="125"/>
      <c r="E908" s="125"/>
      <c r="F908" s="125"/>
      <c r="G908" s="125"/>
      <c r="H908" s="125"/>
      <c r="I908" s="125"/>
      <c r="J908" s="125"/>
      <c r="K908" s="125"/>
      <c r="L908" s="125"/>
      <c r="M908" s="125"/>
      <c r="N908" s="125"/>
      <c r="R908" s="125"/>
    </row>
    <row r="909" spans="2:18" ht="12.75" x14ac:dyDescent="0.2">
      <c r="B909" s="414"/>
      <c r="C909" s="125"/>
      <c r="D909" s="125"/>
      <c r="E909" s="125"/>
      <c r="F909" s="125"/>
      <c r="G909" s="125"/>
      <c r="H909" s="125"/>
      <c r="I909" s="125"/>
      <c r="J909" s="125"/>
      <c r="K909" s="125"/>
      <c r="L909" s="125"/>
      <c r="M909" s="125"/>
      <c r="N909" s="125"/>
      <c r="R909" s="125"/>
    </row>
    <row r="910" spans="2:18" ht="12.75" x14ac:dyDescent="0.2">
      <c r="B910" s="414"/>
      <c r="C910" s="125"/>
      <c r="D910" s="125"/>
      <c r="E910" s="125"/>
      <c r="F910" s="125"/>
      <c r="G910" s="125"/>
      <c r="H910" s="125"/>
      <c r="I910" s="125"/>
      <c r="J910" s="125"/>
      <c r="K910" s="125"/>
      <c r="L910" s="125"/>
      <c r="M910" s="125"/>
      <c r="N910" s="125"/>
      <c r="R910" s="125"/>
    </row>
    <row r="911" spans="2:18" ht="12.75" x14ac:dyDescent="0.2">
      <c r="B911" s="414"/>
      <c r="C911" s="125"/>
      <c r="D911" s="125"/>
      <c r="E911" s="125"/>
      <c r="F911" s="125"/>
      <c r="G911" s="125"/>
      <c r="H911" s="125"/>
      <c r="I911" s="125"/>
      <c r="J911" s="125"/>
      <c r="K911" s="125"/>
      <c r="L911" s="125"/>
      <c r="M911" s="125"/>
      <c r="N911" s="125"/>
      <c r="R911" s="125"/>
    </row>
    <row r="912" spans="2:18" ht="12.75" x14ac:dyDescent="0.2">
      <c r="B912" s="414"/>
      <c r="C912" s="125"/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25"/>
      <c r="R912" s="125"/>
    </row>
    <row r="913" spans="2:18" ht="12.75" x14ac:dyDescent="0.2">
      <c r="B913" s="414"/>
      <c r="C913" s="125"/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25"/>
      <c r="R913" s="125"/>
    </row>
    <row r="914" spans="2:18" ht="12.75" x14ac:dyDescent="0.2">
      <c r="B914" s="414"/>
      <c r="C914" s="125"/>
      <c r="D914" s="125"/>
      <c r="E914" s="125"/>
      <c r="F914" s="125"/>
      <c r="G914" s="125"/>
      <c r="H914" s="125"/>
      <c r="I914" s="125"/>
      <c r="J914" s="125"/>
      <c r="K914" s="125"/>
      <c r="L914" s="125"/>
      <c r="M914" s="125"/>
      <c r="N914" s="125"/>
      <c r="R914" s="125"/>
    </row>
    <row r="915" spans="2:18" ht="12.75" x14ac:dyDescent="0.2">
      <c r="B915" s="414"/>
      <c r="C915" s="125"/>
      <c r="D915" s="125"/>
      <c r="E915" s="125"/>
      <c r="F915" s="125"/>
      <c r="G915" s="125"/>
      <c r="H915" s="125"/>
      <c r="I915" s="125"/>
      <c r="J915" s="125"/>
      <c r="K915" s="125"/>
      <c r="L915" s="125"/>
      <c r="M915" s="125"/>
      <c r="N915" s="125"/>
      <c r="R915" s="125"/>
    </row>
    <row r="916" spans="2:18" ht="12.75" x14ac:dyDescent="0.2">
      <c r="B916" s="414"/>
      <c r="C916" s="125"/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25"/>
      <c r="R916" s="125"/>
    </row>
    <row r="917" spans="2:18" ht="12.75" x14ac:dyDescent="0.2">
      <c r="B917" s="414"/>
      <c r="C917" s="125"/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25"/>
      <c r="R917" s="125"/>
    </row>
    <row r="918" spans="2:18" ht="12.75" x14ac:dyDescent="0.2">
      <c r="B918" s="414"/>
      <c r="C918" s="125"/>
      <c r="D918" s="125"/>
      <c r="E918" s="125"/>
      <c r="F918" s="125"/>
      <c r="G918" s="125"/>
      <c r="H918" s="125"/>
      <c r="I918" s="125"/>
      <c r="J918" s="125"/>
      <c r="K918" s="125"/>
      <c r="L918" s="125"/>
      <c r="M918" s="125"/>
      <c r="N918" s="125"/>
      <c r="R918" s="125"/>
    </row>
    <row r="919" spans="2:18" ht="12.75" x14ac:dyDescent="0.2">
      <c r="B919" s="414"/>
      <c r="C919" s="125"/>
      <c r="D919" s="125"/>
      <c r="E919" s="125"/>
      <c r="F919" s="125"/>
      <c r="G919" s="125"/>
      <c r="H919" s="125"/>
      <c r="I919" s="125"/>
      <c r="J919" s="125"/>
      <c r="K919" s="125"/>
      <c r="L919" s="125"/>
      <c r="M919" s="125"/>
      <c r="N919" s="125"/>
      <c r="R919" s="125"/>
    </row>
    <row r="920" spans="2:18" ht="12.75" x14ac:dyDescent="0.2">
      <c r="B920" s="414"/>
      <c r="C920" s="125"/>
      <c r="D920" s="125"/>
      <c r="E920" s="125"/>
      <c r="F920" s="125"/>
      <c r="G920" s="125"/>
      <c r="H920" s="125"/>
      <c r="I920" s="125"/>
      <c r="J920" s="125"/>
      <c r="K920" s="125"/>
      <c r="L920" s="125"/>
      <c r="M920" s="125"/>
      <c r="N920" s="125"/>
      <c r="R920" s="125"/>
    </row>
    <row r="921" spans="2:18" ht="12.75" x14ac:dyDescent="0.2">
      <c r="B921" s="414"/>
      <c r="C921" s="125"/>
      <c r="D921" s="125"/>
      <c r="E921" s="125"/>
      <c r="F921" s="125"/>
      <c r="G921" s="125"/>
      <c r="H921" s="125"/>
      <c r="I921" s="125"/>
      <c r="J921" s="125"/>
      <c r="K921" s="125"/>
      <c r="L921" s="125"/>
      <c r="M921" s="125"/>
      <c r="N921" s="125"/>
      <c r="R921" s="125"/>
    </row>
    <row r="922" spans="2:18" ht="12.75" x14ac:dyDescent="0.2">
      <c r="B922" s="414"/>
      <c r="C922" s="125"/>
      <c r="D922" s="125"/>
      <c r="E922" s="125"/>
      <c r="F922" s="125"/>
      <c r="G922" s="125"/>
      <c r="H922" s="125"/>
      <c r="I922" s="125"/>
      <c r="J922" s="125"/>
      <c r="K922" s="125"/>
      <c r="L922" s="125"/>
      <c r="M922" s="125"/>
      <c r="N922" s="125"/>
      <c r="R922" s="125"/>
    </row>
    <row r="923" spans="2:18" ht="12.75" x14ac:dyDescent="0.2">
      <c r="B923" s="414"/>
      <c r="C923" s="125"/>
      <c r="D923" s="125"/>
      <c r="E923" s="125"/>
      <c r="F923" s="125"/>
      <c r="G923" s="125"/>
      <c r="H923" s="125"/>
      <c r="I923" s="125"/>
      <c r="J923" s="125"/>
      <c r="K923" s="125"/>
      <c r="L923" s="125"/>
      <c r="M923" s="125"/>
      <c r="N923" s="125"/>
      <c r="R923" s="125"/>
    </row>
    <row r="924" spans="2:18" ht="12.75" x14ac:dyDescent="0.2">
      <c r="B924" s="414"/>
      <c r="C924" s="125"/>
      <c r="D924" s="125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  <c r="R924" s="125"/>
    </row>
    <row r="925" spans="2:18" ht="12.75" x14ac:dyDescent="0.2">
      <c r="B925" s="414"/>
      <c r="C925" s="125"/>
      <c r="D925" s="125"/>
      <c r="E925" s="125"/>
      <c r="F925" s="125"/>
      <c r="G925" s="125"/>
      <c r="H925" s="125"/>
      <c r="I925" s="125"/>
      <c r="J925" s="125"/>
      <c r="K925" s="125"/>
      <c r="L925" s="125"/>
      <c r="M925" s="125"/>
      <c r="N925" s="125"/>
      <c r="R925" s="125"/>
    </row>
    <row r="926" spans="2:18" ht="12.75" x14ac:dyDescent="0.2">
      <c r="B926" s="414"/>
      <c r="C926" s="125"/>
      <c r="D926" s="125"/>
      <c r="E926" s="125"/>
      <c r="F926" s="125"/>
      <c r="G926" s="125"/>
      <c r="H926" s="125"/>
      <c r="I926" s="125"/>
      <c r="J926" s="125"/>
      <c r="K926" s="125"/>
      <c r="L926" s="125"/>
      <c r="M926" s="125"/>
      <c r="N926" s="125"/>
      <c r="R926" s="125"/>
    </row>
    <row r="927" spans="2:18" ht="12.75" x14ac:dyDescent="0.2">
      <c r="B927" s="414"/>
      <c r="C927" s="125"/>
      <c r="D927" s="125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  <c r="R927" s="125"/>
    </row>
    <row r="928" spans="2:18" ht="12.75" x14ac:dyDescent="0.2">
      <c r="B928" s="414"/>
      <c r="C928" s="125"/>
      <c r="D928" s="125"/>
      <c r="E928" s="125"/>
      <c r="F928" s="125"/>
      <c r="G928" s="125"/>
      <c r="H928" s="125"/>
      <c r="I928" s="125"/>
      <c r="J928" s="125"/>
      <c r="K928" s="125"/>
      <c r="L928" s="125"/>
      <c r="M928" s="125"/>
      <c r="N928" s="125"/>
      <c r="R928" s="125"/>
    </row>
    <row r="929" spans="2:18" ht="12.75" x14ac:dyDescent="0.2">
      <c r="B929" s="414"/>
      <c r="C929" s="125"/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25"/>
      <c r="R929" s="125"/>
    </row>
    <row r="930" spans="2:18" ht="12.75" x14ac:dyDescent="0.2">
      <c r="B930" s="414"/>
      <c r="C930" s="125"/>
      <c r="D930" s="125"/>
      <c r="E930" s="125"/>
      <c r="F930" s="125"/>
      <c r="G930" s="125"/>
      <c r="H930" s="125"/>
      <c r="I930" s="125"/>
      <c r="J930" s="125"/>
      <c r="K930" s="125"/>
      <c r="L930" s="125"/>
      <c r="M930" s="125"/>
      <c r="N930" s="125"/>
      <c r="R930" s="125"/>
    </row>
    <row r="931" spans="2:18" ht="12.75" x14ac:dyDescent="0.2">
      <c r="B931" s="414"/>
      <c r="C931" s="125"/>
      <c r="D931" s="125"/>
      <c r="E931" s="125"/>
      <c r="F931" s="125"/>
      <c r="G931" s="125"/>
      <c r="H931" s="125"/>
      <c r="I931" s="125"/>
      <c r="J931" s="125"/>
      <c r="K931" s="125"/>
      <c r="L931" s="125"/>
      <c r="M931" s="125"/>
      <c r="N931" s="125"/>
      <c r="R931" s="125"/>
    </row>
    <row r="932" spans="2:18" ht="12.75" x14ac:dyDescent="0.2">
      <c r="B932" s="414"/>
      <c r="C932" s="125"/>
      <c r="D932" s="125"/>
      <c r="E932" s="125"/>
      <c r="F932" s="125"/>
      <c r="G932" s="125"/>
      <c r="H932" s="125"/>
      <c r="I932" s="125"/>
      <c r="J932" s="125"/>
      <c r="K932" s="125"/>
      <c r="L932" s="125"/>
      <c r="M932" s="125"/>
      <c r="N932" s="125"/>
      <c r="R932" s="125"/>
    </row>
    <row r="933" spans="2:18" ht="12.75" x14ac:dyDescent="0.2">
      <c r="B933" s="414"/>
      <c r="C933" s="125"/>
      <c r="D933" s="125"/>
      <c r="E933" s="125"/>
      <c r="F933" s="125"/>
      <c r="G933" s="125"/>
      <c r="H933" s="125"/>
      <c r="I933" s="125"/>
      <c r="J933" s="125"/>
      <c r="K933" s="125"/>
      <c r="L933" s="125"/>
      <c r="M933" s="125"/>
      <c r="N933" s="125"/>
      <c r="R933" s="125"/>
    </row>
    <row r="934" spans="2:18" ht="12.75" x14ac:dyDescent="0.2">
      <c r="B934" s="414"/>
      <c r="C934" s="125"/>
      <c r="D934" s="125"/>
      <c r="E934" s="125"/>
      <c r="F934" s="125"/>
      <c r="G934" s="125"/>
      <c r="H934" s="125"/>
      <c r="I934" s="125"/>
      <c r="J934" s="125"/>
      <c r="K934" s="125"/>
      <c r="L934" s="125"/>
      <c r="M934" s="125"/>
      <c r="N934" s="125"/>
      <c r="R934" s="125"/>
    </row>
    <row r="935" spans="2:18" ht="12.75" x14ac:dyDescent="0.2">
      <c r="B935" s="414"/>
      <c r="C935" s="125"/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25"/>
      <c r="R935" s="125"/>
    </row>
    <row r="936" spans="2:18" ht="12.75" x14ac:dyDescent="0.2">
      <c r="B936" s="414"/>
      <c r="C936" s="125"/>
      <c r="D936" s="125"/>
      <c r="E936" s="125"/>
      <c r="F936" s="125"/>
      <c r="G936" s="125"/>
      <c r="H936" s="125"/>
      <c r="I936" s="125"/>
      <c r="J936" s="125"/>
      <c r="K936" s="125"/>
      <c r="L936" s="125"/>
      <c r="M936" s="125"/>
      <c r="N936" s="125"/>
      <c r="R936" s="125"/>
    </row>
    <row r="937" spans="2:18" ht="12.75" x14ac:dyDescent="0.2">
      <c r="B937" s="414"/>
      <c r="C937" s="125"/>
      <c r="D937" s="125"/>
      <c r="E937" s="125"/>
      <c r="F937" s="125"/>
      <c r="G937" s="125"/>
      <c r="H937" s="125"/>
      <c r="I937" s="125"/>
      <c r="J937" s="125"/>
      <c r="K937" s="125"/>
      <c r="L937" s="125"/>
      <c r="M937" s="125"/>
      <c r="N937" s="125"/>
      <c r="R937" s="125"/>
    </row>
    <row r="938" spans="2:18" ht="12.75" x14ac:dyDescent="0.2">
      <c r="B938" s="414"/>
      <c r="C938" s="125"/>
      <c r="D938" s="125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  <c r="R938" s="125"/>
    </row>
    <row r="939" spans="2:18" ht="12.75" x14ac:dyDescent="0.2">
      <c r="B939" s="414"/>
      <c r="C939" s="125"/>
      <c r="D939" s="125"/>
      <c r="E939" s="125"/>
      <c r="F939" s="125"/>
      <c r="G939" s="125"/>
      <c r="H939" s="125"/>
      <c r="I939" s="125"/>
      <c r="J939" s="125"/>
      <c r="K939" s="125"/>
      <c r="L939" s="125"/>
      <c r="M939" s="125"/>
      <c r="N939" s="125"/>
      <c r="R939" s="125"/>
    </row>
    <row r="940" spans="2:18" ht="12.75" x14ac:dyDescent="0.2">
      <c r="B940" s="414"/>
      <c r="C940" s="125"/>
      <c r="D940" s="125"/>
      <c r="E940" s="125"/>
      <c r="F940" s="125"/>
      <c r="G940" s="125"/>
      <c r="H940" s="125"/>
      <c r="I940" s="125"/>
      <c r="J940" s="125"/>
      <c r="K940" s="125"/>
      <c r="L940" s="125"/>
      <c r="M940" s="125"/>
      <c r="N940" s="125"/>
      <c r="R940" s="125"/>
    </row>
    <row r="941" spans="2:18" ht="12.75" x14ac:dyDescent="0.2">
      <c r="B941" s="414"/>
      <c r="C941" s="125"/>
      <c r="D941" s="125"/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  <c r="R941" s="125"/>
    </row>
    <row r="942" spans="2:18" ht="12.75" x14ac:dyDescent="0.2">
      <c r="B942" s="414"/>
      <c r="C942" s="125"/>
      <c r="D942" s="125"/>
      <c r="E942" s="125"/>
      <c r="F942" s="125"/>
      <c r="G942" s="125"/>
      <c r="H942" s="125"/>
      <c r="I942" s="125"/>
      <c r="J942" s="125"/>
      <c r="K942" s="125"/>
      <c r="L942" s="125"/>
      <c r="M942" s="125"/>
      <c r="N942" s="125"/>
      <c r="R942" s="125"/>
    </row>
    <row r="943" spans="2:18" ht="12.75" x14ac:dyDescent="0.2">
      <c r="B943" s="414"/>
      <c r="C943" s="125"/>
      <c r="D943" s="125"/>
      <c r="E943" s="125"/>
      <c r="F943" s="125"/>
      <c r="G943" s="125"/>
      <c r="H943" s="125"/>
      <c r="I943" s="125"/>
      <c r="J943" s="125"/>
      <c r="K943" s="125"/>
      <c r="L943" s="125"/>
      <c r="M943" s="125"/>
      <c r="N943" s="125"/>
      <c r="R943" s="125"/>
    </row>
    <row r="944" spans="2:18" ht="12.75" x14ac:dyDescent="0.2">
      <c r="B944" s="414"/>
      <c r="C944" s="125"/>
      <c r="D944" s="125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  <c r="R944" s="125"/>
    </row>
    <row r="945" spans="2:18" ht="12.75" x14ac:dyDescent="0.2">
      <c r="B945" s="414"/>
      <c r="C945" s="125"/>
      <c r="D945" s="125"/>
      <c r="E945" s="125"/>
      <c r="F945" s="125"/>
      <c r="G945" s="125"/>
      <c r="H945" s="125"/>
      <c r="I945" s="125"/>
      <c r="J945" s="125"/>
      <c r="K945" s="125"/>
      <c r="L945" s="125"/>
      <c r="M945" s="125"/>
      <c r="N945" s="125"/>
      <c r="R945" s="125"/>
    </row>
    <row r="946" spans="2:18" ht="12.75" x14ac:dyDescent="0.2">
      <c r="B946" s="414"/>
      <c r="C946" s="125"/>
      <c r="D946" s="125"/>
      <c r="E946" s="125"/>
      <c r="F946" s="125"/>
      <c r="G946" s="125"/>
      <c r="H946" s="125"/>
      <c r="I946" s="125"/>
      <c r="J946" s="125"/>
      <c r="K946" s="125"/>
      <c r="L946" s="125"/>
      <c r="M946" s="125"/>
      <c r="N946" s="125"/>
      <c r="R946" s="125"/>
    </row>
    <row r="947" spans="2:18" ht="12.75" x14ac:dyDescent="0.2">
      <c r="B947" s="414"/>
      <c r="C947" s="125"/>
      <c r="D947" s="125"/>
      <c r="E947" s="125"/>
      <c r="F947" s="125"/>
      <c r="G947" s="125"/>
      <c r="H947" s="125"/>
      <c r="I947" s="125"/>
      <c r="J947" s="125"/>
      <c r="K947" s="125"/>
      <c r="L947" s="125"/>
      <c r="M947" s="125"/>
      <c r="N947" s="125"/>
      <c r="R947" s="125"/>
    </row>
    <row r="948" spans="2:18" ht="12.75" x14ac:dyDescent="0.2">
      <c r="B948" s="414"/>
      <c r="C948" s="125"/>
      <c r="D948" s="125"/>
      <c r="E948" s="125"/>
      <c r="F948" s="125"/>
      <c r="G948" s="125"/>
      <c r="H948" s="125"/>
      <c r="I948" s="125"/>
      <c r="J948" s="125"/>
      <c r="K948" s="125"/>
      <c r="L948" s="125"/>
      <c r="M948" s="125"/>
      <c r="N948" s="125"/>
      <c r="R948" s="125"/>
    </row>
    <row r="949" spans="2:18" ht="12.75" x14ac:dyDescent="0.2">
      <c r="B949" s="414"/>
      <c r="C949" s="125"/>
      <c r="D949" s="125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R949" s="125"/>
    </row>
    <row r="950" spans="2:18" ht="12.75" x14ac:dyDescent="0.2">
      <c r="B950" s="414"/>
      <c r="C950" s="125"/>
      <c r="D950" s="125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R950" s="125"/>
    </row>
    <row r="951" spans="2:18" ht="12.75" x14ac:dyDescent="0.2">
      <c r="B951" s="414"/>
      <c r="C951" s="125"/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R951" s="125"/>
    </row>
    <row r="952" spans="2:18" ht="12.75" x14ac:dyDescent="0.2">
      <c r="B952" s="414"/>
      <c r="C952" s="125"/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25"/>
      <c r="R952" s="125"/>
    </row>
    <row r="953" spans="2:18" ht="12.75" x14ac:dyDescent="0.2">
      <c r="B953" s="414"/>
      <c r="C953" s="125"/>
      <c r="D953" s="125"/>
      <c r="E953" s="125"/>
      <c r="F953" s="125"/>
      <c r="G953" s="125"/>
      <c r="H953" s="125"/>
      <c r="I953" s="125"/>
      <c r="J953" s="125"/>
      <c r="K953" s="125"/>
      <c r="L953" s="125"/>
      <c r="M953" s="125"/>
      <c r="N953" s="125"/>
      <c r="R953" s="125"/>
    </row>
    <row r="954" spans="2:18" ht="12.75" x14ac:dyDescent="0.2">
      <c r="B954" s="414"/>
      <c r="C954" s="125"/>
      <c r="D954" s="125"/>
      <c r="E954" s="125"/>
      <c r="F954" s="125"/>
      <c r="G954" s="125"/>
      <c r="H954" s="125"/>
      <c r="I954" s="125"/>
      <c r="J954" s="125"/>
      <c r="K954" s="125"/>
      <c r="L954" s="125"/>
      <c r="M954" s="125"/>
      <c r="N954" s="125"/>
      <c r="R954" s="125"/>
    </row>
    <row r="955" spans="2:18" ht="12.75" x14ac:dyDescent="0.2">
      <c r="B955" s="414"/>
      <c r="C955" s="125"/>
      <c r="D955" s="125"/>
      <c r="E955" s="125"/>
      <c r="F955" s="125"/>
      <c r="G955" s="125"/>
      <c r="H955" s="125"/>
      <c r="I955" s="125"/>
      <c r="J955" s="125"/>
      <c r="K955" s="125"/>
      <c r="L955" s="125"/>
      <c r="M955" s="125"/>
      <c r="N955" s="125"/>
      <c r="R955" s="125"/>
    </row>
    <row r="956" spans="2:18" ht="12.75" x14ac:dyDescent="0.2">
      <c r="B956" s="414"/>
      <c r="C956" s="125"/>
      <c r="D956" s="125"/>
      <c r="E956" s="125"/>
      <c r="F956" s="125"/>
      <c r="G956" s="125"/>
      <c r="H956" s="125"/>
      <c r="I956" s="125"/>
      <c r="J956" s="125"/>
      <c r="K956" s="125"/>
      <c r="L956" s="125"/>
      <c r="M956" s="125"/>
      <c r="N956" s="125"/>
      <c r="R956" s="125"/>
    </row>
    <row r="957" spans="2:18" ht="12.75" x14ac:dyDescent="0.2">
      <c r="B957" s="414"/>
      <c r="C957" s="125"/>
      <c r="D957" s="125"/>
      <c r="E957" s="125"/>
      <c r="F957" s="125"/>
      <c r="G957" s="125"/>
      <c r="H957" s="125"/>
      <c r="I957" s="125"/>
      <c r="J957" s="125"/>
      <c r="K957" s="125"/>
      <c r="L957" s="125"/>
      <c r="M957" s="125"/>
      <c r="N957" s="125"/>
      <c r="R957" s="125"/>
    </row>
    <row r="958" spans="2:18" ht="12.75" x14ac:dyDescent="0.2">
      <c r="B958" s="414"/>
      <c r="C958" s="125"/>
      <c r="D958" s="125"/>
      <c r="E958" s="125"/>
      <c r="F958" s="125"/>
      <c r="G958" s="125"/>
      <c r="H958" s="125"/>
      <c r="I958" s="125"/>
      <c r="J958" s="125"/>
      <c r="K958" s="125"/>
      <c r="L958" s="125"/>
      <c r="M958" s="125"/>
      <c r="N958" s="125"/>
      <c r="R958" s="125"/>
    </row>
    <row r="959" spans="2:18" ht="12.75" x14ac:dyDescent="0.2">
      <c r="B959" s="414"/>
      <c r="C959" s="125"/>
      <c r="D959" s="125"/>
      <c r="E959" s="125"/>
      <c r="F959" s="125"/>
      <c r="G959" s="125"/>
      <c r="H959" s="125"/>
      <c r="I959" s="125"/>
      <c r="J959" s="125"/>
      <c r="K959" s="125"/>
      <c r="L959" s="125"/>
      <c r="M959" s="125"/>
      <c r="N959" s="125"/>
      <c r="R959" s="125"/>
    </row>
    <row r="960" spans="2:18" ht="12.75" x14ac:dyDescent="0.2">
      <c r="B960" s="414"/>
      <c r="C960" s="125"/>
      <c r="D960" s="125"/>
      <c r="E960" s="125"/>
      <c r="F960" s="125"/>
      <c r="G960" s="125"/>
      <c r="H960" s="125"/>
      <c r="I960" s="125"/>
      <c r="J960" s="125"/>
      <c r="K960" s="125"/>
      <c r="L960" s="125"/>
      <c r="M960" s="125"/>
      <c r="N960" s="125"/>
      <c r="R960" s="125"/>
    </row>
    <row r="961" spans="2:18" ht="12.75" x14ac:dyDescent="0.2">
      <c r="B961" s="414"/>
      <c r="C961" s="125"/>
      <c r="D961" s="125"/>
      <c r="E961" s="125"/>
      <c r="F961" s="125"/>
      <c r="G961" s="125"/>
      <c r="H961" s="125"/>
      <c r="I961" s="125"/>
      <c r="J961" s="125"/>
      <c r="K961" s="125"/>
      <c r="L961" s="125"/>
      <c r="M961" s="125"/>
      <c r="N961" s="125"/>
      <c r="R961" s="125"/>
    </row>
    <row r="962" spans="2:18" ht="12.75" x14ac:dyDescent="0.2">
      <c r="B962" s="414"/>
      <c r="C962" s="125"/>
      <c r="D962" s="125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R962" s="125"/>
    </row>
    <row r="963" spans="2:18" ht="12.75" x14ac:dyDescent="0.2">
      <c r="B963" s="414"/>
      <c r="C963" s="125"/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25"/>
      <c r="R963" s="125"/>
    </row>
    <row r="964" spans="2:18" ht="12.75" x14ac:dyDescent="0.2">
      <c r="B964" s="414"/>
      <c r="C964" s="125"/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25"/>
      <c r="R964" s="125"/>
    </row>
    <row r="965" spans="2:18" ht="12.75" x14ac:dyDescent="0.2">
      <c r="B965" s="414"/>
      <c r="C965" s="125"/>
      <c r="D965" s="125"/>
      <c r="E965" s="125"/>
      <c r="F965" s="125"/>
      <c r="G965" s="125"/>
      <c r="H965" s="125"/>
      <c r="I965" s="125"/>
      <c r="J965" s="125"/>
      <c r="K965" s="125"/>
      <c r="L965" s="125"/>
      <c r="M965" s="125"/>
      <c r="N965" s="125"/>
      <c r="R965" s="125"/>
    </row>
    <row r="966" spans="2:18" ht="12.75" x14ac:dyDescent="0.2">
      <c r="B966" s="414"/>
      <c r="C966" s="125"/>
      <c r="D966" s="125"/>
      <c r="E966" s="125"/>
      <c r="F966" s="125"/>
      <c r="G966" s="125"/>
      <c r="H966" s="125"/>
      <c r="I966" s="125"/>
      <c r="J966" s="125"/>
      <c r="K966" s="125"/>
      <c r="L966" s="125"/>
      <c r="M966" s="125"/>
      <c r="N966" s="125"/>
      <c r="R966" s="125"/>
    </row>
    <row r="967" spans="2:18" ht="12.75" x14ac:dyDescent="0.2">
      <c r="B967" s="414"/>
      <c r="C967" s="125"/>
      <c r="D967" s="125"/>
      <c r="E967" s="125"/>
      <c r="F967" s="125"/>
      <c r="G967" s="125"/>
      <c r="H967" s="125"/>
      <c r="I967" s="125"/>
      <c r="J967" s="125"/>
      <c r="K967" s="125"/>
      <c r="L967" s="125"/>
      <c r="M967" s="125"/>
      <c r="N967" s="125"/>
      <c r="R967" s="125"/>
    </row>
    <row r="968" spans="2:18" ht="12.75" x14ac:dyDescent="0.2">
      <c r="B968" s="414"/>
      <c r="C968" s="125"/>
      <c r="D968" s="125"/>
      <c r="E968" s="125"/>
      <c r="F968" s="125"/>
      <c r="G968" s="125"/>
      <c r="H968" s="125"/>
      <c r="I968" s="125"/>
      <c r="J968" s="125"/>
      <c r="K968" s="125"/>
      <c r="L968" s="125"/>
      <c r="M968" s="125"/>
      <c r="N968" s="125"/>
      <c r="R968" s="125"/>
    </row>
    <row r="969" spans="2:18" ht="12.75" x14ac:dyDescent="0.2">
      <c r="B969" s="414"/>
      <c r="C969" s="125"/>
      <c r="D969" s="125"/>
      <c r="E969" s="125"/>
      <c r="F969" s="125"/>
      <c r="G969" s="125"/>
      <c r="H969" s="125"/>
      <c r="I969" s="125"/>
      <c r="J969" s="125"/>
      <c r="K969" s="125"/>
      <c r="L969" s="125"/>
      <c r="M969" s="125"/>
      <c r="N969" s="125"/>
      <c r="R969" s="125"/>
    </row>
    <row r="970" spans="2:18" ht="12.75" x14ac:dyDescent="0.2">
      <c r="B970" s="414"/>
      <c r="C970" s="125"/>
      <c r="D970" s="125"/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  <c r="R970" s="125"/>
    </row>
    <row r="971" spans="2:18" ht="12.75" x14ac:dyDescent="0.2">
      <c r="B971" s="414"/>
      <c r="C971" s="125"/>
      <c r="D971" s="125"/>
      <c r="E971" s="125"/>
      <c r="F971" s="125"/>
      <c r="G971" s="125"/>
      <c r="H971" s="125"/>
      <c r="I971" s="125"/>
      <c r="J971" s="125"/>
      <c r="K971" s="125"/>
      <c r="L971" s="125"/>
      <c r="M971" s="125"/>
      <c r="N971" s="125"/>
      <c r="R971" s="125"/>
    </row>
    <row r="972" spans="2:18" ht="12.75" x14ac:dyDescent="0.2">
      <c r="B972" s="414"/>
      <c r="C972" s="125"/>
      <c r="D972" s="125"/>
      <c r="E972" s="125"/>
      <c r="F972" s="125"/>
      <c r="G972" s="125"/>
      <c r="H972" s="125"/>
      <c r="I972" s="125"/>
      <c r="J972" s="125"/>
      <c r="K972" s="125"/>
      <c r="L972" s="125"/>
      <c r="M972" s="125"/>
      <c r="N972" s="125"/>
      <c r="R972" s="125"/>
    </row>
    <row r="973" spans="2:18" ht="12.75" x14ac:dyDescent="0.2">
      <c r="B973" s="414"/>
      <c r="C973" s="125"/>
      <c r="D973" s="125"/>
      <c r="E973" s="125"/>
      <c r="F973" s="125"/>
      <c r="G973" s="125"/>
      <c r="H973" s="125"/>
      <c r="I973" s="125"/>
      <c r="J973" s="125"/>
      <c r="K973" s="125"/>
      <c r="L973" s="125"/>
      <c r="M973" s="125"/>
      <c r="N973" s="125"/>
      <c r="R973" s="125"/>
    </row>
    <row r="974" spans="2:18" ht="12.75" x14ac:dyDescent="0.2">
      <c r="B974" s="414"/>
      <c r="C974" s="125"/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25"/>
      <c r="R974" s="125"/>
    </row>
    <row r="975" spans="2:18" ht="12.75" x14ac:dyDescent="0.2">
      <c r="B975" s="414"/>
      <c r="C975" s="125"/>
      <c r="D975" s="125"/>
      <c r="E975" s="125"/>
      <c r="F975" s="125"/>
      <c r="G975" s="125"/>
      <c r="H975" s="125"/>
      <c r="I975" s="125"/>
      <c r="J975" s="125"/>
      <c r="K975" s="125"/>
      <c r="L975" s="125"/>
      <c r="M975" s="125"/>
      <c r="N975" s="125"/>
      <c r="R975" s="125"/>
    </row>
    <row r="976" spans="2:18" ht="12.75" x14ac:dyDescent="0.2">
      <c r="B976" s="414"/>
      <c r="C976" s="125"/>
      <c r="D976" s="125"/>
      <c r="E976" s="125"/>
      <c r="F976" s="125"/>
      <c r="G976" s="125"/>
      <c r="H976" s="125"/>
      <c r="I976" s="125"/>
      <c r="J976" s="125"/>
      <c r="K976" s="125"/>
      <c r="L976" s="125"/>
      <c r="M976" s="125"/>
      <c r="N976" s="125"/>
      <c r="R976" s="125"/>
    </row>
    <row r="977" spans="2:18" ht="12.75" x14ac:dyDescent="0.2">
      <c r="B977" s="414"/>
      <c r="C977" s="125"/>
      <c r="D977" s="125"/>
      <c r="E977" s="125"/>
      <c r="F977" s="125"/>
      <c r="G977" s="125"/>
      <c r="H977" s="125"/>
      <c r="I977" s="125"/>
      <c r="J977" s="125"/>
      <c r="K977" s="125"/>
      <c r="L977" s="125"/>
      <c r="M977" s="125"/>
      <c r="N977" s="125"/>
      <c r="R977" s="125"/>
    </row>
    <row r="978" spans="2:18" ht="12.75" x14ac:dyDescent="0.2">
      <c r="B978" s="414"/>
      <c r="C978" s="125"/>
      <c r="D978" s="125"/>
      <c r="E978" s="125"/>
      <c r="F978" s="125"/>
      <c r="G978" s="125"/>
      <c r="H978" s="125"/>
      <c r="I978" s="125"/>
      <c r="J978" s="125"/>
      <c r="K978" s="125"/>
      <c r="L978" s="125"/>
      <c r="M978" s="125"/>
      <c r="N978" s="125"/>
      <c r="R978" s="125"/>
    </row>
    <row r="979" spans="2:18" ht="12.75" x14ac:dyDescent="0.2">
      <c r="B979" s="414"/>
      <c r="C979" s="125"/>
      <c r="D979" s="125"/>
      <c r="E979" s="125"/>
      <c r="F979" s="125"/>
      <c r="G979" s="125"/>
      <c r="H979" s="125"/>
      <c r="I979" s="125"/>
      <c r="J979" s="125"/>
      <c r="K979" s="125"/>
      <c r="L979" s="125"/>
      <c r="M979" s="125"/>
      <c r="N979" s="125"/>
      <c r="R979" s="125"/>
    </row>
    <row r="980" spans="2:18" ht="12.75" x14ac:dyDescent="0.2">
      <c r="B980" s="414"/>
      <c r="C980" s="125"/>
      <c r="D980" s="125"/>
      <c r="E980" s="125"/>
      <c r="F980" s="125"/>
      <c r="G980" s="125"/>
      <c r="H980" s="125"/>
      <c r="I980" s="125"/>
      <c r="J980" s="125"/>
      <c r="K980" s="125"/>
      <c r="L980" s="125"/>
      <c r="M980" s="125"/>
      <c r="N980" s="125"/>
      <c r="R980" s="125"/>
    </row>
    <row r="981" spans="2:18" ht="12.75" x14ac:dyDescent="0.2">
      <c r="B981" s="414"/>
      <c r="C981" s="125"/>
      <c r="D981" s="125"/>
      <c r="E981" s="125"/>
      <c r="F981" s="125"/>
      <c r="G981" s="125"/>
      <c r="H981" s="125"/>
      <c r="I981" s="125"/>
      <c r="J981" s="125"/>
      <c r="K981" s="125"/>
      <c r="L981" s="125"/>
      <c r="M981" s="125"/>
      <c r="N981" s="125"/>
      <c r="R981" s="125"/>
    </row>
    <row r="982" spans="2:18" ht="12.75" x14ac:dyDescent="0.2">
      <c r="B982" s="414"/>
      <c r="C982" s="125"/>
      <c r="D982" s="125"/>
      <c r="E982" s="125"/>
      <c r="F982" s="125"/>
      <c r="G982" s="125"/>
      <c r="H982" s="125"/>
      <c r="I982" s="125"/>
      <c r="J982" s="125"/>
      <c r="K982" s="125"/>
      <c r="L982" s="125"/>
      <c r="M982" s="125"/>
      <c r="N982" s="125"/>
      <c r="R982" s="125"/>
    </row>
    <row r="983" spans="2:18" ht="12.75" x14ac:dyDescent="0.2">
      <c r="B983" s="414"/>
      <c r="C983" s="125"/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  <c r="R983" s="125"/>
    </row>
    <row r="984" spans="2:18" ht="12.75" x14ac:dyDescent="0.2">
      <c r="B984" s="414"/>
      <c r="C984" s="125"/>
      <c r="D984" s="125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  <c r="R984" s="125"/>
    </row>
    <row r="985" spans="2:18" ht="12.75" x14ac:dyDescent="0.2">
      <c r="B985" s="414"/>
      <c r="C985" s="125"/>
      <c r="D985" s="125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  <c r="R985" s="125"/>
    </row>
    <row r="986" spans="2:18" ht="12.75" x14ac:dyDescent="0.2">
      <c r="B986" s="414"/>
      <c r="C986" s="125"/>
      <c r="D986" s="125"/>
      <c r="E986" s="125"/>
      <c r="F986" s="125"/>
      <c r="G986" s="125"/>
      <c r="H986" s="125"/>
      <c r="I986" s="125"/>
      <c r="J986" s="125"/>
      <c r="K986" s="125"/>
      <c r="L986" s="125"/>
      <c r="M986" s="125"/>
      <c r="N986" s="125"/>
      <c r="R986" s="125"/>
    </row>
    <row r="987" spans="2:18" ht="12.75" x14ac:dyDescent="0.2">
      <c r="B987" s="414"/>
      <c r="C987" s="125"/>
      <c r="D987" s="125"/>
      <c r="E987" s="125"/>
      <c r="F987" s="125"/>
      <c r="G987" s="125"/>
      <c r="H987" s="125"/>
      <c r="I987" s="125"/>
      <c r="J987" s="125"/>
      <c r="K987" s="125"/>
      <c r="L987" s="125"/>
      <c r="M987" s="125"/>
      <c r="N987" s="125"/>
      <c r="R987" s="125"/>
    </row>
    <row r="988" spans="2:18" ht="12.75" x14ac:dyDescent="0.2">
      <c r="B988" s="414"/>
      <c r="C988" s="125"/>
      <c r="D988" s="125"/>
      <c r="E988" s="125"/>
      <c r="F988" s="125"/>
      <c r="G988" s="125"/>
      <c r="H988" s="125"/>
      <c r="I988" s="125"/>
      <c r="J988" s="125"/>
      <c r="K988" s="125"/>
      <c r="L988" s="125"/>
      <c r="M988" s="125"/>
      <c r="N988" s="125"/>
      <c r="R988" s="125"/>
    </row>
    <row r="989" spans="2:18" ht="12.75" x14ac:dyDescent="0.2">
      <c r="B989" s="414"/>
      <c r="C989" s="125"/>
      <c r="D989" s="125"/>
      <c r="E989" s="125"/>
      <c r="F989" s="125"/>
      <c r="G989" s="125"/>
      <c r="H989" s="125"/>
      <c r="I989" s="125"/>
      <c r="J989" s="125"/>
      <c r="K989" s="125"/>
      <c r="L989" s="125"/>
      <c r="M989" s="125"/>
      <c r="N989" s="125"/>
      <c r="R989" s="125"/>
    </row>
    <row r="990" spans="2:18" ht="12.75" x14ac:dyDescent="0.2">
      <c r="B990" s="414"/>
      <c r="C990" s="125"/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R990" s="125"/>
    </row>
    <row r="991" spans="2:18" ht="12.75" x14ac:dyDescent="0.2">
      <c r="B991" s="414"/>
      <c r="C991" s="125"/>
      <c r="D991" s="125"/>
      <c r="E991" s="125"/>
      <c r="F991" s="125"/>
      <c r="G991" s="125"/>
      <c r="H991" s="125"/>
      <c r="I991" s="125"/>
      <c r="J991" s="125"/>
      <c r="K991" s="125"/>
      <c r="L991" s="125"/>
      <c r="M991" s="125"/>
      <c r="N991" s="125"/>
      <c r="R991" s="125"/>
    </row>
    <row r="992" spans="2:18" ht="12.75" x14ac:dyDescent="0.2">
      <c r="B992" s="414"/>
      <c r="C992" s="125"/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25"/>
      <c r="R992" s="125"/>
    </row>
    <row r="993" spans="2:18" ht="12.75" x14ac:dyDescent="0.2">
      <c r="B993" s="414"/>
      <c r="C993" s="125"/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25"/>
      <c r="R993" s="125"/>
    </row>
    <row r="994" spans="2:18" ht="12.75" x14ac:dyDescent="0.2">
      <c r="B994" s="414"/>
      <c r="C994" s="125"/>
      <c r="D994" s="125"/>
      <c r="E994" s="125"/>
      <c r="F994" s="125"/>
      <c r="G994" s="125"/>
      <c r="H994" s="125"/>
      <c r="I994" s="125"/>
      <c r="J994" s="125"/>
      <c r="K994" s="125"/>
      <c r="L994" s="125"/>
      <c r="M994" s="125"/>
      <c r="N994" s="125"/>
      <c r="R994" s="125"/>
    </row>
    <row r="995" spans="2:18" ht="12.75" x14ac:dyDescent="0.2">
      <c r="B995" s="414"/>
      <c r="C995" s="125"/>
      <c r="D995" s="125"/>
      <c r="E995" s="125"/>
      <c r="F995" s="125"/>
      <c r="G995" s="125"/>
      <c r="H995" s="125"/>
      <c r="I995" s="125"/>
      <c r="J995" s="125"/>
      <c r="K995" s="125"/>
      <c r="L995" s="125"/>
      <c r="M995" s="125"/>
      <c r="N995" s="125"/>
      <c r="R995" s="125"/>
    </row>
    <row r="996" spans="2:18" ht="12.75" x14ac:dyDescent="0.2">
      <c r="B996" s="414"/>
      <c r="C996" s="125"/>
      <c r="D996" s="125"/>
      <c r="E996" s="125"/>
      <c r="F996" s="125"/>
      <c r="G996" s="125"/>
      <c r="H996" s="125"/>
      <c r="I996" s="125"/>
      <c r="J996" s="125"/>
      <c r="K996" s="125"/>
      <c r="L996" s="125"/>
      <c r="M996" s="125"/>
      <c r="N996" s="125"/>
      <c r="R996" s="125"/>
    </row>
    <row r="997" spans="2:18" ht="12.75" x14ac:dyDescent="0.2">
      <c r="B997" s="414"/>
      <c r="C997" s="125"/>
      <c r="D997" s="125"/>
      <c r="E997" s="125"/>
      <c r="F997" s="125"/>
      <c r="G997" s="125"/>
      <c r="H997" s="125"/>
      <c r="I997" s="125"/>
      <c r="J997" s="125"/>
      <c r="K997" s="125"/>
      <c r="L997" s="125"/>
      <c r="M997" s="125"/>
      <c r="N997" s="125"/>
      <c r="R997" s="125"/>
    </row>
    <row r="998" spans="2:18" ht="12.75" x14ac:dyDescent="0.2">
      <c r="B998" s="414"/>
      <c r="C998" s="125"/>
      <c r="D998" s="125"/>
      <c r="E998" s="125"/>
      <c r="F998" s="125"/>
      <c r="G998" s="125"/>
      <c r="H998" s="125"/>
      <c r="I998" s="125"/>
      <c r="J998" s="125"/>
      <c r="K998" s="125"/>
      <c r="L998" s="125"/>
      <c r="M998" s="125"/>
      <c r="N998" s="125"/>
      <c r="R998" s="125"/>
    </row>
    <row r="999" spans="2:18" ht="12.75" x14ac:dyDescent="0.2">
      <c r="B999" s="414"/>
      <c r="C999" s="125"/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25"/>
      <c r="R999" s="125"/>
    </row>
    <row r="1000" spans="2:18" ht="12.75" x14ac:dyDescent="0.2">
      <c r="B1000" s="414"/>
      <c r="C1000" s="125"/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25"/>
      <c r="R1000" s="125"/>
    </row>
    <row r="1001" spans="2:18" ht="12.75" x14ac:dyDescent="0.2">
      <c r="B1001" s="414"/>
      <c r="C1001" s="125"/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25"/>
      <c r="R1001" s="125"/>
    </row>
    <row r="1002" spans="2:18" ht="12.75" x14ac:dyDescent="0.2">
      <c r="B1002" s="414"/>
      <c r="C1002" s="125"/>
      <c r="D1002" s="125"/>
      <c r="E1002" s="125"/>
      <c r="F1002" s="125"/>
      <c r="G1002" s="125"/>
      <c r="H1002" s="125"/>
      <c r="I1002" s="125"/>
      <c r="J1002" s="125"/>
      <c r="K1002" s="125"/>
      <c r="L1002" s="125"/>
      <c r="M1002" s="125"/>
      <c r="N1002" s="125"/>
      <c r="R1002" s="125"/>
    </row>
    <row r="1003" spans="2:18" ht="12.75" x14ac:dyDescent="0.2">
      <c r="B1003" s="414"/>
      <c r="C1003" s="125"/>
      <c r="D1003" s="125"/>
      <c r="E1003" s="125"/>
      <c r="F1003" s="125"/>
      <c r="G1003" s="125"/>
      <c r="H1003" s="125"/>
      <c r="I1003" s="125"/>
      <c r="J1003" s="125"/>
      <c r="K1003" s="125"/>
      <c r="L1003" s="125"/>
      <c r="M1003" s="125"/>
      <c r="N1003" s="125"/>
      <c r="R1003" s="125"/>
    </row>
    <row r="1004" spans="2:18" ht="12.75" x14ac:dyDescent="0.2">
      <c r="B1004" s="414"/>
      <c r="C1004" s="125"/>
      <c r="D1004" s="125"/>
      <c r="E1004" s="125"/>
      <c r="F1004" s="125"/>
      <c r="G1004" s="125"/>
      <c r="H1004" s="125"/>
      <c r="I1004" s="125"/>
      <c r="J1004" s="125"/>
      <c r="K1004" s="125"/>
      <c r="L1004" s="125"/>
      <c r="M1004" s="125"/>
      <c r="N1004" s="125"/>
      <c r="R1004" s="125"/>
    </row>
    <row r="1005" spans="2:18" ht="12.75" x14ac:dyDescent="0.2">
      <c r="B1005" s="414"/>
      <c r="C1005" s="125"/>
      <c r="D1005" s="125"/>
      <c r="E1005" s="125"/>
      <c r="F1005" s="125"/>
      <c r="G1005" s="125"/>
      <c r="H1005" s="125"/>
      <c r="I1005" s="125"/>
      <c r="J1005" s="125"/>
      <c r="K1005" s="125"/>
      <c r="L1005" s="125"/>
      <c r="M1005" s="125"/>
      <c r="N1005" s="125"/>
      <c r="R1005" s="125"/>
    </row>
    <row r="1006" spans="2:18" ht="12.75" x14ac:dyDescent="0.2">
      <c r="B1006" s="414"/>
      <c r="C1006" s="125"/>
      <c r="D1006" s="125"/>
      <c r="E1006" s="125"/>
      <c r="F1006" s="125"/>
      <c r="G1006" s="125"/>
      <c r="H1006" s="125"/>
      <c r="I1006" s="125"/>
      <c r="J1006" s="125"/>
      <c r="K1006" s="125"/>
      <c r="L1006" s="125"/>
      <c r="M1006" s="125"/>
      <c r="N1006" s="125"/>
      <c r="R1006" s="125"/>
    </row>
    <row r="1007" spans="2:18" ht="12.75" x14ac:dyDescent="0.2">
      <c r="B1007" s="414"/>
      <c r="C1007" s="125"/>
      <c r="D1007" s="125"/>
      <c r="E1007" s="125"/>
      <c r="F1007" s="125"/>
      <c r="G1007" s="125"/>
      <c r="H1007" s="125"/>
      <c r="I1007" s="125"/>
      <c r="J1007" s="125"/>
      <c r="K1007" s="125"/>
      <c r="L1007" s="125"/>
      <c r="M1007" s="125"/>
      <c r="N1007" s="125"/>
      <c r="R1007" s="125"/>
    </row>
    <row r="1008" spans="2:18" ht="12.75" x14ac:dyDescent="0.2">
      <c r="B1008" s="414"/>
      <c r="C1008" s="125"/>
      <c r="D1008" s="125"/>
      <c r="E1008" s="125"/>
      <c r="F1008" s="125"/>
      <c r="G1008" s="125"/>
      <c r="H1008" s="125"/>
      <c r="I1008" s="125"/>
      <c r="J1008" s="125"/>
      <c r="K1008" s="125"/>
      <c r="L1008" s="125"/>
      <c r="M1008" s="125"/>
      <c r="N1008" s="125"/>
      <c r="R1008" s="125"/>
    </row>
    <row r="1009" spans="2:18" ht="12.75" x14ac:dyDescent="0.2">
      <c r="B1009" s="414"/>
      <c r="C1009" s="125"/>
      <c r="D1009" s="125"/>
      <c r="E1009" s="125"/>
      <c r="F1009" s="125"/>
      <c r="G1009" s="125"/>
      <c r="H1009" s="125"/>
      <c r="I1009" s="125"/>
      <c r="J1009" s="125"/>
      <c r="K1009" s="125"/>
      <c r="L1009" s="125"/>
      <c r="M1009" s="125"/>
      <c r="N1009" s="125"/>
      <c r="R1009" s="125"/>
    </row>
    <row r="1010" spans="2:18" ht="12.75" x14ac:dyDescent="0.2">
      <c r="B1010" s="414"/>
      <c r="C1010" s="125"/>
      <c r="D1010" s="125"/>
      <c r="E1010" s="125"/>
      <c r="F1010" s="125"/>
      <c r="G1010" s="125"/>
      <c r="H1010" s="125"/>
      <c r="I1010" s="125"/>
      <c r="J1010" s="125"/>
      <c r="K1010" s="125"/>
      <c r="L1010" s="125"/>
      <c r="M1010" s="125"/>
      <c r="N1010" s="125"/>
      <c r="R1010" s="125"/>
    </row>
    <row r="1011" spans="2:18" ht="12.75" x14ac:dyDescent="0.2">
      <c r="B1011" s="414"/>
      <c r="C1011" s="125"/>
      <c r="D1011" s="125"/>
      <c r="E1011" s="125"/>
      <c r="F1011" s="125"/>
      <c r="G1011" s="125"/>
      <c r="H1011" s="125"/>
      <c r="I1011" s="125"/>
      <c r="J1011" s="125"/>
      <c r="K1011" s="125"/>
      <c r="L1011" s="125"/>
      <c r="M1011" s="125"/>
      <c r="N1011" s="125"/>
      <c r="R1011" s="125"/>
    </row>
    <row r="1012" spans="2:18" ht="12.75" x14ac:dyDescent="0.2">
      <c r="B1012" s="414"/>
      <c r="C1012" s="125"/>
      <c r="D1012" s="125"/>
      <c r="E1012" s="125"/>
      <c r="F1012" s="125"/>
      <c r="G1012" s="125"/>
      <c r="H1012" s="125"/>
      <c r="I1012" s="125"/>
      <c r="J1012" s="125"/>
      <c r="K1012" s="125"/>
      <c r="L1012" s="125"/>
      <c r="M1012" s="125"/>
      <c r="N1012" s="125"/>
      <c r="R1012" s="125"/>
    </row>
    <row r="1013" spans="2:18" ht="12.75" x14ac:dyDescent="0.2">
      <c r="B1013" s="414"/>
      <c r="C1013" s="125"/>
      <c r="D1013" s="125"/>
      <c r="E1013" s="125"/>
      <c r="F1013" s="125"/>
      <c r="G1013" s="125"/>
      <c r="H1013" s="125"/>
      <c r="I1013" s="125"/>
      <c r="J1013" s="125"/>
      <c r="K1013" s="125"/>
      <c r="L1013" s="125"/>
      <c r="M1013" s="125"/>
      <c r="N1013" s="125"/>
      <c r="R1013" s="125"/>
    </row>
    <row r="1014" spans="2:18" ht="12.75" x14ac:dyDescent="0.2">
      <c r="B1014" s="414"/>
      <c r="C1014" s="125"/>
      <c r="D1014" s="125"/>
      <c r="E1014" s="125"/>
      <c r="F1014" s="125"/>
      <c r="G1014" s="125"/>
      <c r="H1014" s="125"/>
      <c r="I1014" s="125"/>
      <c r="J1014" s="125"/>
      <c r="K1014" s="125"/>
      <c r="L1014" s="125"/>
      <c r="M1014" s="125"/>
      <c r="N1014" s="125"/>
      <c r="R1014" s="125"/>
    </row>
    <row r="1015" spans="2:18" ht="12.75" x14ac:dyDescent="0.2">
      <c r="B1015" s="414"/>
      <c r="C1015" s="125"/>
      <c r="D1015" s="125"/>
      <c r="E1015" s="125"/>
      <c r="F1015" s="125"/>
      <c r="G1015" s="125"/>
      <c r="H1015" s="125"/>
      <c r="I1015" s="125"/>
      <c r="J1015" s="125"/>
      <c r="K1015" s="125"/>
      <c r="L1015" s="125"/>
      <c r="M1015" s="125"/>
      <c r="N1015" s="125"/>
      <c r="R1015" s="125"/>
    </row>
    <row r="1016" spans="2:18" ht="12.75" x14ac:dyDescent="0.2">
      <c r="B1016" s="414"/>
      <c r="C1016" s="125"/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25"/>
      <c r="R1016" s="125"/>
    </row>
    <row r="1017" spans="2:18" ht="12.75" x14ac:dyDescent="0.2">
      <c r="B1017" s="414"/>
      <c r="C1017" s="125"/>
      <c r="D1017" s="125"/>
      <c r="E1017" s="125"/>
      <c r="F1017" s="125"/>
      <c r="G1017" s="125"/>
      <c r="H1017" s="125"/>
      <c r="I1017" s="125"/>
      <c r="J1017" s="125"/>
      <c r="K1017" s="125"/>
      <c r="L1017" s="125"/>
      <c r="M1017" s="125"/>
      <c r="N1017" s="125"/>
      <c r="R1017" s="125"/>
    </row>
    <row r="1018" spans="2:18" ht="12.75" x14ac:dyDescent="0.2">
      <c r="B1018" s="414"/>
      <c r="C1018" s="125"/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25"/>
      <c r="R1018" s="125"/>
    </row>
    <row r="1019" spans="2:18" ht="12.75" x14ac:dyDescent="0.2">
      <c r="B1019" s="414"/>
      <c r="C1019" s="125"/>
      <c r="D1019" s="125"/>
      <c r="E1019" s="125"/>
      <c r="F1019" s="125"/>
      <c r="G1019" s="125"/>
      <c r="H1019" s="125"/>
      <c r="I1019" s="125"/>
      <c r="J1019" s="125"/>
      <c r="K1019" s="125"/>
      <c r="L1019" s="125"/>
      <c r="M1019" s="125"/>
      <c r="N1019" s="125"/>
      <c r="R1019" s="125"/>
    </row>
    <row r="1020" spans="2:18" ht="12.75" x14ac:dyDescent="0.2">
      <c r="B1020" s="414"/>
      <c r="C1020" s="125"/>
      <c r="D1020" s="125"/>
      <c r="E1020" s="125"/>
      <c r="F1020" s="125"/>
      <c r="G1020" s="125"/>
      <c r="H1020" s="125"/>
      <c r="I1020" s="125"/>
      <c r="J1020" s="125"/>
      <c r="K1020" s="125"/>
      <c r="L1020" s="125"/>
      <c r="M1020" s="125"/>
      <c r="N1020" s="125"/>
      <c r="R1020" s="125"/>
    </row>
    <row r="1021" spans="2:18" ht="12.75" x14ac:dyDescent="0.2">
      <c r="B1021" s="414"/>
      <c r="C1021" s="125"/>
      <c r="D1021" s="125"/>
      <c r="E1021" s="125"/>
      <c r="F1021" s="125"/>
      <c r="G1021" s="125"/>
      <c r="H1021" s="125"/>
      <c r="I1021" s="125"/>
      <c r="J1021" s="125"/>
      <c r="K1021" s="125"/>
      <c r="L1021" s="125"/>
      <c r="M1021" s="125"/>
      <c r="N1021" s="125"/>
      <c r="R1021" s="125"/>
    </row>
    <row r="1022" spans="2:18" ht="12.75" x14ac:dyDescent="0.2">
      <c r="B1022" s="414"/>
      <c r="C1022" s="125"/>
      <c r="D1022" s="125"/>
      <c r="E1022" s="125"/>
      <c r="F1022" s="125"/>
      <c r="G1022" s="125"/>
      <c r="H1022" s="125"/>
      <c r="I1022" s="125"/>
      <c r="J1022" s="125"/>
      <c r="K1022" s="125"/>
      <c r="L1022" s="125"/>
      <c r="M1022" s="125"/>
      <c r="N1022" s="125"/>
      <c r="R1022" s="125"/>
    </row>
    <row r="1023" spans="2:18" ht="12.75" x14ac:dyDescent="0.2">
      <c r="B1023" s="414"/>
      <c r="C1023" s="125"/>
      <c r="D1023" s="125"/>
      <c r="E1023" s="125"/>
      <c r="F1023" s="125"/>
      <c r="G1023" s="125"/>
      <c r="H1023" s="125"/>
      <c r="I1023" s="125"/>
      <c r="J1023" s="125"/>
      <c r="K1023" s="125"/>
      <c r="L1023" s="125"/>
      <c r="M1023" s="125"/>
      <c r="N1023" s="125"/>
      <c r="R1023" s="125"/>
    </row>
    <row r="1024" spans="2:18" ht="12.75" x14ac:dyDescent="0.2">
      <c r="B1024" s="414"/>
      <c r="C1024" s="125"/>
      <c r="D1024" s="125"/>
      <c r="E1024" s="125"/>
      <c r="F1024" s="125"/>
      <c r="G1024" s="125"/>
      <c r="H1024" s="125"/>
      <c r="I1024" s="125"/>
      <c r="J1024" s="125"/>
      <c r="K1024" s="125"/>
      <c r="L1024" s="125"/>
      <c r="M1024" s="125"/>
      <c r="N1024" s="125"/>
      <c r="R1024" s="125"/>
    </row>
    <row r="1025" spans="2:18" ht="12.75" x14ac:dyDescent="0.2">
      <c r="B1025" s="414"/>
      <c r="C1025" s="125"/>
      <c r="D1025" s="125"/>
      <c r="E1025" s="125"/>
      <c r="F1025" s="125"/>
      <c r="G1025" s="125"/>
      <c r="H1025" s="125"/>
      <c r="I1025" s="125"/>
      <c r="J1025" s="125"/>
      <c r="K1025" s="125"/>
      <c r="L1025" s="125"/>
      <c r="M1025" s="125"/>
      <c r="N1025" s="125"/>
      <c r="R1025" s="125"/>
    </row>
    <row r="1026" spans="2:18" ht="12.75" x14ac:dyDescent="0.2">
      <c r="B1026" s="414"/>
      <c r="C1026" s="125"/>
      <c r="D1026" s="125"/>
      <c r="E1026" s="125"/>
      <c r="F1026" s="125"/>
      <c r="G1026" s="125"/>
      <c r="H1026" s="125"/>
      <c r="I1026" s="125"/>
      <c r="J1026" s="125"/>
      <c r="K1026" s="125"/>
      <c r="L1026" s="125"/>
      <c r="M1026" s="125"/>
      <c r="N1026" s="125"/>
      <c r="R1026" s="125"/>
    </row>
    <row r="1027" spans="2:18" ht="12.75" x14ac:dyDescent="0.2">
      <c r="B1027" s="414"/>
      <c r="C1027" s="125"/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25"/>
      <c r="R1027" s="125"/>
    </row>
    <row r="1028" spans="2:18" ht="12.75" x14ac:dyDescent="0.2">
      <c r="B1028" s="414"/>
      <c r="C1028" s="125"/>
      <c r="D1028" s="125"/>
      <c r="E1028" s="125"/>
      <c r="F1028" s="125"/>
      <c r="G1028" s="125"/>
      <c r="H1028" s="125"/>
      <c r="I1028" s="125"/>
      <c r="J1028" s="125"/>
      <c r="K1028" s="125"/>
      <c r="L1028" s="125"/>
      <c r="M1028" s="125"/>
      <c r="N1028" s="125"/>
      <c r="R1028" s="125"/>
    </row>
    <row r="1029" spans="2:18" ht="12.75" x14ac:dyDescent="0.2">
      <c r="B1029" s="414"/>
      <c r="C1029" s="125"/>
      <c r="D1029" s="125"/>
      <c r="E1029" s="125"/>
      <c r="F1029" s="125"/>
      <c r="G1029" s="125"/>
      <c r="H1029" s="125"/>
      <c r="I1029" s="125"/>
      <c r="J1029" s="125"/>
      <c r="K1029" s="125"/>
      <c r="L1029" s="125"/>
      <c r="M1029" s="125"/>
      <c r="N1029" s="125"/>
      <c r="R1029" s="125"/>
    </row>
    <row r="1030" spans="2:18" ht="12.75" x14ac:dyDescent="0.2">
      <c r="B1030" s="414"/>
      <c r="C1030" s="125"/>
      <c r="D1030" s="125"/>
      <c r="E1030" s="125"/>
      <c r="F1030" s="125"/>
      <c r="G1030" s="125"/>
      <c r="H1030" s="125"/>
      <c r="I1030" s="125"/>
      <c r="J1030" s="125"/>
      <c r="K1030" s="125"/>
      <c r="L1030" s="125"/>
      <c r="M1030" s="125"/>
      <c r="N1030" s="125"/>
      <c r="R1030" s="125"/>
    </row>
    <row r="1031" spans="2:18" ht="12.75" x14ac:dyDescent="0.2">
      <c r="B1031" s="414"/>
      <c r="C1031" s="125"/>
      <c r="D1031" s="125"/>
      <c r="E1031" s="125"/>
      <c r="F1031" s="125"/>
      <c r="G1031" s="125"/>
      <c r="H1031" s="125"/>
      <c r="I1031" s="125"/>
      <c r="J1031" s="125"/>
      <c r="K1031" s="125"/>
      <c r="L1031" s="125"/>
      <c r="M1031" s="125"/>
      <c r="N1031" s="125"/>
      <c r="R1031" s="125"/>
    </row>
    <row r="1032" spans="2:18" ht="12.75" x14ac:dyDescent="0.2">
      <c r="B1032" s="414"/>
      <c r="C1032" s="125"/>
      <c r="D1032" s="125"/>
      <c r="E1032" s="125"/>
      <c r="F1032" s="125"/>
      <c r="G1032" s="125"/>
      <c r="H1032" s="125"/>
      <c r="I1032" s="125"/>
      <c r="J1032" s="125"/>
      <c r="K1032" s="125"/>
      <c r="L1032" s="125"/>
      <c r="M1032" s="125"/>
      <c r="N1032" s="125"/>
      <c r="R1032" s="125"/>
    </row>
    <row r="1033" spans="2:18" ht="12.75" x14ac:dyDescent="0.2">
      <c r="B1033" s="414"/>
      <c r="C1033" s="125"/>
      <c r="D1033" s="125"/>
      <c r="E1033" s="125"/>
      <c r="F1033" s="125"/>
      <c r="G1033" s="125"/>
      <c r="H1033" s="125"/>
      <c r="I1033" s="125"/>
      <c r="J1033" s="125"/>
      <c r="K1033" s="125"/>
      <c r="L1033" s="125"/>
      <c r="M1033" s="125"/>
      <c r="N1033" s="125"/>
      <c r="R1033" s="125"/>
    </row>
    <row r="1034" spans="2:18" ht="12.75" x14ac:dyDescent="0.2">
      <c r="B1034" s="414"/>
      <c r="C1034" s="125"/>
      <c r="D1034" s="125"/>
      <c r="E1034" s="125"/>
      <c r="F1034" s="125"/>
      <c r="G1034" s="125"/>
      <c r="H1034" s="125"/>
      <c r="I1034" s="125"/>
      <c r="J1034" s="125"/>
      <c r="K1034" s="125"/>
      <c r="L1034" s="125"/>
      <c r="M1034" s="125"/>
      <c r="N1034" s="125"/>
      <c r="R1034" s="125"/>
    </row>
    <row r="1035" spans="2:18" ht="12.75" x14ac:dyDescent="0.2">
      <c r="B1035" s="414"/>
      <c r="C1035" s="125"/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25"/>
      <c r="R1035" s="125"/>
    </row>
    <row r="1036" spans="2:18" ht="12.75" x14ac:dyDescent="0.2">
      <c r="B1036" s="414"/>
      <c r="C1036" s="125"/>
      <c r="D1036" s="125"/>
      <c r="E1036" s="125"/>
      <c r="F1036" s="125"/>
      <c r="G1036" s="125"/>
      <c r="H1036" s="125"/>
      <c r="I1036" s="125"/>
      <c r="J1036" s="125"/>
      <c r="K1036" s="125"/>
      <c r="L1036" s="125"/>
      <c r="M1036" s="125"/>
      <c r="N1036" s="125"/>
      <c r="R1036" s="125"/>
    </row>
    <row r="1037" spans="2:18" ht="12.75" x14ac:dyDescent="0.2">
      <c r="B1037" s="414"/>
      <c r="C1037" s="125"/>
      <c r="D1037" s="125"/>
      <c r="E1037" s="125"/>
      <c r="F1037" s="125"/>
      <c r="G1037" s="125"/>
      <c r="H1037" s="125"/>
      <c r="I1037" s="125"/>
      <c r="J1037" s="125"/>
      <c r="K1037" s="125"/>
      <c r="L1037" s="125"/>
      <c r="M1037" s="125"/>
      <c r="N1037" s="125"/>
      <c r="R1037" s="125"/>
    </row>
    <row r="1038" spans="2:18" ht="12.75" x14ac:dyDescent="0.2">
      <c r="B1038" s="414"/>
      <c r="C1038" s="125"/>
      <c r="D1038" s="125"/>
      <c r="E1038" s="125"/>
      <c r="F1038" s="125"/>
      <c r="G1038" s="125"/>
      <c r="H1038" s="125"/>
      <c r="I1038" s="125"/>
      <c r="J1038" s="125"/>
      <c r="K1038" s="125"/>
      <c r="L1038" s="125"/>
      <c r="M1038" s="125"/>
      <c r="N1038" s="125"/>
      <c r="R1038" s="125"/>
    </row>
    <row r="1039" spans="2:18" ht="12.75" x14ac:dyDescent="0.2">
      <c r="B1039" s="414"/>
      <c r="C1039" s="125"/>
      <c r="D1039" s="125"/>
      <c r="E1039" s="125"/>
      <c r="F1039" s="125"/>
      <c r="G1039" s="125"/>
      <c r="H1039" s="125"/>
      <c r="I1039" s="125"/>
      <c r="J1039" s="125"/>
      <c r="K1039" s="125"/>
      <c r="L1039" s="125"/>
      <c r="M1039" s="125"/>
      <c r="N1039" s="125"/>
      <c r="R1039" s="125"/>
    </row>
    <row r="1040" spans="2:18" ht="12.75" x14ac:dyDescent="0.2">
      <c r="B1040" s="414"/>
      <c r="C1040" s="125"/>
      <c r="D1040" s="125"/>
      <c r="E1040" s="125"/>
      <c r="F1040" s="125"/>
      <c r="G1040" s="125"/>
      <c r="H1040" s="125"/>
      <c r="I1040" s="125"/>
      <c r="J1040" s="125"/>
      <c r="K1040" s="125"/>
      <c r="L1040" s="125"/>
      <c r="M1040" s="125"/>
      <c r="N1040" s="125"/>
      <c r="R1040" s="125"/>
    </row>
    <row r="1041" spans="2:18" ht="12.75" x14ac:dyDescent="0.2">
      <c r="B1041" s="414"/>
      <c r="C1041" s="125"/>
      <c r="D1041" s="125"/>
      <c r="E1041" s="125"/>
      <c r="F1041" s="125"/>
      <c r="G1041" s="125"/>
      <c r="H1041" s="125"/>
      <c r="I1041" s="125"/>
      <c r="J1041" s="125"/>
      <c r="K1041" s="125"/>
      <c r="L1041" s="125"/>
      <c r="M1041" s="125"/>
      <c r="N1041" s="125"/>
      <c r="R1041" s="125"/>
    </row>
    <row r="1042" spans="2:18" ht="12.75" x14ac:dyDescent="0.2">
      <c r="B1042" s="414"/>
      <c r="C1042" s="125"/>
      <c r="D1042" s="125"/>
      <c r="E1042" s="125"/>
      <c r="F1042" s="125"/>
      <c r="G1042" s="125"/>
      <c r="H1042" s="125"/>
      <c r="I1042" s="125"/>
      <c r="J1042" s="125"/>
      <c r="K1042" s="125"/>
      <c r="L1042" s="125"/>
      <c r="M1042" s="125"/>
      <c r="N1042" s="125"/>
      <c r="R1042" s="125"/>
    </row>
    <row r="1043" spans="2:18" ht="12.75" x14ac:dyDescent="0.2">
      <c r="B1043" s="414"/>
      <c r="C1043" s="125"/>
      <c r="D1043" s="125"/>
      <c r="E1043" s="125"/>
      <c r="F1043" s="125"/>
      <c r="G1043" s="125"/>
      <c r="H1043" s="125"/>
      <c r="I1043" s="125"/>
      <c r="J1043" s="125"/>
      <c r="K1043" s="125"/>
      <c r="L1043" s="125"/>
      <c r="M1043" s="125"/>
      <c r="N1043" s="125"/>
      <c r="R1043" s="125"/>
    </row>
    <row r="1044" spans="2:18" ht="12.75" x14ac:dyDescent="0.2">
      <c r="B1044" s="414"/>
      <c r="C1044" s="125"/>
      <c r="D1044" s="125"/>
      <c r="E1044" s="125"/>
      <c r="F1044" s="125"/>
      <c r="G1044" s="125"/>
      <c r="H1044" s="125"/>
      <c r="I1044" s="125"/>
      <c r="J1044" s="125"/>
      <c r="K1044" s="125"/>
      <c r="L1044" s="125"/>
      <c r="M1044" s="125"/>
      <c r="N1044" s="125"/>
      <c r="R1044" s="125"/>
    </row>
    <row r="1045" spans="2:18" ht="12.75" x14ac:dyDescent="0.2">
      <c r="B1045" s="414"/>
      <c r="C1045" s="125"/>
      <c r="D1045" s="125"/>
      <c r="E1045" s="125"/>
      <c r="F1045" s="125"/>
      <c r="G1045" s="125"/>
      <c r="H1045" s="125"/>
      <c r="I1045" s="125"/>
      <c r="J1045" s="125"/>
      <c r="K1045" s="125"/>
      <c r="L1045" s="125"/>
      <c r="M1045" s="125"/>
      <c r="N1045" s="125"/>
      <c r="R1045" s="125"/>
    </row>
    <row r="1046" spans="2:18" ht="12.75" x14ac:dyDescent="0.2">
      <c r="B1046" s="414"/>
      <c r="C1046" s="125"/>
      <c r="D1046" s="125"/>
      <c r="E1046" s="125"/>
      <c r="F1046" s="125"/>
      <c r="G1046" s="125"/>
      <c r="H1046" s="125"/>
      <c r="I1046" s="125"/>
      <c r="J1046" s="125"/>
      <c r="K1046" s="125"/>
      <c r="L1046" s="125"/>
      <c r="M1046" s="125"/>
      <c r="N1046" s="125"/>
      <c r="R1046" s="125"/>
    </row>
    <row r="1047" spans="2:18" ht="12.75" x14ac:dyDescent="0.2">
      <c r="B1047" s="414"/>
      <c r="C1047" s="125"/>
      <c r="D1047" s="125"/>
      <c r="E1047" s="125"/>
      <c r="F1047" s="125"/>
      <c r="G1047" s="125"/>
      <c r="H1047" s="125"/>
      <c r="I1047" s="125"/>
      <c r="J1047" s="125"/>
      <c r="K1047" s="125"/>
      <c r="L1047" s="125"/>
      <c r="M1047" s="125"/>
      <c r="N1047" s="125"/>
      <c r="R1047" s="125"/>
    </row>
    <row r="1048" spans="2:18" ht="12.75" x14ac:dyDescent="0.2">
      <c r="B1048" s="414"/>
      <c r="C1048" s="125"/>
      <c r="D1048" s="125"/>
      <c r="E1048" s="125"/>
      <c r="F1048" s="125"/>
      <c r="G1048" s="125"/>
      <c r="H1048" s="125"/>
      <c r="I1048" s="125"/>
      <c r="J1048" s="125"/>
      <c r="K1048" s="125"/>
      <c r="L1048" s="125"/>
      <c r="M1048" s="125"/>
      <c r="N1048" s="125"/>
      <c r="R1048" s="125"/>
    </row>
    <row r="1049" spans="2:18" ht="12.75" x14ac:dyDescent="0.2">
      <c r="B1049" s="414"/>
      <c r="C1049" s="125"/>
      <c r="D1049" s="125"/>
      <c r="E1049" s="125"/>
      <c r="F1049" s="125"/>
      <c r="G1049" s="125"/>
      <c r="H1049" s="125"/>
      <c r="I1049" s="125"/>
      <c r="J1049" s="125"/>
      <c r="K1049" s="125"/>
      <c r="L1049" s="125"/>
      <c r="M1049" s="125"/>
      <c r="N1049" s="125"/>
      <c r="R1049" s="125"/>
    </row>
    <row r="1050" spans="2:18" ht="12.75" x14ac:dyDescent="0.2">
      <c r="B1050" s="414"/>
      <c r="C1050" s="125"/>
      <c r="D1050" s="125"/>
      <c r="E1050" s="125"/>
      <c r="F1050" s="125"/>
      <c r="G1050" s="125"/>
      <c r="H1050" s="125"/>
      <c r="I1050" s="125"/>
      <c r="J1050" s="125"/>
      <c r="K1050" s="125"/>
      <c r="L1050" s="125"/>
      <c r="M1050" s="125"/>
      <c r="N1050" s="125"/>
      <c r="R1050" s="125"/>
    </row>
    <row r="1051" spans="2:18" ht="12.75" x14ac:dyDescent="0.2">
      <c r="B1051" s="414"/>
      <c r="C1051" s="125"/>
      <c r="D1051" s="125"/>
      <c r="E1051" s="125"/>
      <c r="F1051" s="125"/>
      <c r="G1051" s="125"/>
      <c r="H1051" s="125"/>
      <c r="I1051" s="125"/>
      <c r="J1051" s="125"/>
      <c r="K1051" s="125"/>
      <c r="L1051" s="125"/>
      <c r="M1051" s="125"/>
      <c r="N1051" s="125"/>
      <c r="R1051" s="125"/>
    </row>
    <row r="1052" spans="2:18" ht="12.75" x14ac:dyDescent="0.2">
      <c r="B1052" s="414"/>
      <c r="C1052" s="125"/>
      <c r="D1052" s="125"/>
      <c r="E1052" s="125"/>
      <c r="F1052" s="125"/>
      <c r="G1052" s="125"/>
      <c r="H1052" s="125"/>
      <c r="I1052" s="125"/>
      <c r="J1052" s="125"/>
      <c r="K1052" s="125"/>
      <c r="L1052" s="125"/>
      <c r="M1052" s="125"/>
      <c r="N1052" s="125"/>
      <c r="R1052" s="125"/>
    </row>
    <row r="1053" spans="2:18" ht="12.75" x14ac:dyDescent="0.2">
      <c r="B1053" s="414"/>
      <c r="C1053" s="125"/>
      <c r="D1053" s="125"/>
      <c r="E1053" s="125"/>
      <c r="F1053" s="125"/>
      <c r="G1053" s="125"/>
      <c r="H1053" s="125"/>
      <c r="I1053" s="125"/>
      <c r="J1053" s="125"/>
      <c r="K1053" s="125"/>
      <c r="L1053" s="125"/>
      <c r="M1053" s="125"/>
      <c r="N1053" s="125"/>
      <c r="R1053" s="125"/>
    </row>
    <row r="1054" spans="2:18" ht="12.75" x14ac:dyDescent="0.2">
      <c r="B1054" s="414"/>
      <c r="C1054" s="125"/>
      <c r="D1054" s="125"/>
      <c r="E1054" s="125"/>
      <c r="F1054" s="125"/>
      <c r="G1054" s="125"/>
      <c r="H1054" s="125"/>
      <c r="I1054" s="125"/>
      <c r="J1054" s="125"/>
      <c r="K1054" s="125"/>
      <c r="L1054" s="125"/>
      <c r="M1054" s="125"/>
      <c r="N1054" s="125"/>
      <c r="R1054" s="125"/>
    </row>
    <row r="1055" spans="2:18" ht="12.75" x14ac:dyDescent="0.2">
      <c r="B1055" s="414"/>
      <c r="C1055" s="125"/>
      <c r="D1055" s="125"/>
      <c r="E1055" s="125"/>
      <c r="F1055" s="125"/>
      <c r="G1055" s="125"/>
      <c r="H1055" s="125"/>
      <c r="I1055" s="125"/>
      <c r="J1055" s="125"/>
      <c r="K1055" s="125"/>
      <c r="L1055" s="125"/>
      <c r="M1055" s="125"/>
      <c r="N1055" s="125"/>
      <c r="R1055" s="125"/>
    </row>
    <row r="1056" spans="2:18" ht="12.75" x14ac:dyDescent="0.2">
      <c r="B1056" s="414"/>
      <c r="C1056" s="125"/>
      <c r="D1056" s="125"/>
      <c r="E1056" s="125"/>
      <c r="F1056" s="125"/>
      <c r="G1056" s="125"/>
      <c r="H1056" s="125"/>
      <c r="I1056" s="125"/>
      <c r="J1056" s="125"/>
      <c r="K1056" s="125"/>
      <c r="L1056" s="125"/>
      <c r="M1056" s="125"/>
      <c r="N1056" s="125"/>
      <c r="R1056" s="125"/>
    </row>
    <row r="1057" spans="2:18" ht="12.75" x14ac:dyDescent="0.2">
      <c r="B1057" s="414"/>
      <c r="C1057" s="125"/>
      <c r="D1057" s="125"/>
      <c r="E1057" s="125"/>
      <c r="F1057" s="125"/>
      <c r="G1057" s="125"/>
      <c r="H1057" s="125"/>
      <c r="I1057" s="125"/>
      <c r="J1057" s="125"/>
      <c r="K1057" s="125"/>
      <c r="L1057" s="125"/>
      <c r="M1057" s="125"/>
      <c r="N1057" s="125"/>
      <c r="R1057" s="125"/>
    </row>
    <row r="1058" spans="2:18" ht="12.75" x14ac:dyDescent="0.2">
      <c r="B1058" s="414"/>
      <c r="C1058" s="125"/>
      <c r="D1058" s="125"/>
      <c r="E1058" s="125"/>
      <c r="F1058" s="125"/>
      <c r="G1058" s="125"/>
      <c r="H1058" s="125"/>
      <c r="I1058" s="125"/>
      <c r="J1058" s="125"/>
      <c r="K1058" s="125"/>
      <c r="L1058" s="125"/>
      <c r="M1058" s="125"/>
      <c r="N1058" s="125"/>
      <c r="R1058" s="125"/>
    </row>
    <row r="1059" spans="2:18" ht="12.75" x14ac:dyDescent="0.2">
      <c r="B1059" s="414"/>
      <c r="C1059" s="125"/>
      <c r="D1059" s="125"/>
      <c r="E1059" s="125"/>
      <c r="F1059" s="125"/>
      <c r="G1059" s="125"/>
      <c r="H1059" s="125"/>
      <c r="I1059" s="125"/>
      <c r="J1059" s="125"/>
      <c r="K1059" s="125"/>
      <c r="L1059" s="125"/>
      <c r="M1059" s="125"/>
      <c r="N1059" s="125"/>
      <c r="R1059" s="125"/>
    </row>
    <row r="1060" spans="2:18" ht="12.75" x14ac:dyDescent="0.2">
      <c r="B1060" s="414"/>
      <c r="C1060" s="125"/>
      <c r="D1060" s="125"/>
      <c r="E1060" s="125"/>
      <c r="F1060" s="125"/>
      <c r="G1060" s="125"/>
      <c r="H1060" s="125"/>
      <c r="I1060" s="125"/>
      <c r="J1060" s="125"/>
      <c r="K1060" s="125"/>
      <c r="L1060" s="125"/>
      <c r="M1060" s="125"/>
      <c r="N1060" s="125"/>
      <c r="R1060" s="125"/>
    </row>
    <row r="1061" spans="2:18" ht="12.75" x14ac:dyDescent="0.2">
      <c r="B1061" s="414"/>
      <c r="C1061" s="125"/>
      <c r="D1061" s="125"/>
      <c r="E1061" s="125"/>
      <c r="F1061" s="125"/>
      <c r="G1061" s="125"/>
      <c r="H1061" s="125"/>
      <c r="I1061" s="125"/>
      <c r="J1061" s="125"/>
      <c r="K1061" s="125"/>
      <c r="L1061" s="125"/>
      <c r="M1061" s="125"/>
      <c r="N1061" s="125"/>
      <c r="R1061" s="125"/>
    </row>
    <row r="1062" spans="2:18" ht="12.75" x14ac:dyDescent="0.2">
      <c r="B1062" s="414"/>
      <c r="C1062" s="125"/>
      <c r="D1062" s="125"/>
      <c r="E1062" s="125"/>
      <c r="F1062" s="125"/>
      <c r="G1062" s="125"/>
      <c r="H1062" s="125"/>
      <c r="I1062" s="125"/>
      <c r="J1062" s="125"/>
      <c r="K1062" s="125"/>
      <c r="L1062" s="125"/>
      <c r="M1062" s="125"/>
      <c r="N1062" s="125"/>
      <c r="R1062" s="125"/>
    </row>
    <row r="1063" spans="2:18" ht="12.75" x14ac:dyDescent="0.2">
      <c r="B1063" s="414"/>
      <c r="C1063" s="125"/>
      <c r="D1063" s="125"/>
      <c r="E1063" s="125"/>
      <c r="F1063" s="125"/>
      <c r="G1063" s="125"/>
      <c r="H1063" s="125"/>
      <c r="I1063" s="125"/>
      <c r="J1063" s="125"/>
      <c r="K1063" s="125"/>
      <c r="L1063" s="125"/>
      <c r="M1063" s="125"/>
      <c r="N1063" s="125"/>
      <c r="R1063" s="125"/>
    </row>
    <row r="1064" spans="2:18" ht="12.75" x14ac:dyDescent="0.2">
      <c r="B1064" s="414"/>
      <c r="C1064" s="125"/>
      <c r="D1064" s="125"/>
      <c r="E1064" s="125"/>
      <c r="F1064" s="125"/>
      <c r="G1064" s="125"/>
      <c r="H1064" s="125"/>
      <c r="I1064" s="125"/>
      <c r="J1064" s="125"/>
      <c r="K1064" s="125"/>
      <c r="L1064" s="125"/>
      <c r="M1064" s="125"/>
      <c r="N1064" s="125"/>
      <c r="R1064" s="125"/>
    </row>
    <row r="1065" spans="2:18" ht="12.75" x14ac:dyDescent="0.2">
      <c r="B1065" s="414"/>
      <c r="C1065" s="125"/>
      <c r="D1065" s="125"/>
      <c r="E1065" s="125"/>
      <c r="F1065" s="125"/>
      <c r="G1065" s="125"/>
      <c r="H1065" s="125"/>
      <c r="I1065" s="125"/>
      <c r="J1065" s="125"/>
      <c r="K1065" s="125"/>
      <c r="L1065" s="125"/>
      <c r="M1065" s="125"/>
      <c r="N1065" s="125"/>
      <c r="R1065" s="125"/>
    </row>
    <row r="1066" spans="2:18" ht="12.75" x14ac:dyDescent="0.2">
      <c r="B1066" s="414"/>
      <c r="C1066" s="125"/>
      <c r="D1066" s="125"/>
      <c r="E1066" s="125"/>
      <c r="F1066" s="125"/>
      <c r="G1066" s="125"/>
      <c r="H1066" s="125"/>
      <c r="I1066" s="125"/>
      <c r="J1066" s="125"/>
      <c r="K1066" s="125"/>
      <c r="L1066" s="125"/>
      <c r="M1066" s="125"/>
      <c r="N1066" s="125"/>
      <c r="R1066" s="125"/>
    </row>
    <row r="1067" spans="2:18" ht="12.75" x14ac:dyDescent="0.2">
      <c r="B1067" s="414"/>
      <c r="C1067" s="125"/>
      <c r="D1067" s="125"/>
      <c r="E1067" s="125"/>
      <c r="F1067" s="125"/>
      <c r="G1067" s="125"/>
      <c r="H1067" s="125"/>
      <c r="I1067" s="125"/>
      <c r="J1067" s="125"/>
      <c r="K1067" s="125"/>
      <c r="L1067" s="125"/>
      <c r="M1067" s="125"/>
      <c r="N1067" s="125"/>
      <c r="R1067" s="125"/>
    </row>
    <row r="1068" spans="2:18" ht="12.75" x14ac:dyDescent="0.2">
      <c r="B1068" s="414"/>
      <c r="C1068" s="125"/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25"/>
      <c r="R1068" s="125"/>
    </row>
    <row r="1069" spans="2:18" ht="12.75" x14ac:dyDescent="0.2">
      <c r="B1069" s="414"/>
      <c r="C1069" s="125"/>
      <c r="D1069" s="125"/>
      <c r="E1069" s="125"/>
      <c r="F1069" s="125"/>
      <c r="G1069" s="125"/>
      <c r="H1069" s="125"/>
      <c r="I1069" s="125"/>
      <c r="J1069" s="125"/>
      <c r="K1069" s="125"/>
      <c r="L1069" s="125"/>
      <c r="M1069" s="125"/>
      <c r="N1069" s="125"/>
      <c r="R1069" s="125"/>
    </row>
    <row r="1070" spans="2:18" ht="12.75" x14ac:dyDescent="0.2">
      <c r="B1070" s="414"/>
      <c r="C1070" s="125"/>
      <c r="D1070" s="125"/>
      <c r="E1070" s="125"/>
      <c r="F1070" s="125"/>
      <c r="G1070" s="125"/>
      <c r="H1070" s="125"/>
      <c r="I1070" s="125"/>
      <c r="J1070" s="125"/>
      <c r="K1070" s="125"/>
      <c r="L1070" s="125"/>
      <c r="M1070" s="125"/>
      <c r="N1070" s="125"/>
      <c r="R1070" s="125"/>
    </row>
    <row r="1071" spans="2:18" ht="12.75" x14ac:dyDescent="0.2">
      <c r="B1071" s="414"/>
      <c r="C1071" s="125"/>
      <c r="D1071" s="125"/>
      <c r="E1071" s="125"/>
      <c r="F1071" s="125"/>
      <c r="G1071" s="125"/>
      <c r="H1071" s="125"/>
      <c r="I1071" s="125"/>
      <c r="J1071" s="125"/>
      <c r="K1071" s="125"/>
      <c r="L1071" s="125"/>
      <c r="M1071" s="125"/>
      <c r="N1071" s="125"/>
      <c r="R1071" s="125"/>
    </row>
    <row r="1072" spans="2:18" ht="12.75" x14ac:dyDescent="0.2">
      <c r="B1072" s="414"/>
      <c r="C1072" s="125"/>
      <c r="D1072" s="125"/>
      <c r="E1072" s="125"/>
      <c r="F1072" s="125"/>
      <c r="G1072" s="125"/>
      <c r="H1072" s="125"/>
      <c r="I1072" s="125"/>
      <c r="J1072" s="125"/>
      <c r="K1072" s="125"/>
      <c r="L1072" s="125"/>
      <c r="M1072" s="125"/>
      <c r="N1072" s="125"/>
      <c r="R1072" s="125"/>
    </row>
    <row r="1073" spans="2:18" ht="12.75" x14ac:dyDescent="0.2">
      <c r="B1073" s="414"/>
      <c r="C1073" s="125"/>
      <c r="D1073" s="125"/>
      <c r="E1073" s="125"/>
      <c r="F1073" s="125"/>
      <c r="G1073" s="125"/>
      <c r="H1073" s="125"/>
      <c r="I1073" s="125"/>
      <c r="J1073" s="125"/>
      <c r="K1073" s="125"/>
      <c r="L1073" s="125"/>
      <c r="M1073" s="125"/>
      <c r="N1073" s="125"/>
      <c r="R1073" s="125"/>
    </row>
    <row r="1074" spans="2:18" ht="12.75" x14ac:dyDescent="0.2">
      <c r="B1074" s="414"/>
      <c r="C1074" s="125"/>
      <c r="D1074" s="125"/>
      <c r="E1074" s="125"/>
      <c r="F1074" s="125"/>
      <c r="G1074" s="125"/>
      <c r="H1074" s="125"/>
      <c r="I1074" s="125"/>
      <c r="J1074" s="125"/>
      <c r="K1074" s="125"/>
      <c r="L1074" s="125"/>
      <c r="M1074" s="125"/>
      <c r="N1074" s="125"/>
      <c r="R1074" s="125"/>
    </row>
    <row r="1075" spans="2:18" ht="12.75" x14ac:dyDescent="0.2">
      <c r="B1075" s="414"/>
      <c r="C1075" s="125"/>
      <c r="D1075" s="125"/>
      <c r="E1075" s="125"/>
      <c r="F1075" s="125"/>
      <c r="G1075" s="125"/>
      <c r="H1075" s="125"/>
      <c r="I1075" s="125"/>
      <c r="J1075" s="125"/>
      <c r="K1075" s="125"/>
      <c r="L1075" s="125"/>
      <c r="M1075" s="125"/>
      <c r="N1075" s="125"/>
      <c r="R1075" s="125"/>
    </row>
    <row r="1076" spans="2:18" ht="12.75" x14ac:dyDescent="0.2">
      <c r="B1076" s="414"/>
      <c r="C1076" s="125"/>
      <c r="D1076" s="125"/>
      <c r="E1076" s="125"/>
      <c r="F1076" s="125"/>
      <c r="G1076" s="125"/>
      <c r="H1076" s="125"/>
      <c r="I1076" s="125"/>
      <c r="J1076" s="125"/>
      <c r="K1076" s="125"/>
      <c r="L1076" s="125"/>
      <c r="M1076" s="125"/>
      <c r="N1076" s="125"/>
      <c r="R1076" s="125"/>
    </row>
    <row r="1077" spans="2:18" ht="12.75" x14ac:dyDescent="0.2">
      <c r="B1077" s="414"/>
      <c r="C1077" s="125"/>
      <c r="D1077" s="125"/>
      <c r="E1077" s="125"/>
      <c r="F1077" s="125"/>
      <c r="G1077" s="125"/>
      <c r="H1077" s="125"/>
      <c r="I1077" s="125"/>
      <c r="J1077" s="125"/>
      <c r="K1077" s="125"/>
      <c r="L1077" s="125"/>
      <c r="M1077" s="125"/>
      <c r="N1077" s="125"/>
      <c r="R1077" s="125"/>
    </row>
    <row r="1078" spans="2:18" ht="12.75" x14ac:dyDescent="0.2">
      <c r="B1078" s="414"/>
      <c r="C1078" s="125"/>
      <c r="D1078" s="125"/>
      <c r="E1078" s="125"/>
      <c r="F1078" s="125"/>
      <c r="G1078" s="125"/>
      <c r="H1078" s="125"/>
      <c r="I1078" s="125"/>
      <c r="J1078" s="125"/>
      <c r="K1078" s="125"/>
      <c r="L1078" s="125"/>
      <c r="M1078" s="125"/>
      <c r="N1078" s="125"/>
      <c r="R1078" s="125"/>
    </row>
    <row r="1079" spans="2:18" ht="12.75" x14ac:dyDescent="0.2">
      <c r="B1079" s="414"/>
      <c r="C1079" s="125"/>
      <c r="D1079" s="125"/>
      <c r="E1079" s="125"/>
      <c r="F1079" s="125"/>
      <c r="G1079" s="125"/>
      <c r="H1079" s="125"/>
      <c r="I1079" s="125"/>
      <c r="J1079" s="125"/>
      <c r="K1079" s="125"/>
      <c r="L1079" s="125"/>
      <c r="M1079" s="125"/>
      <c r="N1079" s="125"/>
      <c r="R1079" s="125"/>
    </row>
    <row r="1080" spans="2:18" ht="12.75" x14ac:dyDescent="0.2">
      <c r="B1080" s="414"/>
      <c r="C1080" s="125"/>
      <c r="D1080" s="125"/>
      <c r="E1080" s="125"/>
      <c r="F1080" s="125"/>
      <c r="G1080" s="125"/>
      <c r="H1080" s="125"/>
      <c r="I1080" s="125"/>
      <c r="J1080" s="125"/>
      <c r="K1080" s="125"/>
      <c r="L1080" s="125"/>
      <c r="M1080" s="125"/>
      <c r="N1080" s="125"/>
      <c r="R1080" s="125"/>
    </row>
    <row r="1081" spans="2:18" ht="12.75" x14ac:dyDescent="0.2">
      <c r="B1081" s="414"/>
      <c r="C1081" s="125"/>
      <c r="D1081" s="125"/>
      <c r="E1081" s="125"/>
      <c r="F1081" s="125"/>
      <c r="G1081" s="125"/>
      <c r="H1081" s="125"/>
      <c r="I1081" s="125"/>
      <c r="J1081" s="125"/>
      <c r="K1081" s="125"/>
      <c r="L1081" s="125"/>
      <c r="M1081" s="125"/>
      <c r="N1081" s="125"/>
      <c r="R1081" s="125"/>
    </row>
    <row r="1082" spans="2:18" ht="12.75" x14ac:dyDescent="0.2">
      <c r="B1082" s="414"/>
      <c r="C1082" s="125"/>
      <c r="D1082" s="125"/>
      <c r="E1082" s="125"/>
      <c r="F1082" s="125"/>
      <c r="G1082" s="125"/>
      <c r="H1082" s="125"/>
      <c r="I1082" s="125"/>
      <c r="J1082" s="125"/>
      <c r="K1082" s="125"/>
      <c r="L1082" s="125"/>
      <c r="M1082" s="125"/>
      <c r="N1082" s="125"/>
      <c r="R1082" s="125"/>
    </row>
    <row r="1083" spans="2:18" ht="12.75" x14ac:dyDescent="0.2">
      <c r="B1083" s="414"/>
      <c r="C1083" s="125"/>
      <c r="D1083" s="125"/>
      <c r="E1083" s="125"/>
      <c r="F1083" s="125"/>
      <c r="G1083" s="125"/>
      <c r="H1083" s="125"/>
      <c r="I1083" s="125"/>
      <c r="J1083" s="125"/>
      <c r="K1083" s="125"/>
      <c r="L1083" s="125"/>
      <c r="M1083" s="125"/>
      <c r="N1083" s="125"/>
      <c r="R1083" s="125"/>
    </row>
    <row r="1084" spans="2:18" ht="12.75" x14ac:dyDescent="0.2">
      <c r="B1084" s="414"/>
      <c r="C1084" s="125"/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25"/>
      <c r="R1084" s="125"/>
    </row>
    <row r="1085" spans="2:18" ht="12.75" x14ac:dyDescent="0.2">
      <c r="B1085" s="414"/>
      <c r="C1085" s="125"/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25"/>
      <c r="R1085" s="125"/>
    </row>
    <row r="1086" spans="2:18" ht="12.75" x14ac:dyDescent="0.2">
      <c r="B1086" s="414"/>
      <c r="C1086" s="125"/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25"/>
      <c r="R1086" s="125"/>
    </row>
    <row r="1087" spans="2:18" ht="12.75" x14ac:dyDescent="0.2">
      <c r="B1087" s="414"/>
      <c r="C1087" s="125"/>
      <c r="D1087" s="125"/>
      <c r="E1087" s="125"/>
      <c r="F1087" s="125"/>
      <c r="G1087" s="125"/>
      <c r="H1087" s="125"/>
      <c r="I1087" s="125"/>
      <c r="J1087" s="125"/>
      <c r="K1087" s="125"/>
      <c r="L1087" s="125"/>
      <c r="M1087" s="125"/>
      <c r="N1087" s="125"/>
      <c r="R1087" s="125"/>
    </row>
    <row r="1088" spans="2:18" ht="12.75" x14ac:dyDescent="0.2">
      <c r="B1088" s="414"/>
      <c r="C1088" s="125"/>
      <c r="D1088" s="125"/>
      <c r="E1088" s="125"/>
      <c r="F1088" s="125"/>
      <c r="G1088" s="125"/>
      <c r="H1088" s="125"/>
      <c r="I1088" s="125"/>
      <c r="J1088" s="125"/>
      <c r="K1088" s="125"/>
      <c r="L1088" s="125"/>
      <c r="M1088" s="125"/>
      <c r="N1088" s="125"/>
      <c r="R1088" s="125"/>
    </row>
    <row r="1089" spans="2:18" ht="12.75" x14ac:dyDescent="0.2">
      <c r="B1089" s="414"/>
      <c r="C1089" s="125"/>
      <c r="D1089" s="125"/>
      <c r="E1089" s="125"/>
      <c r="F1089" s="125"/>
      <c r="G1089" s="125"/>
      <c r="H1089" s="125"/>
      <c r="I1089" s="125"/>
      <c r="J1089" s="125"/>
      <c r="K1089" s="125"/>
      <c r="L1089" s="125"/>
      <c r="M1089" s="125"/>
      <c r="N1089" s="125"/>
      <c r="R1089" s="125"/>
    </row>
    <row r="1090" spans="2:18" ht="12.75" x14ac:dyDescent="0.2">
      <c r="B1090" s="414"/>
      <c r="C1090" s="125"/>
      <c r="D1090" s="125"/>
      <c r="E1090" s="125"/>
      <c r="F1090" s="125"/>
      <c r="G1090" s="125"/>
      <c r="H1090" s="125"/>
      <c r="I1090" s="125"/>
      <c r="J1090" s="125"/>
      <c r="K1090" s="125"/>
      <c r="L1090" s="125"/>
      <c r="M1090" s="125"/>
      <c r="N1090" s="125"/>
      <c r="R1090" s="125"/>
    </row>
    <row r="1091" spans="2:18" ht="12.75" x14ac:dyDescent="0.2">
      <c r="B1091" s="414"/>
      <c r="C1091" s="125"/>
      <c r="D1091" s="125"/>
      <c r="E1091" s="125"/>
      <c r="F1091" s="125"/>
      <c r="G1091" s="125"/>
      <c r="H1091" s="125"/>
      <c r="I1091" s="125"/>
      <c r="J1091" s="125"/>
      <c r="K1091" s="125"/>
      <c r="L1091" s="125"/>
      <c r="M1091" s="125"/>
      <c r="N1091" s="125"/>
      <c r="R1091" s="125"/>
    </row>
    <row r="1092" spans="2:18" ht="12.75" x14ac:dyDescent="0.2">
      <c r="B1092" s="414"/>
      <c r="C1092" s="125"/>
      <c r="D1092" s="125"/>
      <c r="E1092" s="125"/>
      <c r="F1092" s="125"/>
      <c r="G1092" s="125"/>
      <c r="H1092" s="125"/>
      <c r="I1092" s="125"/>
      <c r="J1092" s="125"/>
      <c r="K1092" s="125"/>
      <c r="L1092" s="125"/>
      <c r="M1092" s="125"/>
      <c r="N1092" s="125"/>
      <c r="R1092" s="125"/>
    </row>
    <row r="1093" spans="2:18" ht="12.75" x14ac:dyDescent="0.2">
      <c r="B1093" s="414"/>
      <c r="C1093" s="125"/>
      <c r="D1093" s="125"/>
      <c r="E1093" s="125"/>
      <c r="F1093" s="125"/>
      <c r="G1093" s="125"/>
      <c r="H1093" s="125"/>
      <c r="I1093" s="125"/>
      <c r="J1093" s="125"/>
      <c r="K1093" s="125"/>
      <c r="L1093" s="125"/>
      <c r="M1093" s="125"/>
      <c r="N1093" s="125"/>
      <c r="R1093" s="125"/>
    </row>
    <row r="1094" spans="2:18" ht="12.75" x14ac:dyDescent="0.2">
      <c r="B1094" s="414"/>
      <c r="C1094" s="125"/>
      <c r="D1094" s="125"/>
      <c r="E1094" s="125"/>
      <c r="F1094" s="125"/>
      <c r="G1094" s="125"/>
      <c r="H1094" s="125"/>
      <c r="I1094" s="125"/>
      <c r="J1094" s="125"/>
      <c r="K1094" s="125"/>
      <c r="L1094" s="125"/>
      <c r="M1094" s="125"/>
      <c r="N1094" s="125"/>
      <c r="R1094" s="125"/>
    </row>
    <row r="1095" spans="2:18" ht="12.75" x14ac:dyDescent="0.2">
      <c r="B1095" s="414"/>
      <c r="C1095" s="125"/>
      <c r="D1095" s="125"/>
      <c r="E1095" s="125"/>
      <c r="F1095" s="125"/>
      <c r="G1095" s="125"/>
      <c r="H1095" s="125"/>
      <c r="I1095" s="125"/>
      <c r="J1095" s="125"/>
      <c r="K1095" s="125"/>
      <c r="L1095" s="125"/>
      <c r="M1095" s="125"/>
      <c r="N1095" s="125"/>
      <c r="R1095" s="125"/>
    </row>
    <row r="1096" spans="2:18" ht="12.75" x14ac:dyDescent="0.2">
      <c r="B1096" s="414"/>
      <c r="C1096" s="125"/>
      <c r="D1096" s="125"/>
      <c r="E1096" s="125"/>
      <c r="F1096" s="125"/>
      <c r="G1096" s="125"/>
      <c r="H1096" s="125"/>
      <c r="I1096" s="125"/>
      <c r="J1096" s="125"/>
      <c r="K1096" s="125"/>
      <c r="L1096" s="125"/>
      <c r="M1096" s="125"/>
      <c r="N1096" s="125"/>
      <c r="R1096" s="125"/>
    </row>
    <row r="1097" spans="2:18" ht="12.75" x14ac:dyDescent="0.2">
      <c r="B1097" s="414"/>
      <c r="C1097" s="125"/>
      <c r="D1097" s="125"/>
      <c r="E1097" s="125"/>
      <c r="F1097" s="125"/>
      <c r="G1097" s="125"/>
      <c r="H1097" s="125"/>
      <c r="I1097" s="125"/>
      <c r="J1097" s="125"/>
      <c r="K1097" s="125"/>
      <c r="L1097" s="125"/>
      <c r="M1097" s="125"/>
      <c r="N1097" s="125"/>
      <c r="R1097" s="125"/>
    </row>
    <row r="1098" spans="2:18" ht="12.75" x14ac:dyDescent="0.2">
      <c r="B1098" s="414"/>
      <c r="C1098" s="125"/>
      <c r="D1098" s="125"/>
      <c r="E1098" s="125"/>
      <c r="F1098" s="125"/>
      <c r="G1098" s="125"/>
      <c r="H1098" s="125"/>
      <c r="I1098" s="125"/>
      <c r="J1098" s="125"/>
      <c r="K1098" s="125"/>
      <c r="L1098" s="125"/>
      <c r="M1098" s="125"/>
      <c r="N1098" s="125"/>
      <c r="R1098" s="125"/>
    </row>
    <row r="1099" spans="2:18" ht="12.75" x14ac:dyDescent="0.2">
      <c r="B1099" s="414"/>
      <c r="C1099" s="125"/>
      <c r="D1099" s="125"/>
      <c r="E1099" s="125"/>
      <c r="F1099" s="125"/>
      <c r="G1099" s="125"/>
      <c r="H1099" s="125"/>
      <c r="I1099" s="125"/>
      <c r="J1099" s="125"/>
      <c r="K1099" s="125"/>
      <c r="L1099" s="125"/>
      <c r="M1099" s="125"/>
      <c r="N1099" s="125"/>
      <c r="R1099" s="125"/>
    </row>
    <row r="1100" spans="2:18" ht="12.75" x14ac:dyDescent="0.2">
      <c r="B1100" s="414"/>
      <c r="C1100" s="125"/>
      <c r="D1100" s="125"/>
      <c r="E1100" s="125"/>
      <c r="F1100" s="125"/>
      <c r="G1100" s="125"/>
      <c r="H1100" s="125"/>
      <c r="I1100" s="125"/>
      <c r="J1100" s="125"/>
      <c r="K1100" s="125"/>
      <c r="L1100" s="125"/>
      <c r="M1100" s="125"/>
      <c r="N1100" s="125"/>
      <c r="R1100" s="125"/>
    </row>
    <row r="1101" spans="2:18" ht="12.75" x14ac:dyDescent="0.2">
      <c r="B1101" s="414"/>
      <c r="C1101" s="125"/>
      <c r="D1101" s="125"/>
      <c r="E1101" s="125"/>
      <c r="F1101" s="125"/>
      <c r="G1101" s="125"/>
      <c r="H1101" s="125"/>
      <c r="I1101" s="125"/>
      <c r="J1101" s="125"/>
      <c r="K1101" s="125"/>
      <c r="L1101" s="125"/>
      <c r="M1101" s="125"/>
      <c r="N1101" s="125"/>
      <c r="R1101" s="125"/>
    </row>
    <row r="1102" spans="2:18" ht="12.75" x14ac:dyDescent="0.2">
      <c r="B1102" s="414"/>
      <c r="C1102" s="125"/>
      <c r="D1102" s="125"/>
      <c r="E1102" s="125"/>
      <c r="F1102" s="125"/>
      <c r="G1102" s="125"/>
      <c r="H1102" s="125"/>
      <c r="I1102" s="125"/>
      <c r="J1102" s="125"/>
      <c r="K1102" s="125"/>
      <c r="L1102" s="125"/>
      <c r="M1102" s="125"/>
      <c r="N1102" s="125"/>
      <c r="R1102" s="125"/>
    </row>
    <row r="1103" spans="2:18" ht="12.75" x14ac:dyDescent="0.2">
      <c r="B1103" s="414"/>
      <c r="C1103" s="125"/>
      <c r="D1103" s="125"/>
      <c r="E1103" s="125"/>
      <c r="F1103" s="125"/>
      <c r="G1103" s="125"/>
      <c r="H1103" s="125"/>
      <c r="I1103" s="125"/>
      <c r="J1103" s="125"/>
      <c r="K1103" s="125"/>
      <c r="L1103" s="125"/>
      <c r="M1103" s="125"/>
      <c r="N1103" s="125"/>
      <c r="R1103" s="125"/>
    </row>
    <row r="1104" spans="2:18" ht="12.75" x14ac:dyDescent="0.2">
      <c r="B1104" s="414"/>
      <c r="C1104" s="125"/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25"/>
      <c r="R1104" s="125"/>
    </row>
    <row r="1105" spans="2:18" ht="12.75" x14ac:dyDescent="0.2">
      <c r="B1105" s="414"/>
      <c r="C1105" s="125"/>
      <c r="D1105" s="125"/>
      <c r="E1105" s="125"/>
      <c r="F1105" s="125"/>
      <c r="G1105" s="125"/>
      <c r="H1105" s="125"/>
      <c r="I1105" s="125"/>
      <c r="J1105" s="125"/>
      <c r="K1105" s="125"/>
      <c r="L1105" s="125"/>
      <c r="M1105" s="125"/>
      <c r="N1105" s="125"/>
      <c r="R1105" s="125"/>
    </row>
    <row r="1106" spans="2:18" ht="12.75" x14ac:dyDescent="0.2">
      <c r="B1106" s="414"/>
      <c r="C1106" s="125"/>
      <c r="D1106" s="125"/>
      <c r="E1106" s="125"/>
      <c r="F1106" s="125"/>
      <c r="G1106" s="125"/>
      <c r="H1106" s="125"/>
      <c r="I1106" s="125"/>
      <c r="J1106" s="125"/>
      <c r="K1106" s="125"/>
      <c r="L1106" s="125"/>
      <c r="M1106" s="125"/>
      <c r="N1106" s="125"/>
      <c r="R1106" s="125"/>
    </row>
    <row r="1107" spans="2:18" ht="12.75" x14ac:dyDescent="0.2">
      <c r="B1107" s="414"/>
      <c r="C1107" s="125"/>
      <c r="D1107" s="125"/>
      <c r="E1107" s="125"/>
      <c r="F1107" s="125"/>
      <c r="G1107" s="125"/>
      <c r="H1107" s="125"/>
      <c r="I1107" s="125"/>
      <c r="J1107" s="125"/>
      <c r="K1107" s="125"/>
      <c r="L1107" s="125"/>
      <c r="M1107" s="125"/>
      <c r="N1107" s="125"/>
      <c r="R1107" s="125"/>
    </row>
    <row r="1108" spans="2:18" ht="12.75" x14ac:dyDescent="0.2">
      <c r="B1108" s="414"/>
      <c r="C1108" s="125"/>
      <c r="D1108" s="125"/>
      <c r="E1108" s="125"/>
      <c r="F1108" s="125"/>
      <c r="G1108" s="125"/>
      <c r="H1108" s="125"/>
      <c r="I1108" s="125"/>
      <c r="J1108" s="125"/>
      <c r="K1108" s="125"/>
      <c r="L1108" s="125"/>
      <c r="M1108" s="125"/>
      <c r="N1108" s="125"/>
      <c r="R1108" s="125"/>
    </row>
    <row r="1109" spans="2:18" ht="12.75" x14ac:dyDescent="0.2">
      <c r="B1109" s="414"/>
      <c r="C1109" s="125"/>
      <c r="D1109" s="125"/>
      <c r="E1109" s="125"/>
      <c r="F1109" s="125"/>
      <c r="G1109" s="125"/>
      <c r="H1109" s="125"/>
      <c r="I1109" s="125"/>
      <c r="J1109" s="125"/>
      <c r="K1109" s="125"/>
      <c r="L1109" s="125"/>
      <c r="M1109" s="125"/>
      <c r="N1109" s="125"/>
      <c r="R1109" s="125"/>
    </row>
    <row r="1110" spans="2:18" ht="12.75" x14ac:dyDescent="0.2">
      <c r="B1110" s="414"/>
      <c r="C1110" s="125"/>
      <c r="D1110" s="125"/>
      <c r="E1110" s="125"/>
      <c r="F1110" s="125"/>
      <c r="G1110" s="125"/>
      <c r="H1110" s="125"/>
      <c r="I1110" s="125"/>
      <c r="J1110" s="125"/>
      <c r="K1110" s="125"/>
      <c r="L1110" s="125"/>
      <c r="M1110" s="125"/>
      <c r="N1110" s="125"/>
      <c r="R1110" s="125"/>
    </row>
    <row r="1111" spans="2:18" ht="12.75" x14ac:dyDescent="0.2">
      <c r="B1111" s="414"/>
      <c r="C1111" s="125"/>
      <c r="D1111" s="125"/>
      <c r="E1111" s="125"/>
      <c r="F1111" s="125"/>
      <c r="G1111" s="125"/>
      <c r="H1111" s="125"/>
      <c r="I1111" s="125"/>
      <c r="J1111" s="125"/>
      <c r="K1111" s="125"/>
      <c r="L1111" s="125"/>
      <c r="M1111" s="125"/>
      <c r="N1111" s="125"/>
      <c r="R1111" s="125"/>
    </row>
    <row r="1112" spans="2:18" ht="12.75" x14ac:dyDescent="0.2">
      <c r="B1112" s="414"/>
      <c r="C1112" s="125"/>
      <c r="D1112" s="125"/>
      <c r="E1112" s="125"/>
      <c r="F1112" s="125"/>
      <c r="G1112" s="125"/>
      <c r="H1112" s="125"/>
      <c r="I1112" s="125"/>
      <c r="J1112" s="125"/>
      <c r="K1112" s="125"/>
      <c r="L1112" s="125"/>
      <c r="M1112" s="125"/>
      <c r="N1112" s="125"/>
      <c r="R1112" s="125"/>
    </row>
    <row r="1113" spans="2:18" ht="12.75" x14ac:dyDescent="0.2">
      <c r="B1113" s="414"/>
      <c r="C1113" s="125"/>
      <c r="D1113" s="125"/>
      <c r="E1113" s="125"/>
      <c r="F1113" s="125"/>
      <c r="G1113" s="125"/>
      <c r="H1113" s="125"/>
      <c r="I1113" s="125"/>
      <c r="J1113" s="125"/>
      <c r="K1113" s="125"/>
      <c r="L1113" s="125"/>
      <c r="M1113" s="125"/>
      <c r="N1113" s="125"/>
      <c r="R1113" s="125"/>
    </row>
    <row r="1114" spans="2:18" ht="12.75" x14ac:dyDescent="0.2">
      <c r="B1114" s="414"/>
      <c r="C1114" s="125"/>
      <c r="D1114" s="125"/>
      <c r="E1114" s="125"/>
      <c r="F1114" s="125"/>
      <c r="G1114" s="125"/>
      <c r="H1114" s="125"/>
      <c r="I1114" s="125"/>
      <c r="J1114" s="125"/>
      <c r="K1114" s="125"/>
      <c r="L1114" s="125"/>
      <c r="M1114" s="125"/>
      <c r="N1114" s="125"/>
      <c r="R1114" s="125"/>
    </row>
    <row r="1115" spans="2:18" ht="12.75" x14ac:dyDescent="0.2">
      <c r="B1115" s="414"/>
      <c r="C1115" s="125"/>
      <c r="D1115" s="125"/>
      <c r="E1115" s="125"/>
      <c r="F1115" s="125"/>
      <c r="G1115" s="125"/>
      <c r="H1115" s="125"/>
      <c r="I1115" s="125"/>
      <c r="J1115" s="125"/>
      <c r="K1115" s="125"/>
      <c r="L1115" s="125"/>
      <c r="M1115" s="125"/>
      <c r="N1115" s="125"/>
      <c r="R1115" s="125"/>
    </row>
    <row r="1116" spans="2:18" ht="12.75" x14ac:dyDescent="0.2">
      <c r="B1116" s="414"/>
      <c r="C1116" s="125"/>
      <c r="D1116" s="125"/>
      <c r="E1116" s="125"/>
      <c r="F1116" s="125"/>
      <c r="G1116" s="125"/>
      <c r="H1116" s="125"/>
      <c r="I1116" s="125"/>
      <c r="J1116" s="125"/>
      <c r="K1116" s="125"/>
      <c r="L1116" s="125"/>
      <c r="M1116" s="125"/>
      <c r="N1116" s="125"/>
      <c r="R1116" s="125"/>
    </row>
    <row r="1117" spans="2:18" ht="12.75" x14ac:dyDescent="0.2">
      <c r="B1117" s="414"/>
      <c r="C1117" s="125"/>
      <c r="D1117" s="125"/>
      <c r="E1117" s="125"/>
      <c r="F1117" s="125"/>
      <c r="G1117" s="125"/>
      <c r="H1117" s="125"/>
      <c r="I1117" s="125"/>
      <c r="J1117" s="125"/>
      <c r="K1117" s="125"/>
      <c r="L1117" s="125"/>
      <c r="M1117" s="125"/>
      <c r="N1117" s="125"/>
      <c r="R1117" s="125"/>
    </row>
    <row r="1118" spans="2:18" ht="12.75" x14ac:dyDescent="0.2">
      <c r="B1118" s="414"/>
      <c r="C1118" s="125"/>
      <c r="D1118" s="125"/>
      <c r="E1118" s="125"/>
      <c r="F1118" s="125"/>
      <c r="G1118" s="125"/>
      <c r="H1118" s="125"/>
      <c r="I1118" s="125"/>
      <c r="J1118" s="125"/>
      <c r="K1118" s="125"/>
      <c r="L1118" s="125"/>
      <c r="M1118" s="125"/>
      <c r="N1118" s="125"/>
      <c r="R1118" s="125"/>
    </row>
    <row r="1119" spans="2:18" ht="12.75" x14ac:dyDescent="0.2">
      <c r="B1119" s="414"/>
      <c r="C1119" s="125"/>
      <c r="D1119" s="125"/>
      <c r="E1119" s="125"/>
      <c r="F1119" s="125"/>
      <c r="G1119" s="125"/>
      <c r="H1119" s="125"/>
      <c r="I1119" s="125"/>
      <c r="J1119" s="125"/>
      <c r="K1119" s="125"/>
      <c r="L1119" s="125"/>
      <c r="M1119" s="125"/>
      <c r="N1119" s="125"/>
      <c r="R1119" s="125"/>
    </row>
    <row r="1120" spans="2:18" ht="12.75" x14ac:dyDescent="0.2">
      <c r="B1120" s="414"/>
      <c r="C1120" s="125"/>
      <c r="D1120" s="125"/>
      <c r="E1120" s="125"/>
      <c r="F1120" s="125"/>
      <c r="G1120" s="125"/>
      <c r="H1120" s="125"/>
      <c r="I1120" s="125"/>
      <c r="J1120" s="125"/>
      <c r="K1120" s="125"/>
      <c r="L1120" s="125"/>
      <c r="M1120" s="125"/>
      <c r="N1120" s="125"/>
      <c r="R1120" s="125"/>
    </row>
    <row r="1121" spans="2:18" ht="12.75" x14ac:dyDescent="0.2">
      <c r="B1121" s="414"/>
      <c r="C1121" s="125"/>
      <c r="D1121" s="125"/>
      <c r="E1121" s="125"/>
      <c r="F1121" s="125"/>
      <c r="G1121" s="125"/>
      <c r="H1121" s="125"/>
      <c r="I1121" s="125"/>
      <c r="J1121" s="125"/>
      <c r="K1121" s="125"/>
      <c r="L1121" s="125"/>
      <c r="M1121" s="125"/>
      <c r="N1121" s="125"/>
      <c r="R1121" s="125"/>
    </row>
    <row r="1122" spans="2:18" ht="12.75" x14ac:dyDescent="0.2">
      <c r="B1122" s="414"/>
      <c r="C1122" s="125"/>
      <c r="D1122" s="125"/>
      <c r="E1122" s="125"/>
      <c r="F1122" s="125"/>
      <c r="G1122" s="125"/>
      <c r="H1122" s="125"/>
      <c r="I1122" s="125"/>
      <c r="J1122" s="125"/>
      <c r="K1122" s="125"/>
      <c r="L1122" s="125"/>
      <c r="M1122" s="125"/>
      <c r="N1122" s="125"/>
      <c r="R1122" s="125"/>
    </row>
    <row r="1123" spans="2:18" ht="12.75" x14ac:dyDescent="0.2">
      <c r="B1123" s="414"/>
      <c r="C1123" s="125"/>
      <c r="D1123" s="125"/>
      <c r="E1123" s="125"/>
      <c r="F1123" s="125"/>
      <c r="G1123" s="125"/>
      <c r="H1123" s="125"/>
      <c r="I1123" s="125"/>
      <c r="J1123" s="125"/>
      <c r="K1123" s="125"/>
      <c r="L1123" s="125"/>
      <c r="M1123" s="125"/>
      <c r="N1123" s="125"/>
      <c r="R1123" s="125"/>
    </row>
    <row r="1124" spans="2:18" ht="12.75" x14ac:dyDescent="0.2">
      <c r="B1124" s="414"/>
      <c r="C1124" s="125"/>
      <c r="D1124" s="125"/>
      <c r="E1124" s="125"/>
      <c r="F1124" s="125"/>
      <c r="G1124" s="125"/>
      <c r="H1124" s="125"/>
      <c r="I1124" s="125"/>
      <c r="J1124" s="125"/>
      <c r="K1124" s="125"/>
      <c r="L1124" s="125"/>
      <c r="M1124" s="125"/>
      <c r="N1124" s="125"/>
      <c r="R1124" s="125"/>
    </row>
    <row r="1125" spans="2:18" ht="12.75" x14ac:dyDescent="0.2">
      <c r="B1125" s="414"/>
      <c r="C1125" s="125"/>
      <c r="D1125" s="125"/>
      <c r="E1125" s="125"/>
      <c r="F1125" s="125"/>
      <c r="G1125" s="125"/>
      <c r="H1125" s="125"/>
      <c r="I1125" s="125"/>
      <c r="J1125" s="125"/>
      <c r="K1125" s="125"/>
      <c r="L1125" s="125"/>
      <c r="M1125" s="125"/>
      <c r="N1125" s="125"/>
      <c r="R1125" s="125"/>
    </row>
    <row r="1126" spans="2:18" ht="12.75" x14ac:dyDescent="0.2">
      <c r="B1126" s="414"/>
      <c r="C1126" s="125"/>
      <c r="D1126" s="125"/>
      <c r="E1126" s="125"/>
      <c r="F1126" s="125"/>
      <c r="G1126" s="125"/>
      <c r="H1126" s="125"/>
      <c r="I1126" s="125"/>
      <c r="J1126" s="125"/>
      <c r="K1126" s="125"/>
      <c r="L1126" s="125"/>
      <c r="M1126" s="125"/>
      <c r="N1126" s="125"/>
      <c r="R1126" s="125"/>
    </row>
    <row r="1127" spans="2:18" ht="12.75" x14ac:dyDescent="0.2">
      <c r="B1127" s="414"/>
      <c r="C1127" s="125"/>
      <c r="D1127" s="125"/>
      <c r="E1127" s="125"/>
      <c r="F1127" s="125"/>
      <c r="G1127" s="125"/>
      <c r="H1127" s="125"/>
      <c r="I1127" s="125"/>
      <c r="J1127" s="125"/>
      <c r="K1127" s="125"/>
      <c r="L1127" s="125"/>
      <c r="M1127" s="125"/>
      <c r="N1127" s="125"/>
      <c r="R1127" s="125"/>
    </row>
    <row r="1128" spans="2:18" ht="12.75" x14ac:dyDescent="0.2">
      <c r="B1128" s="414"/>
      <c r="C1128" s="125"/>
      <c r="D1128" s="125"/>
      <c r="E1128" s="125"/>
      <c r="F1128" s="125"/>
      <c r="G1128" s="125"/>
      <c r="H1128" s="125"/>
      <c r="I1128" s="125"/>
      <c r="J1128" s="125"/>
      <c r="K1128" s="125"/>
      <c r="L1128" s="125"/>
      <c r="M1128" s="125"/>
      <c r="N1128" s="125"/>
      <c r="R1128" s="125"/>
    </row>
    <row r="1129" spans="2:18" ht="12.75" x14ac:dyDescent="0.2">
      <c r="B1129" s="414"/>
      <c r="C1129" s="125"/>
      <c r="D1129" s="125"/>
      <c r="E1129" s="125"/>
      <c r="F1129" s="125"/>
      <c r="G1129" s="125"/>
      <c r="H1129" s="125"/>
      <c r="I1129" s="125"/>
      <c r="J1129" s="125"/>
      <c r="K1129" s="125"/>
      <c r="L1129" s="125"/>
      <c r="M1129" s="125"/>
      <c r="N1129" s="125"/>
      <c r="R1129" s="125"/>
    </row>
    <row r="1130" spans="2:18" ht="12.75" x14ac:dyDescent="0.2">
      <c r="B1130" s="414"/>
      <c r="C1130" s="125"/>
      <c r="D1130" s="125"/>
      <c r="E1130" s="125"/>
      <c r="F1130" s="125"/>
      <c r="G1130" s="125"/>
      <c r="H1130" s="125"/>
      <c r="I1130" s="125"/>
      <c r="J1130" s="125"/>
      <c r="K1130" s="125"/>
      <c r="L1130" s="125"/>
      <c r="M1130" s="125"/>
      <c r="N1130" s="125"/>
      <c r="R1130" s="125"/>
    </row>
    <row r="1131" spans="2:18" ht="12.75" x14ac:dyDescent="0.2">
      <c r="B1131" s="414"/>
      <c r="C1131" s="125"/>
      <c r="D1131" s="125"/>
      <c r="E1131" s="125"/>
      <c r="F1131" s="125"/>
      <c r="G1131" s="125"/>
      <c r="H1131" s="125"/>
      <c r="I1131" s="125"/>
      <c r="J1131" s="125"/>
      <c r="K1131" s="125"/>
      <c r="L1131" s="125"/>
      <c r="M1131" s="125"/>
      <c r="N1131" s="125"/>
      <c r="R1131" s="125"/>
    </row>
    <row r="1132" spans="2:18" ht="12.75" x14ac:dyDescent="0.2">
      <c r="B1132" s="414"/>
      <c r="C1132" s="125"/>
      <c r="D1132" s="125"/>
      <c r="E1132" s="125"/>
      <c r="F1132" s="125"/>
      <c r="G1132" s="125"/>
      <c r="H1132" s="125"/>
      <c r="I1132" s="125"/>
      <c r="J1132" s="125"/>
      <c r="K1132" s="125"/>
      <c r="L1132" s="125"/>
      <c r="M1132" s="125"/>
      <c r="N1132" s="125"/>
      <c r="R1132" s="125"/>
    </row>
    <row r="1133" spans="2:18" ht="12.75" x14ac:dyDescent="0.2">
      <c r="B1133" s="414"/>
      <c r="C1133" s="125"/>
      <c r="D1133" s="125"/>
      <c r="E1133" s="125"/>
      <c r="F1133" s="125"/>
      <c r="G1133" s="125"/>
      <c r="H1133" s="125"/>
      <c r="I1133" s="125"/>
      <c r="J1133" s="125"/>
      <c r="K1133" s="125"/>
      <c r="L1133" s="125"/>
      <c r="M1133" s="125"/>
      <c r="N1133" s="125"/>
      <c r="R1133" s="125"/>
    </row>
    <row r="1134" spans="2:18" ht="12.75" x14ac:dyDescent="0.2">
      <c r="B1134" s="414"/>
      <c r="C1134" s="125"/>
      <c r="D1134" s="125"/>
      <c r="E1134" s="125"/>
      <c r="F1134" s="125"/>
      <c r="G1134" s="125"/>
      <c r="H1134" s="125"/>
      <c r="I1134" s="125"/>
      <c r="J1134" s="125"/>
      <c r="K1134" s="125"/>
      <c r="L1134" s="125"/>
      <c r="M1134" s="125"/>
      <c r="N1134" s="125"/>
      <c r="R1134" s="125"/>
    </row>
    <row r="1135" spans="2:18" ht="12.75" x14ac:dyDescent="0.2">
      <c r="B1135" s="414"/>
      <c r="C1135" s="125"/>
      <c r="D1135" s="125"/>
      <c r="E1135" s="125"/>
      <c r="F1135" s="125"/>
      <c r="G1135" s="125"/>
      <c r="H1135" s="125"/>
      <c r="I1135" s="125"/>
      <c r="J1135" s="125"/>
      <c r="K1135" s="125"/>
      <c r="L1135" s="125"/>
      <c r="M1135" s="125"/>
      <c r="N1135" s="125"/>
      <c r="R1135" s="125"/>
    </row>
    <row r="1136" spans="2:18" ht="12.75" x14ac:dyDescent="0.2">
      <c r="B1136" s="414"/>
      <c r="C1136" s="125"/>
      <c r="D1136" s="125"/>
      <c r="E1136" s="125"/>
      <c r="F1136" s="125"/>
      <c r="G1136" s="125"/>
      <c r="H1136" s="125"/>
      <c r="I1136" s="125"/>
      <c r="J1136" s="125"/>
      <c r="K1136" s="125"/>
      <c r="L1136" s="125"/>
      <c r="M1136" s="125"/>
      <c r="N1136" s="125"/>
      <c r="R1136" s="125"/>
    </row>
    <row r="1137" spans="2:18" ht="12.75" x14ac:dyDescent="0.2">
      <c r="B1137" s="414"/>
      <c r="C1137" s="125"/>
      <c r="D1137" s="125"/>
      <c r="E1137" s="125"/>
      <c r="F1137" s="125"/>
      <c r="G1137" s="125"/>
      <c r="H1137" s="125"/>
      <c r="I1137" s="125"/>
      <c r="J1137" s="125"/>
      <c r="K1137" s="125"/>
      <c r="L1137" s="125"/>
      <c r="M1137" s="125"/>
      <c r="N1137" s="125"/>
      <c r="R1137" s="125"/>
    </row>
    <row r="1138" spans="2:18" ht="12.75" x14ac:dyDescent="0.2">
      <c r="B1138" s="414"/>
      <c r="C1138" s="125"/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25"/>
      <c r="R1138" s="125"/>
    </row>
    <row r="1139" spans="2:18" ht="12.75" x14ac:dyDescent="0.2">
      <c r="B1139" s="414"/>
      <c r="C1139" s="125"/>
      <c r="D1139" s="125"/>
      <c r="E1139" s="125"/>
      <c r="F1139" s="125"/>
      <c r="G1139" s="125"/>
      <c r="H1139" s="125"/>
      <c r="I1139" s="125"/>
      <c r="J1139" s="125"/>
      <c r="K1139" s="125"/>
      <c r="L1139" s="125"/>
      <c r="M1139" s="125"/>
      <c r="N1139" s="125"/>
      <c r="R1139" s="125"/>
    </row>
    <row r="1140" spans="2:18" ht="12.75" x14ac:dyDescent="0.2">
      <c r="B1140" s="414"/>
      <c r="C1140" s="125"/>
      <c r="D1140" s="125"/>
      <c r="E1140" s="125"/>
      <c r="F1140" s="125"/>
      <c r="G1140" s="125"/>
      <c r="H1140" s="125"/>
      <c r="I1140" s="125"/>
      <c r="J1140" s="125"/>
      <c r="K1140" s="125"/>
      <c r="L1140" s="125"/>
      <c r="M1140" s="125"/>
      <c r="N1140" s="125"/>
      <c r="R1140" s="125"/>
    </row>
    <row r="1141" spans="2:18" ht="12.75" x14ac:dyDescent="0.2">
      <c r="B1141" s="414"/>
      <c r="C1141" s="125"/>
      <c r="D1141" s="125"/>
      <c r="E1141" s="125"/>
      <c r="F1141" s="125"/>
      <c r="G1141" s="125"/>
      <c r="H1141" s="125"/>
      <c r="I1141" s="125"/>
      <c r="J1141" s="125"/>
      <c r="K1141" s="125"/>
      <c r="L1141" s="125"/>
      <c r="M1141" s="125"/>
      <c r="N1141" s="125"/>
      <c r="R1141" s="125"/>
    </row>
    <row r="1142" spans="2:18" ht="12.75" x14ac:dyDescent="0.2">
      <c r="B1142" s="414"/>
      <c r="C1142" s="125"/>
      <c r="D1142" s="125"/>
      <c r="E1142" s="125"/>
      <c r="F1142" s="125"/>
      <c r="G1142" s="125"/>
      <c r="H1142" s="125"/>
      <c r="I1142" s="125"/>
      <c r="J1142" s="125"/>
      <c r="K1142" s="125"/>
      <c r="L1142" s="125"/>
      <c r="M1142" s="125"/>
      <c r="N1142" s="125"/>
      <c r="R1142" s="125"/>
    </row>
    <row r="1143" spans="2:18" ht="12.75" x14ac:dyDescent="0.2">
      <c r="B1143" s="414"/>
      <c r="C1143" s="125"/>
      <c r="D1143" s="125"/>
      <c r="E1143" s="125"/>
      <c r="F1143" s="125"/>
      <c r="G1143" s="125"/>
      <c r="H1143" s="125"/>
      <c r="I1143" s="125"/>
      <c r="J1143" s="125"/>
      <c r="K1143" s="125"/>
      <c r="L1143" s="125"/>
      <c r="M1143" s="125"/>
      <c r="N1143" s="125"/>
      <c r="R1143" s="125"/>
    </row>
    <row r="1144" spans="2:18" ht="12.75" x14ac:dyDescent="0.2">
      <c r="B1144" s="414"/>
      <c r="C1144" s="125"/>
      <c r="D1144" s="125"/>
      <c r="E1144" s="125"/>
      <c r="F1144" s="125"/>
      <c r="G1144" s="125"/>
      <c r="H1144" s="125"/>
      <c r="I1144" s="125"/>
      <c r="J1144" s="125"/>
      <c r="K1144" s="125"/>
      <c r="L1144" s="125"/>
      <c r="M1144" s="125"/>
      <c r="N1144" s="125"/>
      <c r="R1144" s="125"/>
    </row>
    <row r="1145" spans="2:18" ht="12.75" x14ac:dyDescent="0.2">
      <c r="B1145" s="414"/>
      <c r="C1145" s="125"/>
      <c r="D1145" s="125"/>
      <c r="E1145" s="125"/>
      <c r="F1145" s="125"/>
      <c r="G1145" s="125"/>
      <c r="H1145" s="125"/>
      <c r="I1145" s="125"/>
      <c r="J1145" s="125"/>
      <c r="K1145" s="125"/>
      <c r="L1145" s="125"/>
      <c r="M1145" s="125"/>
      <c r="N1145" s="125"/>
      <c r="R1145" s="125"/>
    </row>
    <row r="1146" spans="2:18" ht="12.75" x14ac:dyDescent="0.2">
      <c r="B1146" s="414"/>
      <c r="C1146" s="125"/>
      <c r="D1146" s="125"/>
      <c r="E1146" s="125"/>
      <c r="F1146" s="125"/>
      <c r="G1146" s="125"/>
      <c r="H1146" s="125"/>
      <c r="I1146" s="125"/>
      <c r="J1146" s="125"/>
      <c r="K1146" s="125"/>
      <c r="L1146" s="125"/>
      <c r="M1146" s="125"/>
      <c r="N1146" s="125"/>
      <c r="R1146" s="125"/>
    </row>
    <row r="1147" spans="2:18" ht="12.75" x14ac:dyDescent="0.2">
      <c r="B1147" s="414"/>
      <c r="C1147" s="125"/>
      <c r="D1147" s="125"/>
      <c r="E1147" s="125"/>
      <c r="F1147" s="125"/>
      <c r="G1147" s="125"/>
      <c r="H1147" s="125"/>
      <c r="I1147" s="125"/>
      <c r="J1147" s="125"/>
      <c r="K1147" s="125"/>
      <c r="L1147" s="125"/>
      <c r="M1147" s="125"/>
      <c r="N1147" s="125"/>
      <c r="R1147" s="125"/>
    </row>
    <row r="1148" spans="2:18" ht="12.75" x14ac:dyDescent="0.2">
      <c r="B1148" s="414"/>
      <c r="C1148" s="125"/>
      <c r="D1148" s="125"/>
      <c r="E1148" s="125"/>
      <c r="F1148" s="125"/>
      <c r="G1148" s="125"/>
      <c r="H1148" s="125"/>
      <c r="I1148" s="125"/>
      <c r="J1148" s="125"/>
      <c r="K1148" s="125"/>
      <c r="L1148" s="125"/>
      <c r="M1148" s="125"/>
      <c r="N1148" s="125"/>
      <c r="R1148" s="125"/>
    </row>
    <row r="1149" spans="2:18" ht="12.75" x14ac:dyDescent="0.2">
      <c r="B1149" s="414"/>
      <c r="C1149" s="125"/>
      <c r="D1149" s="125"/>
      <c r="E1149" s="125"/>
      <c r="F1149" s="125"/>
      <c r="G1149" s="125"/>
      <c r="H1149" s="125"/>
      <c r="I1149" s="125"/>
      <c r="J1149" s="125"/>
      <c r="K1149" s="125"/>
      <c r="L1149" s="125"/>
      <c r="M1149" s="125"/>
      <c r="N1149" s="125"/>
      <c r="R1149" s="125"/>
    </row>
    <row r="1150" spans="2:18" ht="12.75" x14ac:dyDescent="0.2">
      <c r="B1150" s="414"/>
      <c r="C1150" s="125"/>
      <c r="D1150" s="125"/>
      <c r="E1150" s="125"/>
      <c r="F1150" s="125"/>
      <c r="G1150" s="125"/>
      <c r="H1150" s="125"/>
      <c r="I1150" s="125"/>
      <c r="J1150" s="125"/>
      <c r="K1150" s="125"/>
      <c r="L1150" s="125"/>
      <c r="M1150" s="125"/>
      <c r="N1150" s="125"/>
      <c r="R1150" s="125"/>
    </row>
    <row r="1151" spans="2:18" ht="12.75" x14ac:dyDescent="0.2">
      <c r="B1151" s="414"/>
      <c r="C1151" s="125"/>
      <c r="D1151" s="125"/>
      <c r="E1151" s="125"/>
      <c r="F1151" s="125"/>
      <c r="G1151" s="125"/>
      <c r="H1151" s="125"/>
      <c r="I1151" s="125"/>
      <c r="J1151" s="125"/>
      <c r="K1151" s="125"/>
      <c r="L1151" s="125"/>
      <c r="M1151" s="125"/>
      <c r="N1151" s="125"/>
      <c r="R1151" s="125"/>
    </row>
    <row r="1152" spans="2:18" ht="12.75" x14ac:dyDescent="0.2">
      <c r="B1152" s="414"/>
      <c r="C1152" s="125"/>
      <c r="D1152" s="125"/>
      <c r="E1152" s="125"/>
      <c r="F1152" s="125"/>
      <c r="G1152" s="125"/>
      <c r="H1152" s="125"/>
      <c r="I1152" s="125"/>
      <c r="J1152" s="125"/>
      <c r="K1152" s="125"/>
      <c r="L1152" s="125"/>
      <c r="M1152" s="125"/>
      <c r="N1152" s="125"/>
      <c r="R1152" s="125"/>
    </row>
    <row r="1153" spans="2:18" ht="12.75" x14ac:dyDescent="0.2">
      <c r="B1153" s="414"/>
      <c r="C1153" s="125"/>
      <c r="D1153" s="125"/>
      <c r="E1153" s="125"/>
      <c r="F1153" s="125"/>
      <c r="G1153" s="125"/>
      <c r="H1153" s="125"/>
      <c r="I1153" s="125"/>
      <c r="J1153" s="125"/>
      <c r="K1153" s="125"/>
      <c r="L1153" s="125"/>
      <c r="M1153" s="125"/>
      <c r="N1153" s="125"/>
      <c r="R1153" s="125"/>
    </row>
    <row r="1154" spans="2:18" ht="12.75" x14ac:dyDescent="0.2">
      <c r="B1154" s="414"/>
      <c r="C1154" s="125"/>
      <c r="D1154" s="125"/>
      <c r="E1154" s="125"/>
      <c r="F1154" s="125"/>
      <c r="G1154" s="125"/>
      <c r="H1154" s="125"/>
      <c r="I1154" s="125"/>
      <c r="J1154" s="125"/>
      <c r="K1154" s="125"/>
      <c r="L1154" s="125"/>
      <c r="M1154" s="125"/>
      <c r="N1154" s="125"/>
      <c r="R1154" s="125"/>
    </row>
    <row r="1155" spans="2:18" ht="12.75" x14ac:dyDescent="0.2">
      <c r="B1155" s="414"/>
      <c r="C1155" s="125"/>
      <c r="D1155" s="125"/>
      <c r="E1155" s="125"/>
      <c r="F1155" s="125"/>
      <c r="G1155" s="125"/>
      <c r="H1155" s="125"/>
      <c r="I1155" s="125"/>
      <c r="J1155" s="125"/>
      <c r="K1155" s="125"/>
      <c r="L1155" s="125"/>
      <c r="M1155" s="125"/>
      <c r="N1155" s="125"/>
      <c r="R1155" s="125"/>
    </row>
    <row r="1156" spans="2:18" ht="12.75" x14ac:dyDescent="0.2">
      <c r="B1156" s="414"/>
      <c r="C1156" s="125"/>
      <c r="D1156" s="125"/>
      <c r="E1156" s="125"/>
      <c r="F1156" s="125"/>
      <c r="G1156" s="125"/>
      <c r="H1156" s="125"/>
      <c r="I1156" s="125"/>
      <c r="J1156" s="125"/>
      <c r="K1156" s="125"/>
      <c r="L1156" s="125"/>
      <c r="M1156" s="125"/>
      <c r="N1156" s="125"/>
      <c r="R1156" s="125"/>
    </row>
    <row r="1157" spans="2:18" ht="12.75" x14ac:dyDescent="0.2">
      <c r="B1157" s="414"/>
      <c r="C1157" s="125"/>
      <c r="D1157" s="125"/>
      <c r="E1157" s="125"/>
      <c r="F1157" s="125"/>
      <c r="G1157" s="125"/>
      <c r="H1157" s="125"/>
      <c r="I1157" s="125"/>
      <c r="J1157" s="125"/>
      <c r="K1157" s="125"/>
      <c r="L1157" s="125"/>
      <c r="M1157" s="125"/>
      <c r="N1157" s="125"/>
      <c r="R1157" s="125"/>
    </row>
    <row r="1158" spans="2:18" ht="12.75" x14ac:dyDescent="0.2">
      <c r="B1158" s="414"/>
      <c r="C1158" s="125"/>
      <c r="D1158" s="125"/>
      <c r="E1158" s="125"/>
      <c r="F1158" s="125"/>
      <c r="G1158" s="125"/>
      <c r="H1158" s="125"/>
      <c r="I1158" s="125"/>
      <c r="J1158" s="125"/>
      <c r="K1158" s="125"/>
      <c r="L1158" s="125"/>
      <c r="M1158" s="125"/>
      <c r="N1158" s="125"/>
      <c r="R1158" s="125"/>
    </row>
    <row r="1159" spans="2:18" ht="12.75" x14ac:dyDescent="0.2">
      <c r="B1159" s="414"/>
      <c r="C1159" s="125"/>
      <c r="D1159" s="125"/>
      <c r="E1159" s="125"/>
      <c r="F1159" s="125"/>
      <c r="G1159" s="125"/>
      <c r="H1159" s="125"/>
      <c r="I1159" s="125"/>
      <c r="J1159" s="125"/>
      <c r="K1159" s="125"/>
      <c r="L1159" s="125"/>
      <c r="M1159" s="125"/>
      <c r="N1159" s="125"/>
      <c r="R1159" s="125"/>
    </row>
    <row r="1160" spans="2:18" ht="12.75" x14ac:dyDescent="0.2">
      <c r="B1160" s="414"/>
      <c r="C1160" s="125"/>
      <c r="D1160" s="125"/>
      <c r="E1160" s="125"/>
      <c r="F1160" s="125"/>
      <c r="G1160" s="125"/>
      <c r="H1160" s="125"/>
      <c r="I1160" s="125"/>
      <c r="J1160" s="125"/>
      <c r="K1160" s="125"/>
      <c r="L1160" s="125"/>
      <c r="M1160" s="125"/>
      <c r="N1160" s="125"/>
      <c r="R1160" s="125"/>
    </row>
    <row r="1161" spans="2:18" ht="12.75" x14ac:dyDescent="0.2">
      <c r="B1161" s="414"/>
      <c r="C1161" s="125"/>
      <c r="D1161" s="125"/>
      <c r="E1161" s="125"/>
      <c r="F1161" s="125"/>
      <c r="G1161" s="125"/>
      <c r="H1161" s="125"/>
      <c r="I1161" s="125"/>
      <c r="J1161" s="125"/>
      <c r="K1161" s="125"/>
      <c r="L1161" s="125"/>
      <c r="M1161" s="125"/>
      <c r="N1161" s="125"/>
      <c r="R1161" s="125"/>
    </row>
    <row r="1162" spans="2:18" ht="12.75" x14ac:dyDescent="0.2">
      <c r="B1162" s="414"/>
      <c r="C1162" s="125"/>
      <c r="D1162" s="125"/>
      <c r="E1162" s="125"/>
      <c r="F1162" s="125"/>
      <c r="G1162" s="125"/>
      <c r="H1162" s="125"/>
      <c r="I1162" s="125"/>
      <c r="J1162" s="125"/>
      <c r="K1162" s="125"/>
      <c r="L1162" s="125"/>
      <c r="M1162" s="125"/>
      <c r="N1162" s="125"/>
      <c r="R1162" s="125"/>
    </row>
    <row r="1163" spans="2:18" ht="12.75" x14ac:dyDescent="0.2">
      <c r="B1163" s="414"/>
      <c r="C1163" s="125"/>
      <c r="D1163" s="125"/>
      <c r="E1163" s="125"/>
      <c r="F1163" s="125"/>
      <c r="G1163" s="125"/>
      <c r="H1163" s="125"/>
      <c r="I1163" s="125"/>
      <c r="J1163" s="125"/>
      <c r="K1163" s="125"/>
      <c r="L1163" s="125"/>
      <c r="M1163" s="125"/>
      <c r="N1163" s="125"/>
      <c r="R1163" s="125"/>
    </row>
    <row r="1164" spans="2:18" ht="12.75" x14ac:dyDescent="0.2">
      <c r="B1164" s="414"/>
      <c r="C1164" s="125"/>
      <c r="D1164" s="125"/>
      <c r="E1164" s="125"/>
      <c r="F1164" s="125"/>
      <c r="G1164" s="125"/>
      <c r="H1164" s="125"/>
      <c r="I1164" s="125"/>
      <c r="J1164" s="125"/>
      <c r="K1164" s="125"/>
      <c r="L1164" s="125"/>
      <c r="M1164" s="125"/>
      <c r="N1164" s="125"/>
      <c r="R1164" s="125"/>
    </row>
    <row r="1165" spans="2:18" ht="12.75" x14ac:dyDescent="0.2">
      <c r="B1165" s="414"/>
      <c r="C1165" s="125"/>
      <c r="D1165" s="125"/>
      <c r="E1165" s="125"/>
      <c r="F1165" s="125"/>
      <c r="G1165" s="125"/>
      <c r="H1165" s="125"/>
      <c r="I1165" s="125"/>
      <c r="J1165" s="125"/>
      <c r="K1165" s="125"/>
      <c r="L1165" s="125"/>
      <c r="M1165" s="125"/>
      <c r="N1165" s="125"/>
      <c r="R1165" s="125"/>
    </row>
    <row r="1166" spans="2:18" ht="12.75" x14ac:dyDescent="0.2">
      <c r="B1166" s="414"/>
      <c r="C1166" s="125"/>
      <c r="D1166" s="125"/>
      <c r="E1166" s="125"/>
      <c r="F1166" s="125"/>
      <c r="G1166" s="125"/>
      <c r="H1166" s="125"/>
      <c r="I1166" s="125"/>
      <c r="J1166" s="125"/>
      <c r="K1166" s="125"/>
      <c r="L1166" s="125"/>
      <c r="M1166" s="125"/>
      <c r="N1166" s="125"/>
      <c r="R1166" s="125"/>
    </row>
    <row r="1167" spans="2:18" ht="12.75" x14ac:dyDescent="0.2">
      <c r="B1167" s="414"/>
      <c r="C1167" s="125"/>
      <c r="D1167" s="125"/>
      <c r="E1167" s="125"/>
      <c r="F1167" s="125"/>
      <c r="G1167" s="125"/>
      <c r="H1167" s="125"/>
      <c r="I1167" s="125"/>
      <c r="J1167" s="125"/>
      <c r="K1167" s="125"/>
      <c r="L1167" s="125"/>
      <c r="M1167" s="125"/>
      <c r="N1167" s="125"/>
      <c r="R1167" s="125"/>
    </row>
    <row r="1168" spans="2:18" ht="12.75" x14ac:dyDescent="0.2">
      <c r="B1168" s="414"/>
      <c r="C1168" s="125"/>
      <c r="D1168" s="125"/>
      <c r="E1168" s="125"/>
      <c r="F1168" s="125"/>
      <c r="G1168" s="125"/>
      <c r="H1168" s="125"/>
      <c r="I1168" s="125"/>
      <c r="J1168" s="125"/>
      <c r="K1168" s="125"/>
      <c r="L1168" s="125"/>
      <c r="M1168" s="125"/>
      <c r="N1168" s="125"/>
      <c r="R1168" s="125"/>
    </row>
    <row r="1169" spans="2:18" ht="12.75" x14ac:dyDescent="0.2">
      <c r="B1169" s="414"/>
      <c r="C1169" s="125"/>
      <c r="D1169" s="125"/>
      <c r="E1169" s="125"/>
      <c r="F1169" s="125"/>
      <c r="G1169" s="125"/>
      <c r="H1169" s="125"/>
      <c r="I1169" s="125"/>
      <c r="J1169" s="125"/>
      <c r="K1169" s="125"/>
      <c r="L1169" s="125"/>
      <c r="M1169" s="125"/>
      <c r="N1169" s="125"/>
      <c r="R1169" s="125"/>
    </row>
    <row r="1170" spans="2:18" ht="12.75" x14ac:dyDescent="0.2">
      <c r="B1170" s="414"/>
      <c r="C1170" s="125"/>
      <c r="D1170" s="125"/>
      <c r="E1170" s="125"/>
      <c r="F1170" s="125"/>
      <c r="G1170" s="125"/>
      <c r="H1170" s="125"/>
      <c r="I1170" s="125"/>
      <c r="J1170" s="125"/>
      <c r="K1170" s="125"/>
      <c r="L1170" s="125"/>
      <c r="M1170" s="125"/>
      <c r="N1170" s="125"/>
      <c r="R1170" s="125"/>
    </row>
    <row r="1171" spans="2:18" ht="12.75" x14ac:dyDescent="0.2">
      <c r="B1171" s="414"/>
      <c r="C1171" s="125"/>
      <c r="D1171" s="125"/>
      <c r="E1171" s="125"/>
      <c r="F1171" s="125"/>
      <c r="G1171" s="125"/>
      <c r="H1171" s="125"/>
      <c r="I1171" s="125"/>
      <c r="J1171" s="125"/>
      <c r="K1171" s="125"/>
      <c r="L1171" s="125"/>
      <c r="M1171" s="125"/>
      <c r="N1171" s="125"/>
      <c r="R1171" s="125"/>
    </row>
    <row r="1172" spans="2:18" ht="12.75" x14ac:dyDescent="0.2">
      <c r="B1172" s="414"/>
      <c r="C1172" s="125"/>
      <c r="D1172" s="125"/>
      <c r="E1172" s="125"/>
      <c r="F1172" s="125"/>
      <c r="G1172" s="125"/>
      <c r="H1172" s="125"/>
      <c r="I1172" s="125"/>
      <c r="J1172" s="125"/>
      <c r="K1172" s="125"/>
      <c r="L1172" s="125"/>
      <c r="M1172" s="125"/>
      <c r="N1172" s="125"/>
      <c r="R1172" s="125"/>
    </row>
    <row r="1173" spans="2:18" ht="12.75" x14ac:dyDescent="0.2">
      <c r="B1173" s="414"/>
      <c r="C1173" s="125"/>
      <c r="D1173" s="125"/>
      <c r="E1173" s="125"/>
      <c r="F1173" s="125"/>
      <c r="G1173" s="125"/>
      <c r="H1173" s="125"/>
      <c r="I1173" s="125"/>
      <c r="J1173" s="125"/>
      <c r="K1173" s="125"/>
      <c r="L1173" s="125"/>
      <c r="M1173" s="125"/>
      <c r="N1173" s="125"/>
      <c r="R1173" s="125"/>
    </row>
    <row r="1174" spans="2:18" ht="12.75" x14ac:dyDescent="0.2">
      <c r="B1174" s="414"/>
      <c r="C1174" s="125"/>
      <c r="D1174" s="125"/>
      <c r="E1174" s="125"/>
      <c r="F1174" s="125"/>
      <c r="G1174" s="125"/>
      <c r="H1174" s="125"/>
      <c r="I1174" s="125"/>
      <c r="J1174" s="125"/>
      <c r="K1174" s="125"/>
      <c r="L1174" s="125"/>
      <c r="M1174" s="125"/>
      <c r="N1174" s="125"/>
      <c r="R1174" s="125"/>
    </row>
    <row r="1175" spans="2:18" ht="12.75" x14ac:dyDescent="0.2">
      <c r="B1175" s="414"/>
      <c r="C1175" s="125"/>
      <c r="D1175" s="125"/>
      <c r="E1175" s="125"/>
      <c r="F1175" s="125"/>
      <c r="G1175" s="125"/>
      <c r="H1175" s="125"/>
      <c r="I1175" s="125"/>
      <c r="J1175" s="125"/>
      <c r="K1175" s="125"/>
      <c r="L1175" s="125"/>
      <c r="M1175" s="125"/>
      <c r="N1175" s="125"/>
      <c r="R1175" s="125"/>
    </row>
    <row r="1176" spans="2:18" ht="12.75" x14ac:dyDescent="0.2">
      <c r="B1176" s="414"/>
      <c r="C1176" s="125"/>
      <c r="D1176" s="125"/>
      <c r="E1176" s="125"/>
      <c r="F1176" s="125"/>
      <c r="G1176" s="125"/>
      <c r="H1176" s="125"/>
      <c r="I1176" s="125"/>
      <c r="J1176" s="125"/>
      <c r="K1176" s="125"/>
      <c r="L1176" s="125"/>
      <c r="M1176" s="125"/>
      <c r="N1176" s="125"/>
      <c r="R1176" s="125"/>
    </row>
    <row r="1177" spans="2:18" ht="12.75" x14ac:dyDescent="0.2">
      <c r="B1177" s="414"/>
      <c r="C1177" s="125"/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25"/>
      <c r="R1177" s="125"/>
    </row>
    <row r="1178" spans="2:18" ht="12.75" x14ac:dyDescent="0.2">
      <c r="B1178" s="414"/>
      <c r="C1178" s="125"/>
      <c r="D1178" s="125"/>
      <c r="E1178" s="125"/>
      <c r="F1178" s="125"/>
      <c r="G1178" s="125"/>
      <c r="H1178" s="125"/>
      <c r="I1178" s="125"/>
      <c r="J1178" s="125"/>
      <c r="K1178" s="125"/>
      <c r="L1178" s="125"/>
      <c r="M1178" s="125"/>
      <c r="N1178" s="125"/>
      <c r="R1178" s="125"/>
    </row>
    <row r="1179" spans="2:18" ht="12.75" x14ac:dyDescent="0.2">
      <c r="B1179" s="414"/>
      <c r="C1179" s="125"/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25"/>
      <c r="R1179" s="125"/>
    </row>
    <row r="1180" spans="2:18" ht="12.75" x14ac:dyDescent="0.2">
      <c r="B1180" s="414"/>
      <c r="C1180" s="125"/>
      <c r="D1180" s="125"/>
      <c r="E1180" s="125"/>
      <c r="F1180" s="125"/>
      <c r="G1180" s="125"/>
      <c r="H1180" s="125"/>
      <c r="I1180" s="125"/>
      <c r="J1180" s="125"/>
      <c r="K1180" s="125"/>
      <c r="L1180" s="125"/>
      <c r="M1180" s="125"/>
      <c r="N1180" s="125"/>
      <c r="R1180" s="125"/>
    </row>
    <row r="1181" spans="2:18" ht="12.75" x14ac:dyDescent="0.2">
      <c r="B1181" s="414"/>
      <c r="C1181" s="125"/>
      <c r="D1181" s="125"/>
      <c r="E1181" s="125"/>
      <c r="F1181" s="125"/>
      <c r="G1181" s="125"/>
      <c r="H1181" s="125"/>
      <c r="I1181" s="125"/>
      <c r="J1181" s="125"/>
      <c r="K1181" s="125"/>
      <c r="L1181" s="125"/>
      <c r="M1181" s="125"/>
      <c r="N1181" s="125"/>
      <c r="R1181" s="125"/>
    </row>
    <row r="1182" spans="2:18" ht="12.75" x14ac:dyDescent="0.2">
      <c r="B1182" s="414"/>
      <c r="C1182" s="125"/>
      <c r="D1182" s="125"/>
      <c r="E1182" s="125"/>
      <c r="F1182" s="125"/>
      <c r="G1182" s="125"/>
      <c r="H1182" s="125"/>
      <c r="I1182" s="125"/>
      <c r="J1182" s="125"/>
      <c r="K1182" s="125"/>
      <c r="L1182" s="125"/>
      <c r="M1182" s="125"/>
      <c r="N1182" s="125"/>
      <c r="R1182" s="125"/>
    </row>
    <row r="1183" spans="2:18" ht="12.75" x14ac:dyDescent="0.2">
      <c r="B1183" s="414"/>
      <c r="C1183" s="125"/>
      <c r="D1183" s="125"/>
      <c r="E1183" s="125"/>
      <c r="F1183" s="125"/>
      <c r="G1183" s="125"/>
      <c r="H1183" s="125"/>
      <c r="I1183" s="125"/>
      <c r="J1183" s="125"/>
      <c r="K1183" s="125"/>
      <c r="L1183" s="125"/>
      <c r="M1183" s="125"/>
      <c r="N1183" s="125"/>
      <c r="R1183" s="125"/>
    </row>
    <row r="1184" spans="2:18" ht="12.75" x14ac:dyDescent="0.2">
      <c r="B1184" s="414"/>
      <c r="C1184" s="125"/>
      <c r="D1184" s="125"/>
      <c r="E1184" s="125"/>
      <c r="F1184" s="125"/>
      <c r="G1184" s="125"/>
      <c r="H1184" s="125"/>
      <c r="I1184" s="125"/>
      <c r="J1184" s="125"/>
      <c r="K1184" s="125"/>
      <c r="L1184" s="125"/>
      <c r="M1184" s="125"/>
      <c r="N1184" s="125"/>
      <c r="R1184" s="125"/>
    </row>
    <row r="1185" spans="2:18" ht="12.75" x14ac:dyDescent="0.2">
      <c r="B1185" s="414"/>
      <c r="C1185" s="125"/>
      <c r="D1185" s="125"/>
      <c r="E1185" s="125"/>
      <c r="F1185" s="125"/>
      <c r="G1185" s="125"/>
      <c r="H1185" s="125"/>
      <c r="I1185" s="125"/>
      <c r="J1185" s="125"/>
      <c r="K1185" s="125"/>
      <c r="L1185" s="125"/>
      <c r="M1185" s="125"/>
      <c r="N1185" s="125"/>
      <c r="R1185" s="125"/>
    </row>
    <row r="1186" spans="2:18" ht="12.75" x14ac:dyDescent="0.2">
      <c r="B1186" s="414"/>
      <c r="C1186" s="125"/>
      <c r="D1186" s="125"/>
      <c r="E1186" s="125"/>
      <c r="F1186" s="125"/>
      <c r="G1186" s="125"/>
      <c r="H1186" s="125"/>
      <c r="I1186" s="125"/>
      <c r="J1186" s="125"/>
      <c r="K1186" s="125"/>
      <c r="L1186" s="125"/>
      <c r="M1186" s="125"/>
      <c r="N1186" s="125"/>
      <c r="R1186" s="125"/>
    </row>
    <row r="1187" spans="2:18" ht="12.75" x14ac:dyDescent="0.2">
      <c r="B1187" s="414"/>
      <c r="C1187" s="125"/>
      <c r="D1187" s="125"/>
      <c r="E1187" s="125"/>
      <c r="F1187" s="125"/>
      <c r="G1187" s="125"/>
      <c r="H1187" s="125"/>
      <c r="I1187" s="125"/>
      <c r="J1187" s="125"/>
      <c r="K1187" s="125"/>
      <c r="L1187" s="125"/>
      <c r="M1187" s="125"/>
      <c r="N1187" s="125"/>
      <c r="R1187" s="125"/>
    </row>
    <row r="1188" spans="2:18" ht="12.75" x14ac:dyDescent="0.2">
      <c r="B1188" s="414"/>
      <c r="C1188" s="125"/>
      <c r="D1188" s="125"/>
      <c r="E1188" s="125"/>
      <c r="F1188" s="125"/>
      <c r="G1188" s="125"/>
      <c r="H1188" s="125"/>
      <c r="I1188" s="125"/>
      <c r="J1188" s="125"/>
      <c r="K1188" s="125"/>
      <c r="L1188" s="125"/>
      <c r="M1188" s="125"/>
      <c r="N1188" s="125"/>
      <c r="R1188" s="125"/>
    </row>
    <row r="1189" spans="2:18" ht="12.75" x14ac:dyDescent="0.2">
      <c r="B1189" s="414"/>
      <c r="C1189" s="125"/>
      <c r="D1189" s="125"/>
      <c r="E1189" s="125"/>
      <c r="F1189" s="125"/>
      <c r="G1189" s="125"/>
      <c r="H1189" s="125"/>
      <c r="I1189" s="125"/>
      <c r="J1189" s="125"/>
      <c r="K1189" s="125"/>
      <c r="L1189" s="125"/>
      <c r="M1189" s="125"/>
      <c r="N1189" s="125"/>
      <c r="R1189" s="125"/>
    </row>
    <row r="1190" spans="2:18" ht="12.75" x14ac:dyDescent="0.2">
      <c r="B1190" s="414"/>
      <c r="C1190" s="125"/>
      <c r="D1190" s="125"/>
      <c r="E1190" s="125"/>
      <c r="F1190" s="125"/>
      <c r="G1190" s="125"/>
      <c r="H1190" s="125"/>
      <c r="I1190" s="125"/>
      <c r="J1190" s="125"/>
      <c r="K1190" s="125"/>
      <c r="L1190" s="125"/>
      <c r="M1190" s="125"/>
      <c r="N1190" s="125"/>
      <c r="R1190" s="125"/>
    </row>
    <row r="1191" spans="2:18" ht="12.75" x14ac:dyDescent="0.2">
      <c r="B1191" s="414"/>
      <c r="C1191" s="125"/>
      <c r="D1191" s="125"/>
      <c r="E1191" s="125"/>
      <c r="F1191" s="125"/>
      <c r="G1191" s="125"/>
      <c r="H1191" s="125"/>
      <c r="I1191" s="125"/>
      <c r="J1191" s="125"/>
      <c r="K1191" s="125"/>
      <c r="L1191" s="125"/>
      <c r="M1191" s="125"/>
      <c r="N1191" s="125"/>
      <c r="R1191" s="125"/>
    </row>
    <row r="1192" spans="2:18" ht="12.75" x14ac:dyDescent="0.2">
      <c r="B1192" s="414"/>
      <c r="C1192" s="125"/>
      <c r="D1192" s="125"/>
      <c r="E1192" s="125"/>
      <c r="F1192" s="125"/>
      <c r="G1192" s="125"/>
      <c r="H1192" s="125"/>
      <c r="I1192" s="125"/>
      <c r="J1192" s="125"/>
      <c r="K1192" s="125"/>
      <c r="L1192" s="125"/>
      <c r="M1192" s="125"/>
      <c r="N1192" s="125"/>
      <c r="R1192" s="125"/>
    </row>
    <row r="1193" spans="2:18" ht="12.75" x14ac:dyDescent="0.2">
      <c r="B1193" s="414"/>
      <c r="C1193" s="125"/>
      <c r="D1193" s="125"/>
      <c r="E1193" s="125"/>
      <c r="F1193" s="125"/>
      <c r="G1193" s="125"/>
      <c r="H1193" s="125"/>
      <c r="I1193" s="125"/>
      <c r="J1193" s="125"/>
      <c r="K1193" s="125"/>
      <c r="L1193" s="125"/>
      <c r="M1193" s="125"/>
      <c r="N1193" s="125"/>
      <c r="R1193" s="125"/>
    </row>
    <row r="1194" spans="2:18" ht="12.75" x14ac:dyDescent="0.2">
      <c r="B1194" s="414"/>
      <c r="C1194" s="125"/>
      <c r="D1194" s="125"/>
      <c r="E1194" s="125"/>
      <c r="F1194" s="125"/>
      <c r="G1194" s="125"/>
      <c r="H1194" s="125"/>
      <c r="I1194" s="125"/>
      <c r="J1194" s="125"/>
      <c r="K1194" s="125"/>
      <c r="L1194" s="125"/>
      <c r="M1194" s="125"/>
      <c r="N1194" s="125"/>
      <c r="R1194" s="125"/>
    </row>
    <row r="1195" spans="2:18" ht="12.75" x14ac:dyDescent="0.2">
      <c r="B1195" s="414"/>
      <c r="C1195" s="125"/>
      <c r="D1195" s="125"/>
      <c r="E1195" s="125"/>
      <c r="F1195" s="125"/>
      <c r="G1195" s="125"/>
      <c r="H1195" s="125"/>
      <c r="I1195" s="125"/>
      <c r="J1195" s="125"/>
      <c r="K1195" s="125"/>
      <c r="L1195" s="125"/>
      <c r="M1195" s="125"/>
      <c r="N1195" s="125"/>
      <c r="R1195" s="125"/>
    </row>
    <row r="1196" spans="2:18" ht="12.75" x14ac:dyDescent="0.2">
      <c r="B1196" s="414"/>
      <c r="C1196" s="125"/>
      <c r="D1196" s="125"/>
      <c r="E1196" s="125"/>
      <c r="F1196" s="125"/>
      <c r="G1196" s="125"/>
      <c r="H1196" s="125"/>
      <c r="I1196" s="125"/>
      <c r="J1196" s="125"/>
      <c r="K1196" s="125"/>
      <c r="L1196" s="125"/>
      <c r="M1196" s="125"/>
      <c r="N1196" s="125"/>
      <c r="R1196" s="125"/>
    </row>
    <row r="1197" spans="2:18" ht="12.75" x14ac:dyDescent="0.2">
      <c r="B1197" s="414"/>
      <c r="C1197" s="125"/>
      <c r="D1197" s="125"/>
      <c r="E1197" s="125"/>
      <c r="F1197" s="125"/>
      <c r="G1197" s="125"/>
      <c r="H1197" s="125"/>
      <c r="I1197" s="125"/>
      <c r="J1197" s="125"/>
      <c r="K1197" s="125"/>
      <c r="L1197" s="125"/>
      <c r="M1197" s="125"/>
      <c r="N1197" s="125"/>
      <c r="R1197" s="125"/>
    </row>
    <row r="1198" spans="2:18" ht="12.75" x14ac:dyDescent="0.2">
      <c r="B1198" s="414"/>
      <c r="C1198" s="125"/>
      <c r="D1198" s="125"/>
      <c r="E1198" s="125"/>
      <c r="F1198" s="125"/>
      <c r="G1198" s="125"/>
      <c r="H1198" s="125"/>
      <c r="I1198" s="125"/>
      <c r="J1198" s="125"/>
      <c r="K1198" s="125"/>
      <c r="L1198" s="125"/>
      <c r="M1198" s="125"/>
      <c r="N1198" s="125"/>
      <c r="R1198" s="125"/>
    </row>
    <row r="1199" spans="2:18" ht="12.75" x14ac:dyDescent="0.2">
      <c r="B1199" s="414"/>
      <c r="C1199" s="125"/>
      <c r="D1199" s="125"/>
      <c r="E1199" s="125"/>
      <c r="F1199" s="125"/>
      <c r="G1199" s="125"/>
      <c r="H1199" s="125"/>
      <c r="I1199" s="125"/>
      <c r="J1199" s="125"/>
      <c r="K1199" s="125"/>
      <c r="L1199" s="125"/>
      <c r="M1199" s="125"/>
      <c r="N1199" s="125"/>
      <c r="R1199" s="125"/>
    </row>
    <row r="1200" spans="2:18" ht="12.75" x14ac:dyDescent="0.2">
      <c r="B1200" s="414"/>
      <c r="C1200" s="125"/>
      <c r="D1200" s="125"/>
      <c r="E1200" s="125"/>
      <c r="F1200" s="125"/>
      <c r="G1200" s="125"/>
      <c r="H1200" s="125"/>
      <c r="I1200" s="125"/>
      <c r="J1200" s="125"/>
      <c r="K1200" s="125"/>
      <c r="L1200" s="125"/>
      <c r="M1200" s="125"/>
      <c r="N1200" s="125"/>
      <c r="R1200" s="125"/>
    </row>
    <row r="1201" spans="2:18" ht="12.75" x14ac:dyDescent="0.2">
      <c r="B1201" s="414"/>
      <c r="C1201" s="125"/>
      <c r="D1201" s="125"/>
      <c r="E1201" s="125"/>
      <c r="F1201" s="125"/>
      <c r="G1201" s="125"/>
      <c r="H1201" s="125"/>
      <c r="I1201" s="125"/>
      <c r="J1201" s="125"/>
      <c r="K1201" s="125"/>
      <c r="L1201" s="125"/>
      <c r="M1201" s="125"/>
      <c r="N1201" s="125"/>
      <c r="R1201" s="125"/>
    </row>
    <row r="1202" spans="2:18" ht="12.75" x14ac:dyDescent="0.2">
      <c r="B1202" s="414"/>
      <c r="C1202" s="125"/>
      <c r="D1202" s="125"/>
      <c r="E1202" s="125"/>
      <c r="F1202" s="125"/>
      <c r="G1202" s="125"/>
      <c r="H1202" s="125"/>
      <c r="I1202" s="125"/>
      <c r="J1202" s="125"/>
      <c r="K1202" s="125"/>
      <c r="L1202" s="125"/>
      <c r="M1202" s="125"/>
      <c r="N1202" s="125"/>
      <c r="R1202" s="125"/>
    </row>
    <row r="1203" spans="2:18" ht="12.75" x14ac:dyDescent="0.2">
      <c r="B1203" s="414"/>
      <c r="C1203" s="125"/>
      <c r="D1203" s="125"/>
      <c r="E1203" s="125"/>
      <c r="F1203" s="125"/>
      <c r="G1203" s="125"/>
      <c r="H1203" s="125"/>
      <c r="I1203" s="125"/>
      <c r="J1203" s="125"/>
      <c r="K1203" s="125"/>
      <c r="L1203" s="125"/>
      <c r="M1203" s="125"/>
      <c r="N1203" s="125"/>
      <c r="R1203" s="125"/>
    </row>
    <row r="1204" spans="2:18" ht="12.75" x14ac:dyDescent="0.2">
      <c r="B1204" s="414"/>
      <c r="C1204" s="125"/>
      <c r="D1204" s="125"/>
      <c r="E1204" s="125"/>
      <c r="F1204" s="125"/>
      <c r="G1204" s="125"/>
      <c r="H1204" s="125"/>
      <c r="I1204" s="125"/>
      <c r="J1204" s="125"/>
      <c r="K1204" s="125"/>
      <c r="L1204" s="125"/>
      <c r="M1204" s="125"/>
      <c r="N1204" s="125"/>
      <c r="R1204" s="125"/>
    </row>
    <row r="1205" spans="2:18" ht="12.75" x14ac:dyDescent="0.2">
      <c r="B1205" s="414"/>
      <c r="C1205" s="125"/>
      <c r="D1205" s="125"/>
      <c r="E1205" s="125"/>
      <c r="F1205" s="125"/>
      <c r="G1205" s="125"/>
      <c r="H1205" s="125"/>
      <c r="I1205" s="125"/>
      <c r="J1205" s="125"/>
      <c r="K1205" s="125"/>
      <c r="L1205" s="125"/>
      <c r="M1205" s="125"/>
      <c r="N1205" s="125"/>
      <c r="R1205" s="125"/>
    </row>
    <row r="1206" spans="2:18" ht="12.75" x14ac:dyDescent="0.2">
      <c r="B1206" s="414"/>
      <c r="C1206" s="125"/>
      <c r="D1206" s="125"/>
      <c r="E1206" s="125"/>
      <c r="F1206" s="125"/>
      <c r="G1206" s="125"/>
      <c r="H1206" s="125"/>
      <c r="I1206" s="125"/>
      <c r="J1206" s="125"/>
      <c r="K1206" s="125"/>
      <c r="L1206" s="125"/>
      <c r="M1206" s="125"/>
      <c r="N1206" s="125"/>
      <c r="R1206" s="125"/>
    </row>
    <row r="1207" spans="2:18" ht="12.75" x14ac:dyDescent="0.2">
      <c r="B1207" s="414"/>
      <c r="C1207" s="125"/>
      <c r="D1207" s="125"/>
      <c r="E1207" s="125"/>
      <c r="F1207" s="125"/>
      <c r="G1207" s="125"/>
      <c r="H1207" s="125"/>
      <c r="I1207" s="125"/>
      <c r="J1207" s="125"/>
      <c r="K1207" s="125"/>
      <c r="L1207" s="125"/>
      <c r="M1207" s="125"/>
      <c r="N1207" s="125"/>
      <c r="R1207" s="125"/>
    </row>
    <row r="1208" spans="2:18" ht="12.75" x14ac:dyDescent="0.2">
      <c r="B1208" s="414"/>
      <c r="C1208" s="125"/>
      <c r="D1208" s="125"/>
      <c r="E1208" s="125"/>
      <c r="F1208" s="125"/>
      <c r="G1208" s="125"/>
      <c r="H1208" s="125"/>
      <c r="I1208" s="125"/>
      <c r="J1208" s="125"/>
      <c r="K1208" s="125"/>
      <c r="L1208" s="125"/>
      <c r="M1208" s="125"/>
      <c r="N1208" s="125"/>
      <c r="R1208" s="125"/>
    </row>
    <row r="1209" spans="2:18" ht="12.75" x14ac:dyDescent="0.2">
      <c r="B1209" s="414"/>
      <c r="C1209" s="125"/>
      <c r="D1209" s="125"/>
      <c r="E1209" s="125"/>
      <c r="F1209" s="125"/>
      <c r="G1209" s="125"/>
      <c r="H1209" s="125"/>
      <c r="I1209" s="125"/>
      <c r="J1209" s="125"/>
      <c r="K1209" s="125"/>
      <c r="L1209" s="125"/>
      <c r="M1209" s="125"/>
      <c r="N1209" s="125"/>
      <c r="R1209" s="125"/>
    </row>
    <row r="1210" spans="2:18" ht="12.75" x14ac:dyDescent="0.2">
      <c r="B1210" s="414"/>
      <c r="C1210" s="125"/>
      <c r="D1210" s="125"/>
      <c r="E1210" s="125"/>
      <c r="F1210" s="125"/>
      <c r="G1210" s="125"/>
      <c r="H1210" s="125"/>
      <c r="I1210" s="125"/>
      <c r="J1210" s="125"/>
      <c r="K1210" s="125"/>
      <c r="L1210" s="125"/>
      <c r="M1210" s="125"/>
      <c r="N1210" s="125"/>
      <c r="R1210" s="125"/>
    </row>
    <row r="1211" spans="2:18" ht="12.75" x14ac:dyDescent="0.2">
      <c r="B1211" s="414"/>
      <c r="C1211" s="125"/>
      <c r="D1211" s="125"/>
      <c r="E1211" s="125"/>
      <c r="F1211" s="125"/>
      <c r="G1211" s="125"/>
      <c r="H1211" s="125"/>
      <c r="I1211" s="125"/>
      <c r="J1211" s="125"/>
      <c r="K1211" s="125"/>
      <c r="L1211" s="125"/>
      <c r="M1211" s="125"/>
      <c r="N1211" s="125"/>
      <c r="R1211" s="125"/>
    </row>
    <row r="1212" spans="2:18" ht="12.75" x14ac:dyDescent="0.2">
      <c r="B1212" s="414"/>
      <c r="C1212" s="125"/>
      <c r="D1212" s="125"/>
      <c r="E1212" s="125"/>
      <c r="F1212" s="125"/>
      <c r="G1212" s="125"/>
      <c r="H1212" s="125"/>
      <c r="I1212" s="125"/>
      <c r="J1212" s="125"/>
      <c r="K1212" s="125"/>
      <c r="L1212" s="125"/>
      <c r="M1212" s="125"/>
      <c r="N1212" s="125"/>
      <c r="R1212" s="125"/>
    </row>
    <row r="1213" spans="2:18" ht="12.75" x14ac:dyDescent="0.2">
      <c r="B1213" s="414"/>
      <c r="C1213" s="125"/>
      <c r="D1213" s="125"/>
      <c r="E1213" s="125"/>
      <c r="F1213" s="125"/>
      <c r="G1213" s="125"/>
      <c r="H1213" s="125"/>
      <c r="I1213" s="125"/>
      <c r="J1213" s="125"/>
      <c r="K1213" s="125"/>
      <c r="L1213" s="125"/>
      <c r="M1213" s="125"/>
      <c r="N1213" s="125"/>
      <c r="R1213" s="125"/>
    </row>
    <row r="1214" spans="2:18" ht="12.75" x14ac:dyDescent="0.2">
      <c r="B1214" s="414"/>
      <c r="C1214" s="125"/>
      <c r="D1214" s="125"/>
      <c r="E1214" s="125"/>
      <c r="F1214" s="125"/>
      <c r="G1214" s="125"/>
      <c r="H1214" s="125"/>
      <c r="I1214" s="125"/>
      <c r="J1214" s="125"/>
      <c r="K1214" s="125"/>
      <c r="L1214" s="125"/>
      <c r="M1214" s="125"/>
      <c r="N1214" s="125"/>
      <c r="R1214" s="125"/>
    </row>
    <row r="1215" spans="2:18" ht="12.75" x14ac:dyDescent="0.2">
      <c r="B1215" s="414"/>
      <c r="C1215" s="125"/>
      <c r="D1215" s="125"/>
      <c r="E1215" s="125"/>
      <c r="F1215" s="125"/>
      <c r="G1215" s="125"/>
      <c r="H1215" s="125"/>
      <c r="I1215" s="125"/>
      <c r="J1215" s="125"/>
      <c r="K1215" s="125"/>
      <c r="L1215" s="125"/>
      <c r="M1215" s="125"/>
      <c r="N1215" s="125"/>
      <c r="R1215" s="125"/>
    </row>
    <row r="1216" spans="2:18" ht="12.75" x14ac:dyDescent="0.2">
      <c r="B1216" s="414"/>
      <c r="C1216" s="125"/>
      <c r="D1216" s="125"/>
      <c r="E1216" s="125"/>
      <c r="F1216" s="125"/>
      <c r="G1216" s="125"/>
      <c r="H1216" s="125"/>
      <c r="I1216" s="125"/>
      <c r="J1216" s="125"/>
      <c r="K1216" s="125"/>
      <c r="L1216" s="125"/>
      <c r="M1216" s="125"/>
      <c r="N1216" s="125"/>
      <c r="R1216" s="125"/>
    </row>
    <row r="1217" spans="2:18" ht="12.75" x14ac:dyDescent="0.2">
      <c r="B1217" s="414"/>
      <c r="C1217" s="125"/>
      <c r="D1217" s="125"/>
      <c r="E1217" s="125"/>
      <c r="F1217" s="125"/>
      <c r="G1217" s="125"/>
      <c r="H1217" s="125"/>
      <c r="I1217" s="125"/>
      <c r="J1217" s="125"/>
      <c r="K1217" s="125"/>
      <c r="L1217" s="125"/>
      <c r="M1217" s="125"/>
      <c r="N1217" s="125"/>
      <c r="R1217" s="125"/>
    </row>
    <row r="1218" spans="2:18" ht="12.75" x14ac:dyDescent="0.2">
      <c r="B1218" s="414"/>
      <c r="C1218" s="125"/>
      <c r="D1218" s="125"/>
      <c r="E1218" s="125"/>
      <c r="F1218" s="125"/>
      <c r="G1218" s="125"/>
      <c r="H1218" s="125"/>
      <c r="I1218" s="125"/>
      <c r="J1218" s="125"/>
      <c r="K1218" s="125"/>
      <c r="L1218" s="125"/>
      <c r="M1218" s="125"/>
      <c r="N1218" s="125"/>
      <c r="R1218" s="125"/>
    </row>
    <row r="1219" spans="2:18" ht="12.75" x14ac:dyDescent="0.2">
      <c r="B1219" s="414"/>
      <c r="C1219" s="125"/>
      <c r="D1219" s="125"/>
      <c r="E1219" s="125"/>
      <c r="F1219" s="125"/>
      <c r="G1219" s="125"/>
      <c r="H1219" s="125"/>
      <c r="I1219" s="125"/>
      <c r="J1219" s="125"/>
      <c r="K1219" s="125"/>
      <c r="L1219" s="125"/>
      <c r="M1219" s="125"/>
      <c r="N1219" s="125"/>
      <c r="R1219" s="125"/>
    </row>
    <row r="1220" spans="2:18" ht="12.75" x14ac:dyDescent="0.2">
      <c r="B1220" s="414"/>
      <c r="C1220" s="125"/>
      <c r="D1220" s="125"/>
      <c r="E1220" s="125"/>
      <c r="F1220" s="125"/>
      <c r="G1220" s="125"/>
      <c r="H1220" s="125"/>
      <c r="I1220" s="125"/>
      <c r="J1220" s="125"/>
      <c r="K1220" s="125"/>
      <c r="L1220" s="125"/>
      <c r="M1220" s="125"/>
      <c r="N1220" s="125"/>
      <c r="R1220" s="125"/>
    </row>
    <row r="1221" spans="2:18" ht="12.75" x14ac:dyDescent="0.2">
      <c r="B1221" s="414"/>
      <c r="C1221" s="125"/>
      <c r="D1221" s="125"/>
      <c r="E1221" s="125"/>
      <c r="F1221" s="125"/>
      <c r="G1221" s="125"/>
      <c r="H1221" s="125"/>
      <c r="I1221" s="125"/>
      <c r="J1221" s="125"/>
      <c r="K1221" s="125"/>
      <c r="L1221" s="125"/>
      <c r="M1221" s="125"/>
      <c r="N1221" s="125"/>
      <c r="R1221" s="125"/>
    </row>
    <row r="1222" spans="2:18" ht="12.75" x14ac:dyDescent="0.2">
      <c r="B1222" s="414"/>
      <c r="C1222" s="125"/>
      <c r="D1222" s="125"/>
      <c r="E1222" s="125"/>
      <c r="F1222" s="125"/>
      <c r="G1222" s="125"/>
      <c r="H1222" s="125"/>
      <c r="I1222" s="125"/>
      <c r="J1222" s="125"/>
      <c r="K1222" s="125"/>
      <c r="L1222" s="125"/>
      <c r="M1222" s="125"/>
      <c r="N1222" s="125"/>
      <c r="R1222" s="125"/>
    </row>
    <row r="1223" spans="2:18" ht="12.75" x14ac:dyDescent="0.2">
      <c r="B1223" s="414"/>
      <c r="C1223" s="125"/>
      <c r="D1223" s="125"/>
      <c r="E1223" s="125"/>
      <c r="F1223" s="125"/>
      <c r="G1223" s="125"/>
      <c r="H1223" s="125"/>
      <c r="I1223" s="125"/>
      <c r="J1223" s="125"/>
      <c r="K1223" s="125"/>
      <c r="L1223" s="125"/>
      <c r="M1223" s="125"/>
      <c r="N1223" s="125"/>
      <c r="R1223" s="125"/>
    </row>
    <row r="1224" spans="2:18" ht="12.75" x14ac:dyDescent="0.2">
      <c r="B1224" s="414"/>
      <c r="C1224" s="125"/>
      <c r="D1224" s="125"/>
      <c r="E1224" s="125"/>
      <c r="F1224" s="125"/>
      <c r="G1224" s="125"/>
      <c r="H1224" s="125"/>
      <c r="I1224" s="125"/>
      <c r="J1224" s="125"/>
      <c r="K1224" s="125"/>
      <c r="L1224" s="125"/>
      <c r="M1224" s="125"/>
      <c r="N1224" s="125"/>
      <c r="R1224" s="125"/>
    </row>
    <row r="1225" spans="2:18" ht="12.75" x14ac:dyDescent="0.2">
      <c r="B1225" s="414"/>
      <c r="C1225" s="125"/>
      <c r="D1225" s="125"/>
      <c r="E1225" s="125"/>
      <c r="F1225" s="125"/>
      <c r="G1225" s="125"/>
      <c r="H1225" s="125"/>
      <c r="I1225" s="125"/>
      <c r="J1225" s="125"/>
      <c r="K1225" s="125"/>
      <c r="L1225" s="125"/>
      <c r="M1225" s="125"/>
      <c r="N1225" s="125"/>
      <c r="R1225" s="125"/>
    </row>
    <row r="1226" spans="2:18" ht="12.75" x14ac:dyDescent="0.2">
      <c r="B1226" s="414"/>
      <c r="C1226" s="125"/>
      <c r="D1226" s="125"/>
      <c r="E1226" s="125"/>
      <c r="F1226" s="125"/>
      <c r="G1226" s="125"/>
      <c r="H1226" s="125"/>
      <c r="I1226" s="125"/>
      <c r="J1226" s="125"/>
      <c r="K1226" s="125"/>
      <c r="L1226" s="125"/>
      <c r="M1226" s="125"/>
      <c r="N1226" s="125"/>
      <c r="R1226" s="125"/>
    </row>
    <row r="1227" spans="2:18" ht="12.75" x14ac:dyDescent="0.2">
      <c r="B1227" s="414"/>
      <c r="C1227" s="125"/>
      <c r="D1227" s="125"/>
      <c r="E1227" s="125"/>
      <c r="F1227" s="125"/>
      <c r="G1227" s="125"/>
      <c r="H1227" s="125"/>
      <c r="I1227" s="125"/>
      <c r="J1227" s="125"/>
      <c r="K1227" s="125"/>
      <c r="L1227" s="125"/>
      <c r="M1227" s="125"/>
      <c r="N1227" s="125"/>
      <c r="R1227" s="125"/>
    </row>
    <row r="1228" spans="2:18" ht="12.75" x14ac:dyDescent="0.2">
      <c r="B1228" s="414"/>
      <c r="C1228" s="125"/>
      <c r="D1228" s="125"/>
      <c r="E1228" s="125"/>
      <c r="F1228" s="125"/>
      <c r="G1228" s="125"/>
      <c r="H1228" s="125"/>
      <c r="I1228" s="125"/>
      <c r="J1228" s="125"/>
      <c r="K1228" s="125"/>
      <c r="L1228" s="125"/>
      <c r="M1228" s="125"/>
      <c r="N1228" s="125"/>
      <c r="R1228" s="125"/>
    </row>
    <row r="1229" spans="2:18" ht="12.75" x14ac:dyDescent="0.2">
      <c r="B1229" s="414"/>
      <c r="C1229" s="125"/>
      <c r="D1229" s="125"/>
      <c r="E1229" s="125"/>
      <c r="F1229" s="125"/>
      <c r="G1229" s="125"/>
      <c r="H1229" s="125"/>
      <c r="I1229" s="125"/>
      <c r="J1229" s="125"/>
      <c r="K1229" s="125"/>
      <c r="L1229" s="125"/>
      <c r="M1229" s="125"/>
      <c r="N1229" s="125"/>
      <c r="R1229" s="125"/>
    </row>
    <row r="1230" spans="2:18" ht="12.75" x14ac:dyDescent="0.2">
      <c r="B1230" s="414"/>
      <c r="C1230" s="125"/>
      <c r="D1230" s="125"/>
      <c r="E1230" s="125"/>
      <c r="F1230" s="125"/>
      <c r="G1230" s="125"/>
      <c r="H1230" s="125"/>
      <c r="I1230" s="125"/>
      <c r="J1230" s="125"/>
      <c r="K1230" s="125"/>
      <c r="L1230" s="125"/>
      <c r="M1230" s="125"/>
      <c r="N1230" s="125"/>
      <c r="R1230" s="125"/>
    </row>
    <row r="1231" spans="2:18" ht="12.75" x14ac:dyDescent="0.2">
      <c r="B1231" s="414"/>
      <c r="C1231" s="125"/>
      <c r="D1231" s="125"/>
      <c r="E1231" s="125"/>
      <c r="F1231" s="125"/>
      <c r="G1231" s="125"/>
      <c r="H1231" s="125"/>
      <c r="I1231" s="125"/>
      <c r="J1231" s="125"/>
      <c r="K1231" s="125"/>
      <c r="L1231" s="125"/>
      <c r="M1231" s="125"/>
      <c r="N1231" s="125"/>
      <c r="R1231" s="125"/>
    </row>
    <row r="1232" spans="2:18" ht="12.75" x14ac:dyDescent="0.2">
      <c r="B1232" s="414"/>
      <c r="C1232" s="125"/>
      <c r="D1232" s="125"/>
      <c r="E1232" s="125"/>
      <c r="F1232" s="125"/>
      <c r="G1232" s="125"/>
      <c r="H1232" s="125"/>
      <c r="I1232" s="125"/>
      <c r="J1232" s="125"/>
      <c r="K1232" s="125"/>
      <c r="L1232" s="125"/>
      <c r="M1232" s="125"/>
      <c r="N1232" s="125"/>
      <c r="R1232" s="125"/>
    </row>
    <row r="1233" spans="2:18" ht="12.75" x14ac:dyDescent="0.2">
      <c r="B1233" s="414"/>
      <c r="C1233" s="125"/>
      <c r="D1233" s="125"/>
      <c r="E1233" s="125"/>
      <c r="F1233" s="125"/>
      <c r="G1233" s="125"/>
      <c r="H1233" s="125"/>
      <c r="I1233" s="125"/>
      <c r="J1233" s="125"/>
      <c r="K1233" s="125"/>
      <c r="L1233" s="125"/>
      <c r="M1233" s="125"/>
      <c r="N1233" s="125"/>
      <c r="R1233" s="125"/>
    </row>
    <row r="1234" spans="2:18" ht="12.75" x14ac:dyDescent="0.2">
      <c r="B1234" s="414"/>
      <c r="C1234" s="125"/>
      <c r="D1234" s="125"/>
      <c r="E1234" s="125"/>
      <c r="F1234" s="125"/>
      <c r="G1234" s="125"/>
      <c r="H1234" s="125"/>
      <c r="I1234" s="125"/>
      <c r="J1234" s="125"/>
      <c r="K1234" s="125"/>
      <c r="L1234" s="125"/>
      <c r="M1234" s="125"/>
      <c r="N1234" s="125"/>
      <c r="R1234" s="125"/>
    </row>
    <row r="1235" spans="2:18" ht="12.75" x14ac:dyDescent="0.2">
      <c r="B1235" s="414"/>
      <c r="C1235" s="125"/>
      <c r="D1235" s="125"/>
      <c r="E1235" s="125"/>
      <c r="F1235" s="125"/>
      <c r="G1235" s="125"/>
      <c r="H1235" s="125"/>
      <c r="I1235" s="125"/>
      <c r="J1235" s="125"/>
      <c r="K1235" s="125"/>
      <c r="L1235" s="125"/>
      <c r="M1235" s="125"/>
      <c r="N1235" s="125"/>
      <c r="R1235" s="125"/>
    </row>
    <row r="1236" spans="2:18" ht="12.75" x14ac:dyDescent="0.2">
      <c r="B1236" s="414"/>
      <c r="C1236" s="125"/>
      <c r="D1236" s="125"/>
      <c r="E1236" s="125"/>
      <c r="F1236" s="125"/>
      <c r="G1236" s="125"/>
      <c r="H1236" s="125"/>
      <c r="I1236" s="125"/>
      <c r="J1236" s="125"/>
      <c r="K1236" s="125"/>
      <c r="L1236" s="125"/>
      <c r="M1236" s="125"/>
      <c r="N1236" s="125"/>
      <c r="R1236" s="125"/>
    </row>
    <row r="1237" spans="2:18" ht="12.75" x14ac:dyDescent="0.2">
      <c r="B1237" s="414"/>
      <c r="C1237" s="125"/>
      <c r="D1237" s="125"/>
      <c r="E1237" s="125"/>
      <c r="F1237" s="125"/>
      <c r="G1237" s="125"/>
      <c r="H1237" s="125"/>
      <c r="I1237" s="125"/>
      <c r="J1237" s="125"/>
      <c r="K1237" s="125"/>
      <c r="L1237" s="125"/>
      <c r="M1237" s="125"/>
      <c r="N1237" s="125"/>
      <c r="R1237" s="125"/>
    </row>
    <row r="1238" spans="2:18" ht="12.75" x14ac:dyDescent="0.2">
      <c r="B1238" s="414"/>
      <c r="C1238" s="125"/>
      <c r="D1238" s="125"/>
      <c r="E1238" s="125"/>
      <c r="F1238" s="125"/>
      <c r="G1238" s="125"/>
      <c r="H1238" s="125"/>
      <c r="I1238" s="125"/>
      <c r="J1238" s="125"/>
      <c r="K1238" s="125"/>
      <c r="L1238" s="125"/>
      <c r="M1238" s="125"/>
      <c r="N1238" s="125"/>
      <c r="R1238" s="125"/>
    </row>
    <row r="1239" spans="2:18" ht="12.75" x14ac:dyDescent="0.2">
      <c r="B1239" s="414"/>
      <c r="C1239" s="125"/>
      <c r="D1239" s="125"/>
      <c r="E1239" s="125"/>
      <c r="F1239" s="125"/>
      <c r="G1239" s="125"/>
      <c r="H1239" s="125"/>
      <c r="I1239" s="125"/>
      <c r="J1239" s="125"/>
      <c r="K1239" s="125"/>
      <c r="L1239" s="125"/>
      <c r="M1239" s="125"/>
      <c r="N1239" s="125"/>
      <c r="R1239" s="125"/>
    </row>
    <row r="1240" spans="2:18" ht="12.75" x14ac:dyDescent="0.2">
      <c r="B1240" s="414"/>
      <c r="C1240" s="125"/>
      <c r="D1240" s="125"/>
      <c r="E1240" s="125"/>
      <c r="F1240" s="125"/>
      <c r="G1240" s="125"/>
      <c r="H1240" s="125"/>
      <c r="I1240" s="125"/>
      <c r="J1240" s="125"/>
      <c r="K1240" s="125"/>
      <c r="L1240" s="125"/>
      <c r="M1240" s="125"/>
      <c r="N1240" s="125"/>
      <c r="R1240" s="125"/>
    </row>
    <row r="1241" spans="2:18" ht="12.75" x14ac:dyDescent="0.2">
      <c r="B1241" s="414"/>
      <c r="C1241" s="125"/>
      <c r="D1241" s="125"/>
      <c r="E1241" s="125"/>
      <c r="F1241" s="125"/>
      <c r="G1241" s="125"/>
      <c r="H1241" s="125"/>
      <c r="I1241" s="125"/>
      <c r="J1241" s="125"/>
      <c r="K1241" s="125"/>
      <c r="L1241" s="125"/>
      <c r="M1241" s="125"/>
      <c r="N1241" s="125"/>
      <c r="R1241" s="125"/>
    </row>
    <row r="1242" spans="2:18" ht="12.75" x14ac:dyDescent="0.2">
      <c r="B1242" s="414"/>
      <c r="C1242" s="125"/>
      <c r="D1242" s="125"/>
      <c r="E1242" s="125"/>
      <c r="F1242" s="125"/>
      <c r="G1242" s="125"/>
      <c r="H1242" s="125"/>
      <c r="I1242" s="125"/>
      <c r="J1242" s="125"/>
      <c r="K1242" s="125"/>
      <c r="L1242" s="125"/>
      <c r="M1242" s="125"/>
      <c r="N1242" s="125"/>
      <c r="R1242" s="125"/>
    </row>
    <row r="1243" spans="2:18" ht="12.75" x14ac:dyDescent="0.2">
      <c r="B1243" s="414"/>
      <c r="C1243" s="125"/>
      <c r="D1243" s="125"/>
      <c r="E1243" s="125"/>
      <c r="F1243" s="125"/>
      <c r="G1243" s="125"/>
      <c r="H1243" s="125"/>
      <c r="I1243" s="125"/>
      <c r="J1243" s="125"/>
      <c r="K1243" s="125"/>
      <c r="L1243" s="125"/>
      <c r="M1243" s="125"/>
      <c r="N1243" s="125"/>
      <c r="R1243" s="125"/>
    </row>
    <row r="1244" spans="2:18" ht="12.75" x14ac:dyDescent="0.2">
      <c r="B1244" s="414"/>
      <c r="C1244" s="125"/>
      <c r="D1244" s="125"/>
      <c r="E1244" s="125"/>
      <c r="F1244" s="125"/>
      <c r="G1244" s="125"/>
      <c r="H1244" s="125"/>
      <c r="I1244" s="125"/>
      <c r="J1244" s="125"/>
      <c r="K1244" s="125"/>
      <c r="L1244" s="125"/>
      <c r="M1244" s="125"/>
      <c r="N1244" s="125"/>
      <c r="R1244" s="125"/>
    </row>
    <row r="1245" spans="2:18" ht="12.75" x14ac:dyDescent="0.2">
      <c r="B1245" s="414"/>
      <c r="C1245" s="125"/>
      <c r="D1245" s="125"/>
      <c r="E1245" s="125"/>
      <c r="F1245" s="125"/>
      <c r="G1245" s="125"/>
      <c r="H1245" s="125"/>
      <c r="I1245" s="125"/>
      <c r="J1245" s="125"/>
      <c r="K1245" s="125"/>
      <c r="L1245" s="125"/>
      <c r="M1245" s="125"/>
      <c r="N1245" s="125"/>
      <c r="R1245" s="125"/>
    </row>
    <row r="1246" spans="2:18" ht="12.75" x14ac:dyDescent="0.2">
      <c r="B1246" s="414"/>
      <c r="C1246" s="125"/>
      <c r="D1246" s="125"/>
      <c r="E1246" s="125"/>
      <c r="F1246" s="125"/>
      <c r="G1246" s="125"/>
      <c r="H1246" s="125"/>
      <c r="I1246" s="125"/>
      <c r="J1246" s="125"/>
      <c r="K1246" s="125"/>
      <c r="L1246" s="125"/>
      <c r="M1246" s="125"/>
      <c r="N1246" s="125"/>
      <c r="R1246" s="125"/>
    </row>
    <row r="1247" spans="2:18" ht="12.75" x14ac:dyDescent="0.2">
      <c r="B1247" s="414"/>
      <c r="C1247" s="125"/>
      <c r="D1247" s="125"/>
      <c r="E1247" s="125"/>
      <c r="F1247" s="125"/>
      <c r="G1247" s="125"/>
      <c r="H1247" s="125"/>
      <c r="I1247" s="125"/>
      <c r="J1247" s="125"/>
      <c r="K1247" s="125"/>
      <c r="L1247" s="125"/>
      <c r="M1247" s="125"/>
      <c r="N1247" s="125"/>
      <c r="R1247" s="125"/>
    </row>
    <row r="1248" spans="2:18" ht="12.75" x14ac:dyDescent="0.2">
      <c r="B1248" s="414"/>
      <c r="C1248" s="125"/>
      <c r="D1248" s="125"/>
      <c r="E1248" s="125"/>
      <c r="F1248" s="125"/>
      <c r="G1248" s="125"/>
      <c r="H1248" s="125"/>
      <c r="I1248" s="125"/>
      <c r="J1248" s="125"/>
      <c r="K1248" s="125"/>
      <c r="L1248" s="125"/>
      <c r="M1248" s="125"/>
      <c r="N1248" s="125"/>
      <c r="R1248" s="125"/>
    </row>
    <row r="1249" spans="2:18" ht="12.75" x14ac:dyDescent="0.2">
      <c r="B1249" s="414"/>
      <c r="C1249" s="125"/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25"/>
      <c r="R1249" s="125"/>
    </row>
    <row r="1250" spans="2:18" ht="12.75" x14ac:dyDescent="0.2">
      <c r="B1250" s="414"/>
      <c r="C1250" s="125"/>
      <c r="D1250" s="125"/>
      <c r="E1250" s="125"/>
      <c r="F1250" s="125"/>
      <c r="G1250" s="125"/>
      <c r="H1250" s="125"/>
      <c r="I1250" s="125"/>
      <c r="J1250" s="125"/>
      <c r="K1250" s="125"/>
      <c r="L1250" s="125"/>
      <c r="M1250" s="125"/>
      <c r="N1250" s="125"/>
      <c r="R1250" s="125"/>
    </row>
    <row r="1251" spans="2:18" ht="12.75" x14ac:dyDescent="0.2">
      <c r="B1251" s="414"/>
      <c r="C1251" s="125"/>
      <c r="D1251" s="125"/>
      <c r="E1251" s="125"/>
      <c r="F1251" s="125"/>
      <c r="G1251" s="125"/>
      <c r="H1251" s="125"/>
      <c r="I1251" s="125"/>
      <c r="J1251" s="125"/>
      <c r="K1251" s="125"/>
      <c r="L1251" s="125"/>
      <c r="M1251" s="125"/>
      <c r="N1251" s="125"/>
      <c r="R1251" s="125"/>
    </row>
    <row r="1252" spans="2:18" ht="12.75" x14ac:dyDescent="0.2">
      <c r="B1252" s="414"/>
      <c r="C1252" s="125"/>
      <c r="D1252" s="125"/>
      <c r="E1252" s="125"/>
      <c r="F1252" s="125"/>
      <c r="G1252" s="125"/>
      <c r="H1252" s="125"/>
      <c r="I1252" s="125"/>
      <c r="J1252" s="125"/>
      <c r="K1252" s="125"/>
      <c r="L1252" s="125"/>
      <c r="M1252" s="125"/>
      <c r="N1252" s="125"/>
      <c r="R1252" s="125"/>
    </row>
    <row r="1253" spans="2:18" ht="12.75" x14ac:dyDescent="0.2">
      <c r="B1253" s="414"/>
      <c r="C1253" s="125"/>
      <c r="D1253" s="125"/>
      <c r="E1253" s="125"/>
      <c r="F1253" s="125"/>
      <c r="G1253" s="125"/>
      <c r="H1253" s="125"/>
      <c r="I1253" s="125"/>
      <c r="J1253" s="125"/>
      <c r="K1253" s="125"/>
      <c r="L1253" s="125"/>
      <c r="M1253" s="125"/>
      <c r="N1253" s="125"/>
      <c r="R1253" s="125"/>
    </row>
    <row r="1254" spans="2:18" ht="12.75" x14ac:dyDescent="0.2">
      <c r="B1254" s="414"/>
      <c r="C1254" s="125"/>
      <c r="D1254" s="125"/>
      <c r="E1254" s="125"/>
      <c r="F1254" s="125"/>
      <c r="G1254" s="125"/>
      <c r="H1254" s="125"/>
      <c r="I1254" s="125"/>
      <c r="J1254" s="125"/>
      <c r="K1254" s="125"/>
      <c r="L1254" s="125"/>
      <c r="M1254" s="125"/>
      <c r="N1254" s="125"/>
      <c r="R1254" s="125"/>
    </row>
    <row r="1255" spans="2:18" ht="12.75" x14ac:dyDescent="0.2">
      <c r="B1255" s="414"/>
      <c r="C1255" s="125"/>
      <c r="D1255" s="125"/>
      <c r="E1255" s="125"/>
      <c r="F1255" s="125"/>
      <c r="G1255" s="125"/>
      <c r="H1255" s="125"/>
      <c r="I1255" s="125"/>
      <c r="J1255" s="125"/>
      <c r="K1255" s="125"/>
      <c r="L1255" s="125"/>
      <c r="M1255" s="125"/>
      <c r="N1255" s="125"/>
      <c r="R1255" s="125"/>
    </row>
    <row r="1256" spans="2:18" ht="12.75" x14ac:dyDescent="0.2">
      <c r="B1256" s="414"/>
      <c r="C1256" s="125"/>
      <c r="D1256" s="125"/>
      <c r="E1256" s="125"/>
      <c r="F1256" s="125"/>
      <c r="G1256" s="125"/>
      <c r="H1256" s="125"/>
      <c r="I1256" s="125"/>
      <c r="J1256" s="125"/>
      <c r="K1256" s="125"/>
      <c r="L1256" s="125"/>
      <c r="M1256" s="125"/>
      <c r="N1256" s="125"/>
      <c r="R1256" s="125"/>
    </row>
    <row r="1257" spans="2:18" ht="12.75" x14ac:dyDescent="0.2">
      <c r="B1257" s="414"/>
      <c r="C1257" s="125"/>
      <c r="D1257" s="125"/>
      <c r="E1257" s="125"/>
      <c r="F1257" s="125"/>
      <c r="G1257" s="125"/>
      <c r="H1257" s="125"/>
      <c r="I1257" s="125"/>
      <c r="J1257" s="125"/>
      <c r="K1257" s="125"/>
      <c r="L1257" s="125"/>
      <c r="M1257" s="125"/>
      <c r="N1257" s="125"/>
      <c r="R1257" s="125"/>
    </row>
    <row r="1258" spans="2:18" ht="12.75" x14ac:dyDescent="0.2">
      <c r="B1258" s="414"/>
      <c r="C1258" s="125"/>
      <c r="D1258" s="125"/>
      <c r="E1258" s="125"/>
      <c r="F1258" s="125"/>
      <c r="G1258" s="125"/>
      <c r="H1258" s="125"/>
      <c r="I1258" s="125"/>
      <c r="J1258" s="125"/>
      <c r="K1258" s="125"/>
      <c r="L1258" s="125"/>
      <c r="M1258" s="125"/>
      <c r="N1258" s="125"/>
      <c r="R1258" s="125"/>
    </row>
    <row r="1259" spans="2:18" ht="12.75" x14ac:dyDescent="0.2">
      <c r="B1259" s="414"/>
      <c r="C1259" s="125"/>
      <c r="D1259" s="125"/>
      <c r="E1259" s="125"/>
      <c r="F1259" s="125"/>
      <c r="G1259" s="125"/>
      <c r="H1259" s="125"/>
      <c r="I1259" s="125"/>
      <c r="J1259" s="125"/>
      <c r="K1259" s="125"/>
      <c r="L1259" s="125"/>
      <c r="M1259" s="125"/>
      <c r="N1259" s="125"/>
      <c r="R1259" s="125"/>
    </row>
    <row r="1260" spans="2:18" ht="12.75" x14ac:dyDescent="0.2">
      <c r="B1260" s="414"/>
      <c r="C1260" s="125"/>
      <c r="D1260" s="125"/>
      <c r="E1260" s="125"/>
      <c r="F1260" s="125"/>
      <c r="G1260" s="125"/>
      <c r="H1260" s="125"/>
      <c r="I1260" s="125"/>
      <c r="J1260" s="125"/>
      <c r="K1260" s="125"/>
      <c r="L1260" s="125"/>
      <c r="M1260" s="125"/>
      <c r="N1260" s="125"/>
      <c r="R1260" s="125"/>
    </row>
    <row r="1261" spans="2:18" ht="12.75" x14ac:dyDescent="0.2">
      <c r="B1261" s="414"/>
      <c r="C1261" s="125"/>
      <c r="D1261" s="125"/>
      <c r="E1261" s="125"/>
      <c r="F1261" s="125"/>
      <c r="G1261" s="125"/>
      <c r="H1261" s="125"/>
      <c r="I1261" s="125"/>
      <c r="J1261" s="125"/>
      <c r="K1261" s="125"/>
      <c r="L1261" s="125"/>
      <c r="M1261" s="125"/>
      <c r="N1261" s="125"/>
      <c r="R1261" s="125"/>
    </row>
    <row r="1262" spans="2:18" ht="12.75" x14ac:dyDescent="0.2">
      <c r="B1262" s="414"/>
      <c r="C1262" s="125"/>
      <c r="D1262" s="125"/>
      <c r="E1262" s="125"/>
      <c r="F1262" s="125"/>
      <c r="G1262" s="125"/>
      <c r="H1262" s="125"/>
      <c r="I1262" s="125"/>
      <c r="J1262" s="125"/>
      <c r="K1262" s="125"/>
      <c r="L1262" s="125"/>
      <c r="M1262" s="125"/>
      <c r="N1262" s="125"/>
      <c r="R1262" s="125"/>
    </row>
    <row r="1263" spans="2:18" ht="12.75" x14ac:dyDescent="0.2">
      <c r="B1263" s="414"/>
      <c r="C1263" s="125"/>
      <c r="D1263" s="125"/>
      <c r="E1263" s="125"/>
      <c r="F1263" s="125"/>
      <c r="G1263" s="125"/>
      <c r="H1263" s="125"/>
      <c r="I1263" s="125"/>
      <c r="J1263" s="125"/>
      <c r="K1263" s="125"/>
      <c r="L1263" s="125"/>
      <c r="M1263" s="125"/>
      <c r="N1263" s="125"/>
      <c r="R1263" s="125"/>
    </row>
    <row r="1264" spans="2:18" ht="12.75" x14ac:dyDescent="0.2">
      <c r="B1264" s="414"/>
      <c r="C1264" s="125"/>
      <c r="D1264" s="125"/>
      <c r="E1264" s="125"/>
      <c r="F1264" s="125"/>
      <c r="G1264" s="125"/>
      <c r="H1264" s="125"/>
      <c r="I1264" s="125"/>
      <c r="J1264" s="125"/>
      <c r="K1264" s="125"/>
      <c r="L1264" s="125"/>
      <c r="M1264" s="125"/>
      <c r="N1264" s="125"/>
      <c r="R1264" s="125"/>
    </row>
    <row r="1265" spans="2:18" ht="12.75" x14ac:dyDescent="0.2">
      <c r="B1265" s="414"/>
      <c r="C1265" s="125"/>
      <c r="D1265" s="125"/>
      <c r="E1265" s="125"/>
      <c r="F1265" s="125"/>
      <c r="G1265" s="125"/>
      <c r="H1265" s="125"/>
      <c r="I1265" s="125"/>
      <c r="J1265" s="125"/>
      <c r="K1265" s="125"/>
      <c r="L1265" s="125"/>
      <c r="M1265" s="125"/>
      <c r="N1265" s="125"/>
      <c r="R1265" s="125"/>
    </row>
    <row r="1266" spans="2:18" ht="12.75" x14ac:dyDescent="0.2">
      <c r="B1266" s="414"/>
      <c r="C1266" s="125"/>
      <c r="D1266" s="125"/>
      <c r="E1266" s="125"/>
      <c r="F1266" s="125"/>
      <c r="G1266" s="125"/>
      <c r="H1266" s="125"/>
      <c r="I1266" s="125"/>
      <c r="J1266" s="125"/>
      <c r="K1266" s="125"/>
      <c r="L1266" s="125"/>
      <c r="M1266" s="125"/>
      <c r="N1266" s="125"/>
      <c r="R1266" s="125"/>
    </row>
    <row r="1267" spans="2:18" ht="12.75" x14ac:dyDescent="0.2">
      <c r="B1267" s="414"/>
      <c r="C1267" s="125"/>
      <c r="D1267" s="125"/>
      <c r="E1267" s="125"/>
      <c r="F1267" s="125"/>
      <c r="G1267" s="125"/>
      <c r="H1267" s="125"/>
      <c r="I1267" s="125"/>
      <c r="J1267" s="125"/>
      <c r="K1267" s="125"/>
      <c r="L1267" s="125"/>
      <c r="M1267" s="125"/>
      <c r="N1267" s="125"/>
      <c r="R1267" s="125"/>
    </row>
    <row r="1268" spans="2:18" ht="12.75" x14ac:dyDescent="0.2">
      <c r="B1268" s="414"/>
      <c r="C1268" s="125"/>
      <c r="D1268" s="125"/>
      <c r="E1268" s="125"/>
      <c r="F1268" s="125"/>
      <c r="G1268" s="125"/>
      <c r="H1268" s="125"/>
      <c r="I1268" s="125"/>
      <c r="J1268" s="125"/>
      <c r="K1268" s="125"/>
      <c r="L1268" s="125"/>
      <c r="M1268" s="125"/>
      <c r="N1268" s="125"/>
      <c r="R1268" s="125"/>
    </row>
    <row r="1269" spans="2:18" ht="12.75" x14ac:dyDescent="0.2">
      <c r="B1269" s="414"/>
      <c r="C1269" s="125"/>
      <c r="D1269" s="125"/>
      <c r="E1269" s="125"/>
      <c r="F1269" s="125"/>
      <c r="G1269" s="125"/>
      <c r="H1269" s="125"/>
      <c r="I1269" s="125"/>
      <c r="J1269" s="125"/>
      <c r="K1269" s="125"/>
      <c r="L1269" s="125"/>
      <c r="M1269" s="125"/>
      <c r="N1269" s="125"/>
      <c r="R1269" s="125"/>
    </row>
    <row r="1270" spans="2:18" ht="12.75" x14ac:dyDescent="0.2">
      <c r="B1270" s="414"/>
      <c r="C1270" s="125"/>
      <c r="D1270" s="125"/>
      <c r="E1270" s="125"/>
      <c r="F1270" s="125"/>
      <c r="G1270" s="125"/>
      <c r="H1270" s="125"/>
      <c r="I1270" s="125"/>
      <c r="J1270" s="125"/>
      <c r="K1270" s="125"/>
      <c r="L1270" s="125"/>
      <c r="M1270" s="125"/>
      <c r="N1270" s="125"/>
      <c r="R1270" s="125"/>
    </row>
    <row r="1271" spans="2:18" ht="12.75" x14ac:dyDescent="0.2">
      <c r="B1271" s="414"/>
      <c r="C1271" s="125"/>
      <c r="D1271" s="125"/>
      <c r="E1271" s="125"/>
      <c r="F1271" s="125"/>
      <c r="G1271" s="125"/>
      <c r="H1271" s="125"/>
      <c r="I1271" s="125"/>
      <c r="J1271" s="125"/>
      <c r="K1271" s="125"/>
      <c r="L1271" s="125"/>
      <c r="M1271" s="125"/>
      <c r="N1271" s="125"/>
      <c r="R1271" s="125"/>
    </row>
    <row r="1272" spans="2:18" ht="12.75" x14ac:dyDescent="0.2">
      <c r="B1272" s="414"/>
      <c r="C1272" s="125"/>
      <c r="D1272" s="125"/>
      <c r="E1272" s="125"/>
      <c r="F1272" s="125"/>
      <c r="G1272" s="125"/>
      <c r="H1272" s="125"/>
      <c r="I1272" s="125"/>
      <c r="J1272" s="125"/>
      <c r="K1272" s="125"/>
      <c r="L1272" s="125"/>
      <c r="M1272" s="125"/>
      <c r="N1272" s="125"/>
      <c r="R1272" s="125"/>
    </row>
    <row r="1273" spans="2:18" ht="12.75" x14ac:dyDescent="0.2">
      <c r="B1273" s="414"/>
      <c r="C1273" s="125"/>
      <c r="D1273" s="125"/>
      <c r="E1273" s="125"/>
      <c r="F1273" s="125"/>
      <c r="G1273" s="125"/>
      <c r="H1273" s="125"/>
      <c r="I1273" s="125"/>
      <c r="J1273" s="125"/>
      <c r="K1273" s="125"/>
      <c r="L1273" s="125"/>
      <c r="M1273" s="125"/>
      <c r="N1273" s="125"/>
      <c r="R1273" s="125"/>
    </row>
    <row r="1274" spans="2:18" ht="12.75" x14ac:dyDescent="0.2">
      <c r="B1274" s="414"/>
      <c r="C1274" s="125"/>
      <c r="D1274" s="125"/>
      <c r="E1274" s="125"/>
      <c r="F1274" s="125"/>
      <c r="G1274" s="125"/>
      <c r="H1274" s="125"/>
      <c r="I1274" s="125"/>
      <c r="J1274" s="125"/>
      <c r="K1274" s="125"/>
      <c r="L1274" s="125"/>
      <c r="M1274" s="125"/>
      <c r="N1274" s="125"/>
      <c r="R1274" s="125"/>
    </row>
    <row r="1275" spans="2:18" ht="12.75" x14ac:dyDescent="0.2">
      <c r="B1275" s="414"/>
      <c r="C1275" s="125"/>
      <c r="D1275" s="125"/>
      <c r="E1275" s="125"/>
      <c r="F1275" s="125"/>
      <c r="G1275" s="125"/>
      <c r="H1275" s="125"/>
      <c r="I1275" s="125"/>
      <c r="J1275" s="125"/>
      <c r="K1275" s="125"/>
      <c r="L1275" s="125"/>
      <c r="M1275" s="125"/>
      <c r="N1275" s="125"/>
      <c r="R1275" s="125"/>
    </row>
    <row r="1276" spans="2:18" ht="12.75" x14ac:dyDescent="0.2">
      <c r="B1276" s="414"/>
      <c r="C1276" s="125"/>
      <c r="D1276" s="125"/>
      <c r="E1276" s="125"/>
      <c r="F1276" s="125"/>
      <c r="G1276" s="125"/>
      <c r="H1276" s="125"/>
      <c r="I1276" s="125"/>
      <c r="J1276" s="125"/>
      <c r="K1276" s="125"/>
      <c r="L1276" s="125"/>
      <c r="M1276" s="125"/>
      <c r="N1276" s="125"/>
      <c r="R1276" s="125"/>
    </row>
    <row r="1277" spans="2:18" ht="12.75" x14ac:dyDescent="0.2">
      <c r="B1277" s="414"/>
      <c r="C1277" s="125"/>
      <c r="D1277" s="125"/>
      <c r="E1277" s="125"/>
      <c r="F1277" s="125"/>
      <c r="G1277" s="125"/>
      <c r="H1277" s="125"/>
      <c r="I1277" s="125"/>
      <c r="J1277" s="125"/>
      <c r="K1277" s="125"/>
      <c r="L1277" s="125"/>
      <c r="M1277" s="125"/>
      <c r="N1277" s="125"/>
      <c r="R1277" s="125"/>
    </row>
    <row r="1278" spans="2:18" ht="12.75" x14ac:dyDescent="0.2">
      <c r="B1278" s="414"/>
      <c r="C1278" s="125"/>
      <c r="D1278" s="125"/>
      <c r="E1278" s="125"/>
      <c r="F1278" s="125"/>
      <c r="G1278" s="125"/>
      <c r="H1278" s="125"/>
      <c r="I1278" s="125"/>
      <c r="J1278" s="125"/>
      <c r="K1278" s="125"/>
      <c r="L1278" s="125"/>
      <c r="M1278" s="125"/>
      <c r="N1278" s="125"/>
      <c r="R1278" s="125"/>
    </row>
    <row r="1279" spans="2:18" ht="12.75" x14ac:dyDescent="0.2">
      <c r="B1279" s="414"/>
      <c r="C1279" s="125"/>
      <c r="D1279" s="125"/>
      <c r="E1279" s="125"/>
      <c r="F1279" s="125"/>
      <c r="G1279" s="125"/>
      <c r="H1279" s="125"/>
      <c r="I1279" s="125"/>
      <c r="J1279" s="125"/>
      <c r="K1279" s="125"/>
      <c r="L1279" s="125"/>
      <c r="M1279" s="125"/>
      <c r="N1279" s="125"/>
      <c r="R1279" s="125"/>
    </row>
    <row r="1280" spans="2:18" ht="12.75" x14ac:dyDescent="0.2">
      <c r="B1280" s="414"/>
      <c r="C1280" s="125"/>
      <c r="D1280" s="125"/>
      <c r="E1280" s="125"/>
      <c r="F1280" s="125"/>
      <c r="G1280" s="125"/>
      <c r="H1280" s="125"/>
      <c r="I1280" s="125"/>
      <c r="J1280" s="125"/>
      <c r="K1280" s="125"/>
      <c r="L1280" s="125"/>
      <c r="M1280" s="125"/>
      <c r="N1280" s="125"/>
      <c r="R1280" s="125"/>
    </row>
    <row r="1281" spans="2:18" ht="12.75" x14ac:dyDescent="0.2">
      <c r="B1281" s="414"/>
      <c r="C1281" s="125"/>
      <c r="D1281" s="125"/>
      <c r="E1281" s="125"/>
      <c r="F1281" s="125"/>
      <c r="G1281" s="125"/>
      <c r="H1281" s="125"/>
      <c r="I1281" s="125"/>
      <c r="J1281" s="125"/>
      <c r="K1281" s="125"/>
      <c r="L1281" s="125"/>
      <c r="M1281" s="125"/>
      <c r="N1281" s="125"/>
      <c r="R1281" s="125"/>
    </row>
    <row r="1282" spans="2:18" ht="12.75" x14ac:dyDescent="0.2">
      <c r="B1282" s="414"/>
      <c r="C1282" s="125"/>
      <c r="D1282" s="125"/>
      <c r="E1282" s="125"/>
      <c r="F1282" s="125"/>
      <c r="G1282" s="125"/>
      <c r="H1282" s="125"/>
      <c r="I1282" s="125"/>
      <c r="J1282" s="125"/>
      <c r="K1282" s="125"/>
      <c r="L1282" s="125"/>
      <c r="M1282" s="125"/>
      <c r="N1282" s="125"/>
      <c r="R1282" s="125"/>
    </row>
    <row r="1283" spans="2:18" ht="12.75" x14ac:dyDescent="0.2">
      <c r="B1283" s="414"/>
      <c r="C1283" s="125"/>
      <c r="D1283" s="125"/>
      <c r="E1283" s="125"/>
      <c r="F1283" s="125"/>
      <c r="G1283" s="125"/>
      <c r="H1283" s="125"/>
      <c r="I1283" s="125"/>
      <c r="J1283" s="125"/>
      <c r="K1283" s="125"/>
      <c r="L1283" s="125"/>
      <c r="M1283" s="125"/>
      <c r="N1283" s="125"/>
      <c r="R1283" s="125"/>
    </row>
    <row r="1284" spans="2:18" ht="12.75" x14ac:dyDescent="0.2">
      <c r="B1284" s="414"/>
      <c r="C1284" s="125"/>
      <c r="D1284" s="125"/>
      <c r="E1284" s="125"/>
      <c r="F1284" s="125"/>
      <c r="G1284" s="125"/>
      <c r="H1284" s="125"/>
      <c r="I1284" s="125"/>
      <c r="J1284" s="125"/>
      <c r="K1284" s="125"/>
      <c r="L1284" s="125"/>
      <c r="M1284" s="125"/>
      <c r="N1284" s="125"/>
      <c r="R1284" s="125"/>
    </row>
    <row r="1285" spans="2:18" ht="12.75" x14ac:dyDescent="0.2">
      <c r="B1285" s="414"/>
      <c r="C1285" s="125"/>
      <c r="D1285" s="125"/>
      <c r="E1285" s="125"/>
      <c r="F1285" s="125"/>
      <c r="G1285" s="125"/>
      <c r="H1285" s="125"/>
      <c r="I1285" s="125"/>
      <c r="J1285" s="125"/>
      <c r="K1285" s="125"/>
      <c r="L1285" s="125"/>
      <c r="M1285" s="125"/>
      <c r="N1285" s="125"/>
      <c r="R1285" s="125"/>
    </row>
    <row r="1286" spans="2:18" ht="12.75" x14ac:dyDescent="0.2">
      <c r="B1286" s="414"/>
      <c r="C1286" s="125"/>
      <c r="D1286" s="125"/>
      <c r="E1286" s="125"/>
      <c r="F1286" s="125"/>
      <c r="G1286" s="125"/>
      <c r="H1286" s="125"/>
      <c r="I1286" s="125"/>
      <c r="J1286" s="125"/>
      <c r="K1286" s="125"/>
      <c r="L1286" s="125"/>
      <c r="M1286" s="125"/>
      <c r="N1286" s="125"/>
      <c r="R1286" s="125"/>
    </row>
    <row r="1287" spans="2:18" ht="12.75" x14ac:dyDescent="0.2">
      <c r="B1287" s="414"/>
      <c r="C1287" s="125"/>
      <c r="D1287" s="125"/>
      <c r="E1287" s="125"/>
      <c r="F1287" s="125"/>
      <c r="G1287" s="125"/>
      <c r="H1287" s="125"/>
      <c r="I1287" s="125"/>
      <c r="J1287" s="125"/>
      <c r="K1287" s="125"/>
      <c r="L1287" s="125"/>
      <c r="M1287" s="125"/>
      <c r="N1287" s="125"/>
      <c r="R1287" s="125"/>
    </row>
    <row r="1288" spans="2:18" ht="12.75" x14ac:dyDescent="0.2">
      <c r="B1288" s="414"/>
      <c r="C1288" s="125"/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25"/>
      <c r="R1288" s="125"/>
    </row>
    <row r="1289" spans="2:18" ht="12.75" x14ac:dyDescent="0.2">
      <c r="B1289" s="414"/>
      <c r="C1289" s="125"/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25"/>
      <c r="R1289" s="125"/>
    </row>
    <row r="1290" spans="2:18" ht="12.75" x14ac:dyDescent="0.2">
      <c r="B1290" s="414"/>
      <c r="C1290" s="125"/>
      <c r="D1290" s="125"/>
      <c r="E1290" s="125"/>
      <c r="F1290" s="125"/>
      <c r="G1290" s="125"/>
      <c r="H1290" s="125"/>
      <c r="I1290" s="125"/>
      <c r="J1290" s="125"/>
      <c r="K1290" s="125"/>
      <c r="L1290" s="125"/>
      <c r="M1290" s="125"/>
      <c r="N1290" s="125"/>
      <c r="R1290" s="125"/>
    </row>
    <row r="1291" spans="2:18" ht="12.75" x14ac:dyDescent="0.2">
      <c r="B1291" s="414"/>
      <c r="C1291" s="125"/>
      <c r="D1291" s="125"/>
      <c r="E1291" s="125"/>
      <c r="F1291" s="125"/>
      <c r="G1291" s="125"/>
      <c r="H1291" s="125"/>
      <c r="I1291" s="125"/>
      <c r="J1291" s="125"/>
      <c r="K1291" s="125"/>
      <c r="L1291" s="125"/>
      <c r="M1291" s="125"/>
      <c r="N1291" s="125"/>
      <c r="R1291" s="125"/>
    </row>
    <row r="1292" spans="2:18" ht="12.75" x14ac:dyDescent="0.2">
      <c r="B1292" s="414"/>
      <c r="C1292" s="125"/>
      <c r="D1292" s="125"/>
      <c r="E1292" s="125"/>
      <c r="F1292" s="125"/>
      <c r="G1292" s="125"/>
      <c r="H1292" s="125"/>
      <c r="I1292" s="125"/>
      <c r="J1292" s="125"/>
      <c r="K1292" s="125"/>
      <c r="L1292" s="125"/>
      <c r="M1292" s="125"/>
      <c r="N1292" s="125"/>
      <c r="R1292" s="125"/>
    </row>
    <row r="1293" spans="2:18" ht="12.75" x14ac:dyDescent="0.2">
      <c r="B1293" s="414"/>
      <c r="C1293" s="125"/>
      <c r="D1293" s="125"/>
      <c r="E1293" s="125"/>
      <c r="F1293" s="125"/>
      <c r="G1293" s="125"/>
      <c r="H1293" s="125"/>
      <c r="I1293" s="125"/>
      <c r="J1293" s="125"/>
      <c r="K1293" s="125"/>
      <c r="L1293" s="125"/>
      <c r="M1293" s="125"/>
      <c r="N1293" s="125"/>
      <c r="R1293" s="125"/>
    </row>
    <row r="1294" spans="2:18" ht="12.75" x14ac:dyDescent="0.2">
      <c r="B1294" s="414"/>
      <c r="C1294" s="125"/>
      <c r="D1294" s="125"/>
      <c r="E1294" s="125"/>
      <c r="F1294" s="125"/>
      <c r="G1294" s="125"/>
      <c r="H1294" s="125"/>
      <c r="I1294" s="125"/>
      <c r="J1294" s="125"/>
      <c r="K1294" s="125"/>
      <c r="L1294" s="125"/>
      <c r="M1294" s="125"/>
      <c r="N1294" s="125"/>
      <c r="R1294" s="125"/>
    </row>
    <row r="1295" spans="2:18" ht="12.75" x14ac:dyDescent="0.2">
      <c r="B1295" s="414"/>
      <c r="C1295" s="125"/>
      <c r="D1295" s="125"/>
      <c r="E1295" s="125"/>
      <c r="F1295" s="125"/>
      <c r="G1295" s="125"/>
      <c r="H1295" s="125"/>
      <c r="I1295" s="125"/>
      <c r="J1295" s="125"/>
      <c r="K1295" s="125"/>
      <c r="L1295" s="125"/>
      <c r="M1295" s="125"/>
      <c r="N1295" s="125"/>
      <c r="R1295" s="125"/>
    </row>
    <row r="1296" spans="2:18" ht="12.75" x14ac:dyDescent="0.2">
      <c r="B1296" s="414"/>
      <c r="C1296" s="125"/>
      <c r="D1296" s="125"/>
      <c r="E1296" s="125"/>
      <c r="F1296" s="125"/>
      <c r="G1296" s="125"/>
      <c r="H1296" s="125"/>
      <c r="I1296" s="125"/>
      <c r="J1296" s="125"/>
      <c r="K1296" s="125"/>
      <c r="L1296" s="125"/>
      <c r="M1296" s="125"/>
      <c r="N1296" s="125"/>
      <c r="R1296" s="125"/>
    </row>
    <row r="1297" spans="2:18" ht="12.75" x14ac:dyDescent="0.2">
      <c r="B1297" s="414"/>
      <c r="C1297" s="125"/>
      <c r="D1297" s="125"/>
      <c r="E1297" s="125"/>
      <c r="F1297" s="125"/>
      <c r="G1297" s="125"/>
      <c r="H1297" s="125"/>
      <c r="I1297" s="125"/>
      <c r="J1297" s="125"/>
      <c r="K1297" s="125"/>
      <c r="L1297" s="125"/>
      <c r="M1297" s="125"/>
      <c r="N1297" s="125"/>
      <c r="R1297" s="125"/>
    </row>
    <row r="1298" spans="2:18" ht="12.75" x14ac:dyDescent="0.2">
      <c r="B1298" s="414"/>
      <c r="C1298" s="125"/>
      <c r="D1298" s="125"/>
      <c r="E1298" s="125"/>
      <c r="F1298" s="125"/>
      <c r="G1298" s="125"/>
      <c r="H1298" s="125"/>
      <c r="I1298" s="125"/>
      <c r="J1298" s="125"/>
      <c r="K1298" s="125"/>
      <c r="L1298" s="125"/>
      <c r="M1298" s="125"/>
      <c r="N1298" s="125"/>
      <c r="R1298" s="125"/>
    </row>
    <row r="1299" spans="2:18" ht="12.75" x14ac:dyDescent="0.2">
      <c r="B1299" s="414"/>
      <c r="C1299" s="125"/>
      <c r="D1299" s="125"/>
      <c r="E1299" s="125"/>
      <c r="F1299" s="125"/>
      <c r="G1299" s="125"/>
      <c r="H1299" s="125"/>
      <c r="I1299" s="125"/>
      <c r="J1299" s="125"/>
      <c r="K1299" s="125"/>
      <c r="L1299" s="125"/>
      <c r="M1299" s="125"/>
      <c r="N1299" s="125"/>
      <c r="R1299" s="125"/>
    </row>
    <row r="1300" spans="2:18" ht="12.75" x14ac:dyDescent="0.2">
      <c r="B1300" s="414"/>
      <c r="C1300" s="125"/>
      <c r="D1300" s="125"/>
      <c r="E1300" s="125"/>
      <c r="F1300" s="125"/>
      <c r="G1300" s="125"/>
      <c r="H1300" s="125"/>
      <c r="I1300" s="125"/>
      <c r="J1300" s="125"/>
      <c r="K1300" s="125"/>
      <c r="L1300" s="125"/>
      <c r="M1300" s="125"/>
      <c r="N1300" s="125"/>
      <c r="R1300" s="125"/>
    </row>
    <row r="1301" spans="2:18" ht="12.75" x14ac:dyDescent="0.2">
      <c r="B1301" s="414"/>
      <c r="C1301" s="125"/>
      <c r="D1301" s="125"/>
      <c r="E1301" s="125"/>
      <c r="F1301" s="125"/>
      <c r="G1301" s="125"/>
      <c r="H1301" s="125"/>
      <c r="I1301" s="125"/>
      <c r="J1301" s="125"/>
      <c r="K1301" s="125"/>
      <c r="L1301" s="125"/>
      <c r="M1301" s="125"/>
      <c r="N1301" s="125"/>
      <c r="R1301" s="125"/>
    </row>
    <row r="1302" spans="2:18" ht="12.75" x14ac:dyDescent="0.2">
      <c r="B1302" s="414"/>
      <c r="C1302" s="125"/>
      <c r="D1302" s="125"/>
      <c r="E1302" s="125"/>
      <c r="F1302" s="125"/>
      <c r="G1302" s="125"/>
      <c r="H1302" s="125"/>
      <c r="I1302" s="125"/>
      <c r="J1302" s="125"/>
      <c r="K1302" s="125"/>
      <c r="L1302" s="125"/>
      <c r="M1302" s="125"/>
      <c r="N1302" s="125"/>
      <c r="R1302" s="125"/>
    </row>
    <row r="1303" spans="2:18" ht="12.75" x14ac:dyDescent="0.2">
      <c r="B1303" s="414"/>
      <c r="C1303" s="125"/>
      <c r="D1303" s="125"/>
      <c r="E1303" s="125"/>
      <c r="F1303" s="125"/>
      <c r="G1303" s="125"/>
      <c r="H1303" s="125"/>
      <c r="I1303" s="125"/>
      <c r="J1303" s="125"/>
      <c r="K1303" s="125"/>
      <c r="L1303" s="125"/>
      <c r="M1303" s="125"/>
      <c r="N1303" s="125"/>
      <c r="R1303" s="125"/>
    </row>
    <row r="1304" spans="2:18" ht="12.75" x14ac:dyDescent="0.2">
      <c r="B1304" s="414"/>
      <c r="C1304" s="125"/>
      <c r="D1304" s="125"/>
      <c r="E1304" s="125"/>
      <c r="F1304" s="125"/>
      <c r="G1304" s="125"/>
      <c r="H1304" s="125"/>
      <c r="I1304" s="125"/>
      <c r="J1304" s="125"/>
      <c r="K1304" s="125"/>
      <c r="L1304" s="125"/>
      <c r="M1304" s="125"/>
      <c r="N1304" s="125"/>
      <c r="R1304" s="125"/>
    </row>
    <row r="1305" spans="2:18" ht="12.75" x14ac:dyDescent="0.2">
      <c r="B1305" s="414"/>
      <c r="C1305" s="125"/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25"/>
      <c r="R1305" s="125"/>
    </row>
    <row r="1306" spans="2:18" ht="12.75" x14ac:dyDescent="0.2">
      <c r="B1306" s="414"/>
      <c r="C1306" s="125"/>
      <c r="D1306" s="125"/>
      <c r="E1306" s="125"/>
      <c r="F1306" s="125"/>
      <c r="G1306" s="125"/>
      <c r="H1306" s="125"/>
      <c r="I1306" s="125"/>
      <c r="J1306" s="125"/>
      <c r="K1306" s="125"/>
      <c r="L1306" s="125"/>
      <c r="M1306" s="125"/>
      <c r="N1306" s="125"/>
      <c r="R1306" s="125"/>
    </row>
    <row r="1307" spans="2:18" ht="12.75" x14ac:dyDescent="0.2">
      <c r="B1307" s="414"/>
      <c r="C1307" s="125"/>
      <c r="D1307" s="125"/>
      <c r="E1307" s="125"/>
      <c r="F1307" s="125"/>
      <c r="G1307" s="125"/>
      <c r="H1307" s="125"/>
      <c r="I1307" s="125"/>
      <c r="J1307" s="125"/>
      <c r="K1307" s="125"/>
      <c r="L1307" s="125"/>
      <c r="M1307" s="125"/>
      <c r="N1307" s="125"/>
      <c r="R1307" s="125"/>
    </row>
    <row r="1308" spans="2:18" ht="12.75" x14ac:dyDescent="0.2">
      <c r="B1308" s="414"/>
      <c r="C1308" s="125"/>
      <c r="D1308" s="125"/>
      <c r="E1308" s="125"/>
      <c r="F1308" s="125"/>
      <c r="G1308" s="125"/>
      <c r="H1308" s="125"/>
      <c r="I1308" s="125"/>
      <c r="J1308" s="125"/>
      <c r="K1308" s="125"/>
      <c r="L1308" s="125"/>
      <c r="M1308" s="125"/>
      <c r="N1308" s="125"/>
      <c r="R1308" s="125"/>
    </row>
    <row r="1309" spans="2:18" ht="12.75" x14ac:dyDescent="0.2">
      <c r="B1309" s="414"/>
      <c r="C1309" s="125"/>
      <c r="D1309" s="125"/>
      <c r="E1309" s="125"/>
      <c r="F1309" s="125"/>
      <c r="G1309" s="125"/>
      <c r="H1309" s="125"/>
      <c r="I1309" s="125"/>
      <c r="J1309" s="125"/>
      <c r="K1309" s="125"/>
      <c r="L1309" s="125"/>
      <c r="M1309" s="125"/>
      <c r="N1309" s="125"/>
      <c r="R1309" s="125"/>
    </row>
    <row r="1310" spans="2:18" ht="12.75" x14ac:dyDescent="0.2">
      <c r="B1310" s="414"/>
      <c r="C1310" s="125"/>
      <c r="D1310" s="125"/>
      <c r="E1310" s="125"/>
      <c r="F1310" s="125"/>
      <c r="G1310" s="125"/>
      <c r="H1310" s="125"/>
      <c r="I1310" s="125"/>
      <c r="J1310" s="125"/>
      <c r="K1310" s="125"/>
      <c r="L1310" s="125"/>
      <c r="M1310" s="125"/>
      <c r="N1310" s="125"/>
      <c r="R1310" s="125"/>
    </row>
    <row r="1311" spans="2:18" ht="12.75" x14ac:dyDescent="0.2">
      <c r="B1311" s="414"/>
      <c r="C1311" s="125"/>
      <c r="D1311" s="125"/>
      <c r="E1311" s="125"/>
      <c r="F1311" s="125"/>
      <c r="G1311" s="125"/>
      <c r="H1311" s="125"/>
      <c r="I1311" s="125"/>
      <c r="J1311" s="125"/>
      <c r="K1311" s="125"/>
      <c r="L1311" s="125"/>
      <c r="M1311" s="125"/>
      <c r="N1311" s="125"/>
      <c r="R1311" s="125"/>
    </row>
    <row r="1312" spans="2:18" ht="12.75" x14ac:dyDescent="0.2">
      <c r="B1312" s="414"/>
      <c r="C1312" s="125"/>
      <c r="D1312" s="125"/>
      <c r="E1312" s="125"/>
      <c r="F1312" s="125"/>
      <c r="G1312" s="125"/>
      <c r="H1312" s="125"/>
      <c r="I1312" s="125"/>
      <c r="J1312" s="125"/>
      <c r="K1312" s="125"/>
      <c r="L1312" s="125"/>
      <c r="M1312" s="125"/>
      <c r="N1312" s="125"/>
      <c r="R1312" s="125"/>
    </row>
    <row r="1313" spans="2:18" ht="12.75" x14ac:dyDescent="0.2">
      <c r="B1313" s="414"/>
      <c r="C1313" s="125"/>
      <c r="D1313" s="125"/>
      <c r="E1313" s="125"/>
      <c r="F1313" s="125"/>
      <c r="G1313" s="125"/>
      <c r="H1313" s="125"/>
      <c r="I1313" s="125"/>
      <c r="J1313" s="125"/>
      <c r="K1313" s="125"/>
      <c r="L1313" s="125"/>
      <c r="M1313" s="125"/>
      <c r="N1313" s="125"/>
      <c r="R1313" s="125"/>
    </row>
    <row r="1314" spans="2:18" ht="12.75" x14ac:dyDescent="0.2">
      <c r="B1314" s="414"/>
      <c r="C1314" s="125"/>
      <c r="D1314" s="125"/>
      <c r="E1314" s="125"/>
      <c r="F1314" s="125"/>
      <c r="G1314" s="125"/>
      <c r="H1314" s="125"/>
      <c r="I1314" s="125"/>
      <c r="J1314" s="125"/>
      <c r="K1314" s="125"/>
      <c r="L1314" s="125"/>
      <c r="M1314" s="125"/>
      <c r="N1314" s="125"/>
      <c r="R1314" s="125"/>
    </row>
    <row r="1315" spans="2:18" ht="12.75" x14ac:dyDescent="0.2">
      <c r="B1315" s="414"/>
      <c r="C1315" s="125"/>
      <c r="D1315" s="125"/>
      <c r="E1315" s="125"/>
      <c r="F1315" s="125"/>
      <c r="G1315" s="125"/>
      <c r="H1315" s="125"/>
      <c r="I1315" s="125"/>
      <c r="J1315" s="125"/>
      <c r="K1315" s="125"/>
      <c r="L1315" s="125"/>
      <c r="M1315" s="125"/>
      <c r="N1315" s="125"/>
      <c r="R1315" s="125"/>
    </row>
    <row r="1316" spans="2:18" ht="12.75" x14ac:dyDescent="0.2">
      <c r="B1316" s="414"/>
      <c r="C1316" s="125"/>
      <c r="D1316" s="125"/>
      <c r="E1316" s="125"/>
      <c r="F1316" s="125"/>
      <c r="G1316" s="125"/>
      <c r="H1316" s="125"/>
      <c r="I1316" s="125"/>
      <c r="J1316" s="125"/>
      <c r="K1316" s="125"/>
      <c r="L1316" s="125"/>
      <c r="M1316" s="125"/>
      <c r="N1316" s="125"/>
      <c r="R1316" s="125"/>
    </row>
    <row r="1317" spans="2:18" ht="12.75" x14ac:dyDescent="0.2">
      <c r="B1317" s="414"/>
      <c r="C1317" s="125"/>
      <c r="D1317" s="125"/>
      <c r="E1317" s="125"/>
      <c r="F1317" s="125"/>
      <c r="G1317" s="125"/>
      <c r="H1317" s="125"/>
      <c r="I1317" s="125"/>
      <c r="J1317" s="125"/>
      <c r="K1317" s="125"/>
      <c r="L1317" s="125"/>
      <c r="M1317" s="125"/>
      <c r="N1317" s="125"/>
      <c r="R1317" s="125"/>
    </row>
    <row r="1318" spans="2:18" ht="12.75" x14ac:dyDescent="0.2">
      <c r="B1318" s="414"/>
      <c r="C1318" s="125"/>
      <c r="D1318" s="125"/>
      <c r="E1318" s="125"/>
      <c r="F1318" s="125"/>
      <c r="G1318" s="125"/>
      <c r="H1318" s="125"/>
      <c r="I1318" s="125"/>
      <c r="J1318" s="125"/>
      <c r="K1318" s="125"/>
      <c r="L1318" s="125"/>
      <c r="M1318" s="125"/>
      <c r="N1318" s="125"/>
      <c r="R1318" s="125"/>
    </row>
    <row r="1319" spans="2:18" ht="12.75" x14ac:dyDescent="0.2">
      <c r="B1319" s="414"/>
      <c r="C1319" s="125"/>
      <c r="D1319" s="125"/>
      <c r="E1319" s="125"/>
      <c r="F1319" s="125"/>
      <c r="G1319" s="125"/>
      <c r="H1319" s="125"/>
      <c r="I1319" s="125"/>
      <c r="J1319" s="125"/>
      <c r="K1319" s="125"/>
      <c r="L1319" s="125"/>
      <c r="M1319" s="125"/>
      <c r="N1319" s="125"/>
      <c r="R1319" s="125"/>
    </row>
    <row r="1320" spans="2:18" ht="12.75" x14ac:dyDescent="0.2">
      <c r="B1320" s="414"/>
      <c r="C1320" s="125"/>
      <c r="D1320" s="125"/>
      <c r="E1320" s="125"/>
      <c r="F1320" s="125"/>
      <c r="G1320" s="125"/>
      <c r="H1320" s="125"/>
      <c r="I1320" s="125"/>
      <c r="J1320" s="125"/>
      <c r="K1320" s="125"/>
      <c r="L1320" s="125"/>
      <c r="M1320" s="125"/>
      <c r="N1320" s="125"/>
      <c r="R1320" s="125"/>
    </row>
    <row r="1321" spans="2:18" ht="12.75" x14ac:dyDescent="0.2">
      <c r="B1321" s="414"/>
      <c r="C1321" s="125"/>
      <c r="D1321" s="125"/>
      <c r="E1321" s="125"/>
      <c r="F1321" s="125"/>
      <c r="G1321" s="125"/>
      <c r="H1321" s="125"/>
      <c r="I1321" s="125"/>
      <c r="J1321" s="125"/>
      <c r="K1321" s="125"/>
      <c r="L1321" s="125"/>
      <c r="M1321" s="125"/>
      <c r="N1321" s="125"/>
      <c r="R1321" s="125"/>
    </row>
    <row r="1322" spans="2:18" ht="12.75" x14ac:dyDescent="0.2">
      <c r="B1322" s="414"/>
      <c r="C1322" s="125"/>
      <c r="D1322" s="125"/>
      <c r="E1322" s="125"/>
      <c r="F1322" s="125"/>
      <c r="G1322" s="125"/>
      <c r="H1322" s="125"/>
      <c r="I1322" s="125"/>
      <c r="J1322" s="125"/>
      <c r="K1322" s="125"/>
      <c r="L1322" s="125"/>
      <c r="M1322" s="125"/>
      <c r="N1322" s="125"/>
      <c r="R1322" s="125"/>
    </row>
    <row r="1323" spans="2:18" ht="12.75" x14ac:dyDescent="0.2">
      <c r="B1323" s="414"/>
      <c r="C1323" s="125"/>
      <c r="D1323" s="125"/>
      <c r="E1323" s="125"/>
      <c r="F1323" s="125"/>
      <c r="G1323" s="125"/>
      <c r="H1323" s="125"/>
      <c r="I1323" s="125"/>
      <c r="J1323" s="125"/>
      <c r="K1323" s="125"/>
      <c r="L1323" s="125"/>
      <c r="M1323" s="125"/>
      <c r="N1323" s="125"/>
      <c r="R1323" s="125"/>
    </row>
    <row r="1324" spans="2:18" ht="12.75" x14ac:dyDescent="0.2">
      <c r="B1324" s="414"/>
      <c r="C1324" s="125"/>
      <c r="D1324" s="125"/>
      <c r="E1324" s="125"/>
      <c r="F1324" s="125"/>
      <c r="G1324" s="125"/>
      <c r="H1324" s="125"/>
      <c r="I1324" s="125"/>
      <c r="J1324" s="125"/>
      <c r="K1324" s="125"/>
      <c r="L1324" s="125"/>
      <c r="M1324" s="125"/>
      <c r="N1324" s="125"/>
      <c r="R1324" s="125"/>
    </row>
    <row r="1325" spans="2:18" ht="12.75" x14ac:dyDescent="0.2">
      <c r="B1325" s="414"/>
      <c r="C1325" s="125"/>
      <c r="D1325" s="125"/>
      <c r="E1325" s="125"/>
      <c r="F1325" s="125"/>
      <c r="G1325" s="125"/>
      <c r="H1325" s="125"/>
      <c r="I1325" s="125"/>
      <c r="J1325" s="125"/>
      <c r="K1325" s="125"/>
      <c r="L1325" s="125"/>
      <c r="M1325" s="125"/>
      <c r="N1325" s="125"/>
      <c r="R1325" s="125"/>
    </row>
    <row r="1326" spans="2:18" ht="12.75" x14ac:dyDescent="0.2">
      <c r="B1326" s="414"/>
      <c r="C1326" s="125"/>
      <c r="D1326" s="125"/>
      <c r="E1326" s="125"/>
      <c r="F1326" s="125"/>
      <c r="G1326" s="125"/>
      <c r="H1326" s="125"/>
      <c r="I1326" s="125"/>
      <c r="J1326" s="125"/>
      <c r="K1326" s="125"/>
      <c r="L1326" s="125"/>
      <c r="M1326" s="125"/>
      <c r="N1326" s="125"/>
      <c r="R1326" s="125"/>
    </row>
    <row r="1327" spans="2:18" ht="12.75" x14ac:dyDescent="0.2">
      <c r="B1327" s="414"/>
      <c r="C1327" s="125"/>
      <c r="D1327" s="125"/>
      <c r="E1327" s="125"/>
      <c r="F1327" s="125"/>
      <c r="G1327" s="125"/>
      <c r="H1327" s="125"/>
      <c r="I1327" s="125"/>
      <c r="J1327" s="125"/>
      <c r="K1327" s="125"/>
      <c r="L1327" s="125"/>
      <c r="M1327" s="125"/>
      <c r="N1327" s="125"/>
      <c r="R1327" s="125"/>
    </row>
    <row r="1328" spans="2:18" ht="12.75" x14ac:dyDescent="0.2">
      <c r="B1328" s="414"/>
      <c r="C1328" s="125"/>
      <c r="D1328" s="125"/>
      <c r="E1328" s="125"/>
      <c r="F1328" s="125"/>
      <c r="G1328" s="125"/>
      <c r="H1328" s="125"/>
      <c r="I1328" s="125"/>
      <c r="J1328" s="125"/>
      <c r="K1328" s="125"/>
      <c r="L1328" s="125"/>
      <c r="M1328" s="125"/>
      <c r="N1328" s="125"/>
      <c r="R1328" s="125"/>
    </row>
    <row r="1329" spans="2:18" ht="12.75" x14ac:dyDescent="0.2">
      <c r="B1329" s="414"/>
      <c r="C1329" s="125"/>
      <c r="D1329" s="125"/>
      <c r="E1329" s="125"/>
      <c r="F1329" s="125"/>
      <c r="G1329" s="125"/>
      <c r="H1329" s="125"/>
      <c r="I1329" s="125"/>
      <c r="J1329" s="125"/>
      <c r="K1329" s="125"/>
      <c r="L1329" s="125"/>
      <c r="M1329" s="125"/>
      <c r="N1329" s="125"/>
      <c r="R1329" s="125"/>
    </row>
    <row r="1330" spans="2:18" ht="12.75" x14ac:dyDescent="0.2">
      <c r="B1330" s="414"/>
      <c r="C1330" s="125"/>
      <c r="D1330" s="125"/>
      <c r="E1330" s="125"/>
      <c r="F1330" s="125"/>
      <c r="G1330" s="125"/>
      <c r="H1330" s="125"/>
      <c r="I1330" s="125"/>
      <c r="J1330" s="125"/>
      <c r="K1330" s="125"/>
      <c r="L1330" s="125"/>
      <c r="M1330" s="125"/>
      <c r="N1330" s="125"/>
      <c r="R1330" s="125"/>
    </row>
    <row r="1331" spans="2:18" ht="12.75" x14ac:dyDescent="0.2">
      <c r="B1331" s="414"/>
      <c r="C1331" s="125"/>
      <c r="D1331" s="125"/>
      <c r="E1331" s="125"/>
      <c r="F1331" s="125"/>
      <c r="G1331" s="125"/>
      <c r="H1331" s="125"/>
      <c r="I1331" s="125"/>
      <c r="J1331" s="125"/>
      <c r="K1331" s="125"/>
      <c r="L1331" s="125"/>
      <c r="M1331" s="125"/>
      <c r="N1331" s="125"/>
      <c r="R1331" s="125"/>
    </row>
    <row r="1332" spans="2:18" ht="12.75" x14ac:dyDescent="0.2">
      <c r="B1332" s="414"/>
      <c r="C1332" s="125"/>
      <c r="D1332" s="125"/>
      <c r="E1332" s="125"/>
      <c r="F1332" s="125"/>
      <c r="G1332" s="125"/>
      <c r="H1332" s="125"/>
      <c r="I1332" s="125"/>
      <c r="J1332" s="125"/>
      <c r="K1332" s="125"/>
      <c r="L1332" s="125"/>
      <c r="M1332" s="125"/>
      <c r="N1332" s="125"/>
      <c r="R1332" s="125"/>
    </row>
    <row r="1333" spans="2:18" ht="12.75" x14ac:dyDescent="0.2">
      <c r="B1333" s="414"/>
      <c r="C1333" s="125"/>
      <c r="D1333" s="125"/>
      <c r="E1333" s="125"/>
      <c r="F1333" s="125"/>
      <c r="G1333" s="125"/>
      <c r="H1333" s="125"/>
      <c r="I1333" s="125"/>
      <c r="J1333" s="125"/>
      <c r="K1333" s="125"/>
      <c r="L1333" s="125"/>
      <c r="M1333" s="125"/>
      <c r="N1333" s="125"/>
      <c r="R1333" s="125"/>
    </row>
    <row r="1334" spans="2:18" ht="12.75" x14ac:dyDescent="0.2">
      <c r="B1334" s="414"/>
      <c r="C1334" s="125"/>
      <c r="D1334" s="125"/>
      <c r="E1334" s="125"/>
      <c r="F1334" s="125"/>
      <c r="G1334" s="125"/>
      <c r="H1334" s="125"/>
      <c r="I1334" s="125"/>
      <c r="J1334" s="125"/>
      <c r="K1334" s="125"/>
      <c r="L1334" s="125"/>
      <c r="M1334" s="125"/>
      <c r="N1334" s="125"/>
      <c r="R1334" s="125"/>
    </row>
    <row r="1335" spans="2:18" ht="12.75" x14ac:dyDescent="0.2">
      <c r="B1335" s="414"/>
      <c r="C1335" s="125"/>
      <c r="D1335" s="125"/>
      <c r="E1335" s="125"/>
      <c r="F1335" s="125"/>
      <c r="G1335" s="125"/>
      <c r="H1335" s="125"/>
      <c r="I1335" s="125"/>
      <c r="J1335" s="125"/>
      <c r="K1335" s="125"/>
      <c r="L1335" s="125"/>
      <c r="M1335" s="125"/>
      <c r="N1335" s="125"/>
      <c r="R1335" s="125"/>
    </row>
    <row r="1336" spans="2:18" ht="12.75" x14ac:dyDescent="0.2">
      <c r="B1336" s="414"/>
      <c r="C1336" s="125"/>
      <c r="D1336" s="125"/>
      <c r="E1336" s="125"/>
      <c r="F1336" s="125"/>
      <c r="G1336" s="125"/>
      <c r="H1336" s="125"/>
      <c r="I1336" s="125"/>
      <c r="J1336" s="125"/>
      <c r="K1336" s="125"/>
      <c r="L1336" s="125"/>
      <c r="M1336" s="125"/>
      <c r="N1336" s="125"/>
      <c r="R1336" s="125"/>
    </row>
    <row r="1337" spans="2:18" ht="12.75" x14ac:dyDescent="0.2">
      <c r="B1337" s="414"/>
      <c r="C1337" s="125"/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25"/>
      <c r="R1337" s="125"/>
    </row>
    <row r="1338" spans="2:18" ht="12.75" x14ac:dyDescent="0.2">
      <c r="B1338" s="414"/>
      <c r="C1338" s="125"/>
      <c r="D1338" s="125"/>
      <c r="E1338" s="125"/>
      <c r="F1338" s="125"/>
      <c r="G1338" s="125"/>
      <c r="H1338" s="125"/>
      <c r="I1338" s="125"/>
      <c r="J1338" s="125"/>
      <c r="K1338" s="125"/>
      <c r="L1338" s="125"/>
      <c r="M1338" s="125"/>
      <c r="N1338" s="125"/>
      <c r="R1338" s="125"/>
    </row>
    <row r="1339" spans="2:18" ht="12.75" x14ac:dyDescent="0.2">
      <c r="B1339" s="414"/>
      <c r="C1339" s="125"/>
      <c r="D1339" s="125"/>
      <c r="E1339" s="125"/>
      <c r="F1339" s="125"/>
      <c r="G1339" s="125"/>
      <c r="H1339" s="125"/>
      <c r="I1339" s="125"/>
      <c r="J1339" s="125"/>
      <c r="K1339" s="125"/>
      <c r="L1339" s="125"/>
      <c r="M1339" s="125"/>
      <c r="N1339" s="125"/>
      <c r="R1339" s="125"/>
    </row>
    <row r="1340" spans="2:18" ht="12.75" x14ac:dyDescent="0.2">
      <c r="B1340" s="414"/>
      <c r="C1340" s="125"/>
      <c r="D1340" s="125"/>
      <c r="E1340" s="125"/>
      <c r="F1340" s="125"/>
      <c r="G1340" s="125"/>
      <c r="H1340" s="125"/>
      <c r="I1340" s="125"/>
      <c r="J1340" s="125"/>
      <c r="K1340" s="125"/>
      <c r="L1340" s="125"/>
      <c r="M1340" s="125"/>
      <c r="N1340" s="125"/>
      <c r="R1340" s="125"/>
    </row>
    <row r="1341" spans="2:18" ht="12.75" x14ac:dyDescent="0.2">
      <c r="B1341" s="414"/>
      <c r="C1341" s="125"/>
      <c r="D1341" s="125"/>
      <c r="E1341" s="125"/>
      <c r="F1341" s="125"/>
      <c r="G1341" s="125"/>
      <c r="H1341" s="125"/>
      <c r="I1341" s="125"/>
      <c r="J1341" s="125"/>
      <c r="K1341" s="125"/>
      <c r="L1341" s="125"/>
      <c r="M1341" s="125"/>
      <c r="N1341" s="125"/>
      <c r="R1341" s="125"/>
    </row>
    <row r="1342" spans="2:18" ht="12.75" x14ac:dyDescent="0.2">
      <c r="B1342" s="414"/>
      <c r="C1342" s="125"/>
      <c r="D1342" s="125"/>
      <c r="E1342" s="125"/>
      <c r="F1342" s="125"/>
      <c r="G1342" s="125"/>
      <c r="H1342" s="125"/>
      <c r="I1342" s="125"/>
      <c r="J1342" s="125"/>
      <c r="K1342" s="125"/>
      <c r="L1342" s="125"/>
      <c r="M1342" s="125"/>
      <c r="N1342" s="125"/>
      <c r="R1342" s="125"/>
    </row>
    <row r="1343" spans="2:18" ht="12.75" x14ac:dyDescent="0.2">
      <c r="B1343" s="414"/>
      <c r="C1343" s="125"/>
      <c r="D1343" s="125"/>
      <c r="E1343" s="125"/>
      <c r="F1343" s="125"/>
      <c r="G1343" s="125"/>
      <c r="H1343" s="125"/>
      <c r="I1343" s="125"/>
      <c r="J1343" s="125"/>
      <c r="K1343" s="125"/>
      <c r="L1343" s="125"/>
      <c r="M1343" s="125"/>
      <c r="N1343" s="125"/>
      <c r="R1343" s="125"/>
    </row>
    <row r="1344" spans="2:18" ht="12.75" x14ac:dyDescent="0.2">
      <c r="B1344" s="414"/>
      <c r="C1344" s="125"/>
      <c r="D1344" s="125"/>
      <c r="E1344" s="125"/>
      <c r="F1344" s="125"/>
      <c r="G1344" s="125"/>
      <c r="H1344" s="125"/>
      <c r="I1344" s="125"/>
      <c r="J1344" s="125"/>
      <c r="K1344" s="125"/>
      <c r="L1344" s="125"/>
      <c r="M1344" s="125"/>
      <c r="N1344" s="125"/>
      <c r="R1344" s="125"/>
    </row>
    <row r="1345" spans="2:18" ht="12.75" x14ac:dyDescent="0.2">
      <c r="B1345" s="414"/>
      <c r="C1345" s="125"/>
      <c r="D1345" s="125"/>
      <c r="E1345" s="125"/>
      <c r="F1345" s="125"/>
      <c r="G1345" s="125"/>
      <c r="H1345" s="125"/>
      <c r="I1345" s="125"/>
      <c r="J1345" s="125"/>
      <c r="K1345" s="125"/>
      <c r="L1345" s="125"/>
      <c r="M1345" s="125"/>
      <c r="N1345" s="125"/>
      <c r="R1345" s="125"/>
    </row>
    <row r="1346" spans="2:18" ht="12.75" x14ac:dyDescent="0.2">
      <c r="B1346" s="414"/>
      <c r="C1346" s="125"/>
      <c r="D1346" s="125"/>
      <c r="E1346" s="125"/>
      <c r="F1346" s="125"/>
      <c r="G1346" s="125"/>
      <c r="H1346" s="125"/>
      <c r="I1346" s="125"/>
      <c r="J1346" s="125"/>
      <c r="K1346" s="125"/>
      <c r="L1346" s="125"/>
      <c r="M1346" s="125"/>
      <c r="N1346" s="125"/>
      <c r="R1346" s="125"/>
    </row>
    <row r="1347" spans="2:18" ht="12.75" x14ac:dyDescent="0.2">
      <c r="B1347" s="414"/>
      <c r="C1347" s="125"/>
      <c r="D1347" s="125"/>
      <c r="E1347" s="125"/>
      <c r="F1347" s="125"/>
      <c r="G1347" s="125"/>
      <c r="H1347" s="125"/>
      <c r="I1347" s="125"/>
      <c r="J1347" s="125"/>
      <c r="K1347" s="125"/>
      <c r="L1347" s="125"/>
      <c r="M1347" s="125"/>
      <c r="N1347" s="125"/>
      <c r="R1347" s="125"/>
    </row>
    <row r="1348" spans="2:18" ht="12.75" x14ac:dyDescent="0.2">
      <c r="B1348" s="414"/>
      <c r="C1348" s="125"/>
      <c r="D1348" s="125"/>
      <c r="E1348" s="125"/>
      <c r="F1348" s="125"/>
      <c r="G1348" s="125"/>
      <c r="H1348" s="125"/>
      <c r="I1348" s="125"/>
      <c r="J1348" s="125"/>
      <c r="K1348" s="125"/>
      <c r="L1348" s="125"/>
      <c r="M1348" s="125"/>
      <c r="N1348" s="125"/>
      <c r="R1348" s="125"/>
    </row>
    <row r="1349" spans="2:18" ht="12.75" x14ac:dyDescent="0.2">
      <c r="B1349" s="414"/>
      <c r="C1349" s="125"/>
      <c r="D1349" s="125"/>
      <c r="E1349" s="125"/>
      <c r="F1349" s="125"/>
      <c r="G1349" s="125"/>
      <c r="H1349" s="125"/>
      <c r="I1349" s="125"/>
      <c r="J1349" s="125"/>
      <c r="K1349" s="125"/>
      <c r="L1349" s="125"/>
      <c r="M1349" s="125"/>
      <c r="N1349" s="125"/>
      <c r="R1349" s="125"/>
    </row>
    <row r="1350" spans="2:18" ht="12.75" x14ac:dyDescent="0.2">
      <c r="B1350" s="414"/>
      <c r="C1350" s="125"/>
      <c r="D1350" s="125"/>
      <c r="E1350" s="125"/>
      <c r="F1350" s="125"/>
      <c r="G1350" s="125"/>
      <c r="H1350" s="125"/>
      <c r="I1350" s="125"/>
      <c r="J1350" s="125"/>
      <c r="K1350" s="125"/>
      <c r="L1350" s="125"/>
      <c r="M1350" s="125"/>
      <c r="N1350" s="125"/>
      <c r="R1350" s="125"/>
    </row>
    <row r="1351" spans="2:18" ht="12.75" x14ac:dyDescent="0.2">
      <c r="B1351" s="414"/>
      <c r="C1351" s="125"/>
      <c r="D1351" s="125"/>
      <c r="E1351" s="125"/>
      <c r="F1351" s="125"/>
      <c r="G1351" s="125"/>
      <c r="H1351" s="125"/>
      <c r="I1351" s="125"/>
      <c r="J1351" s="125"/>
      <c r="K1351" s="125"/>
      <c r="L1351" s="125"/>
      <c r="M1351" s="125"/>
      <c r="N1351" s="125"/>
      <c r="R1351" s="125"/>
    </row>
    <row r="1352" spans="2:18" ht="12.75" x14ac:dyDescent="0.2">
      <c r="B1352" s="414"/>
      <c r="C1352" s="125"/>
      <c r="D1352" s="125"/>
      <c r="E1352" s="125"/>
      <c r="F1352" s="125"/>
      <c r="G1352" s="125"/>
      <c r="H1352" s="125"/>
      <c r="I1352" s="125"/>
      <c r="J1352" s="125"/>
      <c r="K1352" s="125"/>
      <c r="L1352" s="125"/>
      <c r="M1352" s="125"/>
      <c r="N1352" s="125"/>
      <c r="R1352" s="125"/>
    </row>
    <row r="1353" spans="2:18" ht="12.75" x14ac:dyDescent="0.2">
      <c r="B1353" s="414"/>
      <c r="C1353" s="125"/>
      <c r="D1353" s="125"/>
      <c r="E1353" s="125"/>
      <c r="F1353" s="125"/>
      <c r="G1353" s="125"/>
      <c r="H1353" s="125"/>
      <c r="I1353" s="125"/>
      <c r="J1353" s="125"/>
      <c r="K1353" s="125"/>
      <c r="L1353" s="125"/>
      <c r="M1353" s="125"/>
      <c r="N1353" s="125"/>
      <c r="R1353" s="125"/>
    </row>
    <row r="1354" spans="2:18" ht="12.75" x14ac:dyDescent="0.2">
      <c r="B1354" s="414"/>
      <c r="C1354" s="125"/>
      <c r="D1354" s="125"/>
      <c r="E1354" s="125"/>
      <c r="F1354" s="125"/>
      <c r="G1354" s="125"/>
      <c r="H1354" s="125"/>
      <c r="I1354" s="125"/>
      <c r="J1354" s="125"/>
      <c r="K1354" s="125"/>
      <c r="L1354" s="125"/>
      <c r="M1354" s="125"/>
      <c r="N1354" s="125"/>
      <c r="R1354" s="125"/>
    </row>
    <row r="1355" spans="2:18" ht="12.75" x14ac:dyDescent="0.2">
      <c r="B1355" s="414"/>
      <c r="C1355" s="125"/>
      <c r="D1355" s="125"/>
      <c r="E1355" s="125"/>
      <c r="F1355" s="125"/>
      <c r="G1355" s="125"/>
      <c r="H1355" s="125"/>
      <c r="I1355" s="125"/>
      <c r="J1355" s="125"/>
      <c r="K1355" s="125"/>
      <c r="L1355" s="125"/>
      <c r="M1355" s="125"/>
      <c r="N1355" s="125"/>
      <c r="R1355" s="125"/>
    </row>
    <row r="1356" spans="2:18" ht="12.75" x14ac:dyDescent="0.2">
      <c r="B1356" s="414"/>
      <c r="C1356" s="125"/>
      <c r="D1356" s="125"/>
      <c r="E1356" s="125"/>
      <c r="F1356" s="125"/>
      <c r="G1356" s="125"/>
      <c r="H1356" s="125"/>
      <c r="I1356" s="125"/>
      <c r="J1356" s="125"/>
      <c r="K1356" s="125"/>
      <c r="L1356" s="125"/>
      <c r="M1356" s="125"/>
      <c r="N1356" s="125"/>
      <c r="R1356" s="125"/>
    </row>
    <row r="1357" spans="2:18" ht="12.75" x14ac:dyDescent="0.2">
      <c r="B1357" s="414"/>
      <c r="C1357" s="125"/>
      <c r="D1357" s="125"/>
      <c r="E1357" s="125"/>
      <c r="F1357" s="125"/>
      <c r="G1357" s="125"/>
      <c r="H1357" s="125"/>
      <c r="I1357" s="125"/>
      <c r="J1357" s="125"/>
      <c r="K1357" s="125"/>
      <c r="L1357" s="125"/>
      <c r="M1357" s="125"/>
      <c r="N1357" s="125"/>
      <c r="R1357" s="125"/>
    </row>
    <row r="1358" spans="2:18" ht="12.75" x14ac:dyDescent="0.2">
      <c r="B1358" s="414"/>
      <c r="C1358" s="125"/>
      <c r="D1358" s="125"/>
      <c r="E1358" s="125"/>
      <c r="F1358" s="125"/>
      <c r="G1358" s="125"/>
      <c r="H1358" s="125"/>
      <c r="I1358" s="125"/>
      <c r="J1358" s="125"/>
      <c r="K1358" s="125"/>
      <c r="L1358" s="125"/>
      <c r="M1358" s="125"/>
      <c r="N1358" s="125"/>
      <c r="R1358" s="125"/>
    </row>
    <row r="1359" spans="2:18" ht="12.75" x14ac:dyDescent="0.2">
      <c r="B1359" s="414"/>
      <c r="C1359" s="125"/>
      <c r="D1359" s="125"/>
      <c r="E1359" s="125"/>
      <c r="F1359" s="125"/>
      <c r="G1359" s="125"/>
      <c r="H1359" s="125"/>
      <c r="I1359" s="125"/>
      <c r="J1359" s="125"/>
      <c r="K1359" s="125"/>
      <c r="L1359" s="125"/>
      <c r="M1359" s="125"/>
      <c r="N1359" s="125"/>
      <c r="R1359" s="125"/>
    </row>
    <row r="1360" spans="2:18" ht="12.75" x14ac:dyDescent="0.2">
      <c r="B1360" s="414"/>
      <c r="C1360" s="125"/>
      <c r="D1360" s="125"/>
      <c r="E1360" s="125"/>
      <c r="F1360" s="125"/>
      <c r="G1360" s="125"/>
      <c r="H1360" s="125"/>
      <c r="I1360" s="125"/>
      <c r="J1360" s="125"/>
      <c r="K1360" s="125"/>
      <c r="L1360" s="125"/>
      <c r="M1360" s="125"/>
      <c r="N1360" s="125"/>
      <c r="R1360" s="125"/>
    </row>
    <row r="1361" spans="2:18" ht="12.75" x14ac:dyDescent="0.2">
      <c r="B1361" s="414"/>
      <c r="C1361" s="125"/>
      <c r="D1361" s="125"/>
      <c r="E1361" s="125"/>
      <c r="F1361" s="125"/>
      <c r="G1361" s="125"/>
      <c r="H1361" s="125"/>
      <c r="I1361" s="125"/>
      <c r="J1361" s="125"/>
      <c r="K1361" s="125"/>
      <c r="L1361" s="125"/>
      <c r="M1361" s="125"/>
      <c r="N1361" s="125"/>
      <c r="R1361" s="125"/>
    </row>
    <row r="1362" spans="2:18" ht="12.75" x14ac:dyDescent="0.2">
      <c r="B1362" s="414"/>
      <c r="C1362" s="125"/>
      <c r="D1362" s="125"/>
      <c r="E1362" s="125"/>
      <c r="F1362" s="125"/>
      <c r="G1362" s="125"/>
      <c r="H1362" s="125"/>
      <c r="I1362" s="125"/>
      <c r="J1362" s="125"/>
      <c r="K1362" s="125"/>
      <c r="L1362" s="125"/>
      <c r="M1362" s="125"/>
      <c r="N1362" s="125"/>
      <c r="R1362" s="125"/>
    </row>
    <row r="1363" spans="2:18" ht="12.75" x14ac:dyDescent="0.2">
      <c r="B1363" s="414"/>
      <c r="C1363" s="125"/>
      <c r="D1363" s="125"/>
      <c r="E1363" s="125"/>
      <c r="F1363" s="125"/>
      <c r="G1363" s="125"/>
      <c r="H1363" s="125"/>
      <c r="I1363" s="125"/>
      <c r="J1363" s="125"/>
      <c r="K1363" s="125"/>
      <c r="L1363" s="125"/>
      <c r="M1363" s="125"/>
      <c r="N1363" s="125"/>
      <c r="R1363" s="125"/>
    </row>
    <row r="1364" spans="2:18" ht="12.75" x14ac:dyDescent="0.2">
      <c r="B1364" s="414"/>
      <c r="C1364" s="125"/>
      <c r="D1364" s="125"/>
      <c r="E1364" s="125"/>
      <c r="F1364" s="125"/>
      <c r="G1364" s="125"/>
      <c r="H1364" s="125"/>
      <c r="I1364" s="125"/>
      <c r="J1364" s="125"/>
      <c r="K1364" s="125"/>
      <c r="L1364" s="125"/>
      <c r="M1364" s="125"/>
      <c r="N1364" s="125"/>
      <c r="R1364" s="125"/>
    </row>
    <row r="1365" spans="2:18" ht="12.75" x14ac:dyDescent="0.2">
      <c r="B1365" s="414"/>
      <c r="C1365" s="125"/>
      <c r="D1365" s="125"/>
      <c r="E1365" s="125"/>
      <c r="F1365" s="125"/>
      <c r="G1365" s="125"/>
      <c r="H1365" s="125"/>
      <c r="I1365" s="125"/>
      <c r="J1365" s="125"/>
      <c r="K1365" s="125"/>
      <c r="L1365" s="125"/>
      <c r="M1365" s="125"/>
      <c r="N1365" s="125"/>
      <c r="R1365" s="125"/>
    </row>
    <row r="1366" spans="2:18" ht="12.75" x14ac:dyDescent="0.2">
      <c r="B1366" s="414"/>
      <c r="C1366" s="125"/>
      <c r="D1366" s="125"/>
      <c r="E1366" s="125"/>
      <c r="F1366" s="125"/>
      <c r="G1366" s="125"/>
      <c r="H1366" s="125"/>
      <c r="I1366" s="125"/>
      <c r="J1366" s="125"/>
      <c r="K1366" s="125"/>
      <c r="L1366" s="125"/>
      <c r="M1366" s="125"/>
      <c r="N1366" s="125"/>
      <c r="R1366" s="125"/>
    </row>
    <row r="1367" spans="2:18" ht="12.75" x14ac:dyDescent="0.2">
      <c r="B1367" s="414"/>
      <c r="C1367" s="125"/>
      <c r="D1367" s="125"/>
      <c r="E1367" s="125"/>
      <c r="F1367" s="125"/>
      <c r="G1367" s="125"/>
      <c r="H1367" s="125"/>
      <c r="I1367" s="125"/>
      <c r="J1367" s="125"/>
      <c r="K1367" s="125"/>
      <c r="L1367" s="125"/>
      <c r="M1367" s="125"/>
      <c r="N1367" s="125"/>
      <c r="R1367" s="125"/>
    </row>
    <row r="1368" spans="2:18" ht="12.75" x14ac:dyDescent="0.2">
      <c r="B1368" s="414"/>
      <c r="C1368" s="125"/>
      <c r="D1368" s="125"/>
      <c r="E1368" s="125"/>
      <c r="F1368" s="125"/>
      <c r="G1368" s="125"/>
      <c r="H1368" s="125"/>
      <c r="I1368" s="125"/>
      <c r="J1368" s="125"/>
      <c r="K1368" s="125"/>
      <c r="L1368" s="125"/>
      <c r="M1368" s="125"/>
      <c r="N1368" s="125"/>
      <c r="R1368" s="125"/>
    </row>
    <row r="1369" spans="2:18" ht="12.75" x14ac:dyDescent="0.2">
      <c r="B1369" s="414"/>
      <c r="C1369" s="125"/>
      <c r="D1369" s="125"/>
      <c r="E1369" s="125"/>
      <c r="F1369" s="125"/>
      <c r="G1369" s="125"/>
      <c r="H1369" s="125"/>
      <c r="I1369" s="125"/>
      <c r="J1369" s="125"/>
      <c r="K1369" s="125"/>
      <c r="L1369" s="125"/>
      <c r="M1369" s="125"/>
      <c r="N1369" s="125"/>
      <c r="R1369" s="125"/>
    </row>
    <row r="1370" spans="2:18" ht="12.75" x14ac:dyDescent="0.2">
      <c r="B1370" s="414"/>
      <c r="C1370" s="125"/>
      <c r="D1370" s="125"/>
      <c r="E1370" s="125"/>
      <c r="F1370" s="125"/>
      <c r="G1370" s="125"/>
      <c r="H1370" s="125"/>
      <c r="I1370" s="125"/>
      <c r="J1370" s="125"/>
      <c r="K1370" s="125"/>
      <c r="L1370" s="125"/>
      <c r="M1370" s="125"/>
      <c r="N1370" s="125"/>
      <c r="R1370" s="125"/>
    </row>
    <row r="1371" spans="2:18" ht="12.75" x14ac:dyDescent="0.2">
      <c r="B1371" s="414"/>
      <c r="C1371" s="125"/>
      <c r="D1371" s="125"/>
      <c r="E1371" s="125"/>
      <c r="F1371" s="125"/>
      <c r="G1371" s="125"/>
      <c r="H1371" s="125"/>
      <c r="I1371" s="125"/>
      <c r="J1371" s="125"/>
      <c r="K1371" s="125"/>
      <c r="L1371" s="125"/>
      <c r="M1371" s="125"/>
      <c r="N1371" s="125"/>
      <c r="R1371" s="125"/>
    </row>
    <row r="1372" spans="2:18" ht="12.75" x14ac:dyDescent="0.2">
      <c r="B1372" s="414"/>
      <c r="C1372" s="125"/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25"/>
      <c r="R1372" s="125"/>
    </row>
    <row r="1373" spans="2:18" ht="12.75" x14ac:dyDescent="0.2">
      <c r="B1373" s="414"/>
      <c r="C1373" s="125"/>
      <c r="D1373" s="125"/>
      <c r="E1373" s="125"/>
      <c r="F1373" s="125"/>
      <c r="G1373" s="125"/>
      <c r="H1373" s="125"/>
      <c r="I1373" s="125"/>
      <c r="J1373" s="125"/>
      <c r="K1373" s="125"/>
      <c r="L1373" s="125"/>
      <c r="M1373" s="125"/>
      <c r="N1373" s="125"/>
      <c r="R1373" s="125"/>
    </row>
    <row r="1374" spans="2:18" ht="12.75" x14ac:dyDescent="0.2">
      <c r="B1374" s="414"/>
      <c r="C1374" s="125"/>
      <c r="D1374" s="125"/>
      <c r="E1374" s="125"/>
      <c r="F1374" s="125"/>
      <c r="G1374" s="125"/>
      <c r="H1374" s="125"/>
      <c r="I1374" s="125"/>
      <c r="J1374" s="125"/>
      <c r="K1374" s="125"/>
      <c r="L1374" s="125"/>
      <c r="M1374" s="125"/>
      <c r="N1374" s="125"/>
      <c r="R1374" s="125"/>
    </row>
    <row r="1375" spans="2:18" ht="12.75" x14ac:dyDescent="0.2">
      <c r="B1375" s="414"/>
      <c r="C1375" s="125"/>
      <c r="D1375" s="125"/>
      <c r="E1375" s="125"/>
      <c r="F1375" s="125"/>
      <c r="G1375" s="125"/>
      <c r="H1375" s="125"/>
      <c r="I1375" s="125"/>
      <c r="J1375" s="125"/>
      <c r="K1375" s="125"/>
      <c r="L1375" s="125"/>
      <c r="M1375" s="125"/>
      <c r="N1375" s="125"/>
      <c r="R1375" s="125"/>
    </row>
    <row r="1376" spans="2:18" ht="12.75" x14ac:dyDescent="0.2">
      <c r="B1376" s="414"/>
      <c r="C1376" s="125"/>
      <c r="D1376" s="125"/>
      <c r="E1376" s="125"/>
      <c r="F1376" s="125"/>
      <c r="G1376" s="125"/>
      <c r="H1376" s="125"/>
      <c r="I1376" s="125"/>
      <c r="J1376" s="125"/>
      <c r="K1376" s="125"/>
      <c r="L1376" s="125"/>
      <c r="M1376" s="125"/>
      <c r="N1376" s="125"/>
      <c r="R1376" s="125"/>
    </row>
    <row r="1377" spans="2:18" ht="12.75" x14ac:dyDescent="0.2">
      <c r="B1377" s="414"/>
      <c r="C1377" s="125"/>
      <c r="D1377" s="125"/>
      <c r="E1377" s="125"/>
      <c r="F1377" s="125"/>
      <c r="G1377" s="125"/>
      <c r="H1377" s="125"/>
      <c r="I1377" s="125"/>
      <c r="J1377" s="125"/>
      <c r="K1377" s="125"/>
      <c r="L1377" s="125"/>
      <c r="M1377" s="125"/>
      <c r="N1377" s="125"/>
      <c r="R1377" s="125"/>
    </row>
    <row r="1378" spans="2:18" ht="12.75" x14ac:dyDescent="0.2">
      <c r="B1378" s="414"/>
      <c r="C1378" s="125"/>
      <c r="D1378" s="125"/>
      <c r="E1378" s="125"/>
      <c r="F1378" s="125"/>
      <c r="G1378" s="125"/>
      <c r="H1378" s="125"/>
      <c r="I1378" s="125"/>
      <c r="J1378" s="125"/>
      <c r="K1378" s="125"/>
      <c r="L1378" s="125"/>
      <c r="M1378" s="125"/>
      <c r="N1378" s="125"/>
      <c r="R1378" s="125"/>
    </row>
    <row r="1379" spans="2:18" ht="12.75" x14ac:dyDescent="0.2">
      <c r="B1379" s="414"/>
      <c r="C1379" s="125"/>
      <c r="D1379" s="125"/>
      <c r="E1379" s="125"/>
      <c r="F1379" s="125"/>
      <c r="G1379" s="125"/>
      <c r="H1379" s="125"/>
      <c r="I1379" s="125"/>
      <c r="J1379" s="125"/>
      <c r="K1379" s="125"/>
      <c r="L1379" s="125"/>
      <c r="M1379" s="125"/>
      <c r="N1379" s="125"/>
      <c r="R1379" s="125"/>
    </row>
    <row r="1380" spans="2:18" ht="12.75" x14ac:dyDescent="0.2">
      <c r="B1380" s="414"/>
      <c r="C1380" s="125"/>
      <c r="D1380" s="125"/>
      <c r="E1380" s="125"/>
      <c r="F1380" s="125"/>
      <c r="G1380" s="125"/>
      <c r="H1380" s="125"/>
      <c r="I1380" s="125"/>
      <c r="J1380" s="125"/>
      <c r="K1380" s="125"/>
      <c r="L1380" s="125"/>
      <c r="M1380" s="125"/>
      <c r="N1380" s="125"/>
      <c r="R1380" s="125"/>
    </row>
    <row r="1381" spans="2:18" ht="12.75" x14ac:dyDescent="0.2">
      <c r="B1381" s="414"/>
      <c r="C1381" s="125"/>
      <c r="D1381" s="125"/>
      <c r="E1381" s="125"/>
      <c r="F1381" s="125"/>
      <c r="G1381" s="125"/>
      <c r="H1381" s="125"/>
      <c r="I1381" s="125"/>
      <c r="J1381" s="125"/>
      <c r="K1381" s="125"/>
      <c r="L1381" s="125"/>
      <c r="M1381" s="125"/>
      <c r="N1381" s="125"/>
      <c r="R1381" s="125"/>
    </row>
    <row r="1382" spans="2:18" ht="12.75" x14ac:dyDescent="0.2">
      <c r="B1382" s="414"/>
      <c r="C1382" s="125"/>
      <c r="D1382" s="125"/>
      <c r="E1382" s="125"/>
      <c r="F1382" s="125"/>
      <c r="G1382" s="125"/>
      <c r="H1382" s="125"/>
      <c r="I1382" s="125"/>
      <c r="J1382" s="125"/>
      <c r="K1382" s="125"/>
      <c r="L1382" s="125"/>
      <c r="M1382" s="125"/>
      <c r="N1382" s="125"/>
      <c r="R1382" s="125"/>
    </row>
    <row r="1383" spans="2:18" ht="12.75" x14ac:dyDescent="0.2">
      <c r="B1383" s="414"/>
      <c r="C1383" s="125"/>
      <c r="D1383" s="125"/>
      <c r="E1383" s="125"/>
      <c r="F1383" s="125"/>
      <c r="G1383" s="125"/>
      <c r="H1383" s="125"/>
      <c r="I1383" s="125"/>
      <c r="J1383" s="125"/>
      <c r="K1383" s="125"/>
      <c r="L1383" s="125"/>
      <c r="M1383" s="125"/>
      <c r="N1383" s="125"/>
      <c r="R1383" s="125"/>
    </row>
    <row r="1384" spans="2:18" ht="12.75" x14ac:dyDescent="0.2">
      <c r="B1384" s="414"/>
      <c r="C1384" s="125"/>
      <c r="D1384" s="125"/>
      <c r="E1384" s="125"/>
      <c r="F1384" s="125"/>
      <c r="G1384" s="125"/>
      <c r="H1384" s="125"/>
      <c r="I1384" s="125"/>
      <c r="J1384" s="125"/>
      <c r="K1384" s="125"/>
      <c r="L1384" s="125"/>
      <c r="M1384" s="125"/>
      <c r="N1384" s="125"/>
      <c r="R1384" s="125"/>
    </row>
    <row r="1385" spans="2:18" ht="12.75" x14ac:dyDescent="0.2">
      <c r="B1385" s="414"/>
      <c r="C1385" s="125"/>
      <c r="D1385" s="125"/>
      <c r="E1385" s="125"/>
      <c r="F1385" s="125"/>
      <c r="G1385" s="125"/>
      <c r="H1385" s="125"/>
      <c r="I1385" s="125"/>
      <c r="J1385" s="125"/>
      <c r="K1385" s="125"/>
      <c r="L1385" s="125"/>
      <c r="M1385" s="125"/>
      <c r="N1385" s="125"/>
      <c r="R1385" s="125"/>
    </row>
    <row r="1386" spans="2:18" ht="12.75" x14ac:dyDescent="0.2">
      <c r="B1386" s="414"/>
      <c r="C1386" s="125"/>
      <c r="D1386" s="125"/>
      <c r="E1386" s="125"/>
      <c r="F1386" s="125"/>
      <c r="G1386" s="125"/>
      <c r="H1386" s="125"/>
      <c r="I1386" s="125"/>
      <c r="J1386" s="125"/>
      <c r="K1386" s="125"/>
      <c r="L1386" s="125"/>
      <c r="M1386" s="125"/>
      <c r="N1386" s="125"/>
      <c r="R1386" s="125"/>
    </row>
    <row r="1387" spans="2:18" ht="12.75" x14ac:dyDescent="0.2">
      <c r="B1387" s="414"/>
      <c r="C1387" s="125"/>
      <c r="D1387" s="125"/>
      <c r="E1387" s="125"/>
      <c r="F1387" s="125"/>
      <c r="G1387" s="125"/>
      <c r="H1387" s="125"/>
      <c r="I1387" s="125"/>
      <c r="J1387" s="125"/>
      <c r="K1387" s="125"/>
      <c r="L1387" s="125"/>
      <c r="M1387" s="125"/>
      <c r="N1387" s="125"/>
      <c r="R1387" s="125"/>
    </row>
    <row r="1388" spans="2:18" ht="12.75" x14ac:dyDescent="0.2">
      <c r="B1388" s="414"/>
      <c r="C1388" s="125"/>
      <c r="D1388" s="125"/>
      <c r="E1388" s="125"/>
      <c r="F1388" s="125"/>
      <c r="G1388" s="125"/>
      <c r="H1388" s="125"/>
      <c r="I1388" s="125"/>
      <c r="J1388" s="125"/>
      <c r="K1388" s="125"/>
      <c r="L1388" s="125"/>
      <c r="M1388" s="125"/>
      <c r="N1388" s="125"/>
      <c r="R1388" s="125"/>
    </row>
    <row r="1389" spans="2:18" ht="12.75" x14ac:dyDescent="0.2">
      <c r="B1389" s="414"/>
      <c r="C1389" s="125"/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25"/>
      <c r="R1389" s="125"/>
    </row>
    <row r="1390" spans="2:18" ht="12.75" x14ac:dyDescent="0.2">
      <c r="B1390" s="414"/>
      <c r="C1390" s="125"/>
      <c r="D1390" s="125"/>
      <c r="E1390" s="125"/>
      <c r="F1390" s="125"/>
      <c r="G1390" s="125"/>
      <c r="H1390" s="125"/>
      <c r="I1390" s="125"/>
      <c r="J1390" s="125"/>
      <c r="K1390" s="125"/>
      <c r="L1390" s="125"/>
      <c r="M1390" s="125"/>
      <c r="N1390" s="125"/>
      <c r="R1390" s="125"/>
    </row>
    <row r="1391" spans="2:18" ht="12.75" x14ac:dyDescent="0.2">
      <c r="B1391" s="414"/>
      <c r="C1391" s="125"/>
      <c r="D1391" s="125"/>
      <c r="E1391" s="125"/>
      <c r="F1391" s="125"/>
      <c r="G1391" s="125"/>
      <c r="H1391" s="125"/>
      <c r="I1391" s="125"/>
      <c r="J1391" s="125"/>
      <c r="K1391" s="125"/>
      <c r="L1391" s="125"/>
      <c r="M1391" s="125"/>
      <c r="N1391" s="125"/>
      <c r="R1391" s="125"/>
    </row>
    <row r="1392" spans="2:18" ht="12.75" x14ac:dyDescent="0.2">
      <c r="B1392" s="414"/>
      <c r="C1392" s="125"/>
      <c r="D1392" s="125"/>
      <c r="E1392" s="125"/>
      <c r="F1392" s="125"/>
      <c r="G1392" s="125"/>
      <c r="H1392" s="125"/>
      <c r="I1392" s="125"/>
      <c r="J1392" s="125"/>
      <c r="K1392" s="125"/>
      <c r="L1392" s="125"/>
      <c r="M1392" s="125"/>
      <c r="N1392" s="125"/>
      <c r="R1392" s="125"/>
    </row>
    <row r="1393" spans="2:18" ht="12.75" x14ac:dyDescent="0.2">
      <c r="B1393" s="414"/>
      <c r="C1393" s="125"/>
      <c r="D1393" s="125"/>
      <c r="E1393" s="125"/>
      <c r="F1393" s="125"/>
      <c r="G1393" s="125"/>
      <c r="H1393" s="125"/>
      <c r="I1393" s="125"/>
      <c r="J1393" s="125"/>
      <c r="K1393" s="125"/>
      <c r="L1393" s="125"/>
      <c r="M1393" s="125"/>
      <c r="N1393" s="125"/>
      <c r="R1393" s="125"/>
    </row>
    <row r="1394" spans="2:18" ht="12.75" x14ac:dyDescent="0.2">
      <c r="B1394" s="414"/>
      <c r="C1394" s="125"/>
      <c r="D1394" s="125"/>
      <c r="E1394" s="125"/>
      <c r="F1394" s="125"/>
      <c r="G1394" s="125"/>
      <c r="H1394" s="125"/>
      <c r="I1394" s="125"/>
      <c r="J1394" s="125"/>
      <c r="K1394" s="125"/>
      <c r="L1394" s="125"/>
      <c r="M1394" s="125"/>
      <c r="N1394" s="125"/>
      <c r="R1394" s="125"/>
    </row>
    <row r="1395" spans="2:18" ht="12.75" x14ac:dyDescent="0.2">
      <c r="B1395" s="414"/>
      <c r="C1395" s="125"/>
      <c r="D1395" s="125"/>
      <c r="E1395" s="125"/>
      <c r="F1395" s="125"/>
      <c r="G1395" s="125"/>
      <c r="H1395" s="125"/>
      <c r="I1395" s="125"/>
      <c r="J1395" s="125"/>
      <c r="K1395" s="125"/>
      <c r="L1395" s="125"/>
      <c r="M1395" s="125"/>
      <c r="N1395" s="125"/>
      <c r="R1395" s="125"/>
    </row>
    <row r="1396" spans="2:18" ht="12.75" x14ac:dyDescent="0.2">
      <c r="B1396" s="414"/>
      <c r="C1396" s="125"/>
      <c r="D1396" s="125"/>
      <c r="E1396" s="125"/>
      <c r="F1396" s="125"/>
      <c r="G1396" s="125"/>
      <c r="H1396" s="125"/>
      <c r="I1396" s="125"/>
      <c r="J1396" s="125"/>
      <c r="K1396" s="125"/>
      <c r="L1396" s="125"/>
      <c r="M1396" s="125"/>
      <c r="N1396" s="125"/>
      <c r="R1396" s="125"/>
    </row>
    <row r="1397" spans="2:18" ht="12.75" x14ac:dyDescent="0.2">
      <c r="B1397" s="414"/>
      <c r="C1397" s="125"/>
      <c r="D1397" s="125"/>
      <c r="E1397" s="125"/>
      <c r="F1397" s="125"/>
      <c r="G1397" s="125"/>
      <c r="H1397" s="125"/>
      <c r="I1397" s="125"/>
      <c r="J1397" s="125"/>
      <c r="K1397" s="125"/>
      <c r="L1397" s="125"/>
      <c r="M1397" s="125"/>
      <c r="N1397" s="125"/>
      <c r="R1397" s="125"/>
    </row>
    <row r="1398" spans="2:18" ht="12.75" x14ac:dyDescent="0.2">
      <c r="B1398" s="414"/>
      <c r="C1398" s="125"/>
      <c r="D1398" s="125"/>
      <c r="E1398" s="125"/>
      <c r="F1398" s="125"/>
      <c r="G1398" s="125"/>
      <c r="H1398" s="125"/>
      <c r="I1398" s="125"/>
      <c r="J1398" s="125"/>
      <c r="K1398" s="125"/>
      <c r="L1398" s="125"/>
      <c r="M1398" s="125"/>
      <c r="N1398" s="125"/>
      <c r="R1398" s="125"/>
    </row>
    <row r="1399" spans="2:18" ht="12.75" x14ac:dyDescent="0.2">
      <c r="B1399" s="414"/>
      <c r="C1399" s="125"/>
      <c r="D1399" s="125"/>
      <c r="E1399" s="125"/>
      <c r="F1399" s="125"/>
      <c r="G1399" s="125"/>
      <c r="H1399" s="125"/>
      <c r="I1399" s="125"/>
      <c r="J1399" s="125"/>
      <c r="K1399" s="125"/>
      <c r="L1399" s="125"/>
      <c r="M1399" s="125"/>
      <c r="N1399" s="125"/>
      <c r="R1399" s="125"/>
    </row>
    <row r="1400" spans="2:18" ht="12.75" x14ac:dyDescent="0.2">
      <c r="B1400" s="414"/>
      <c r="C1400" s="125"/>
      <c r="D1400" s="125"/>
      <c r="E1400" s="125"/>
      <c r="F1400" s="125"/>
      <c r="G1400" s="125"/>
      <c r="H1400" s="125"/>
      <c r="I1400" s="125"/>
      <c r="J1400" s="125"/>
      <c r="K1400" s="125"/>
      <c r="L1400" s="125"/>
      <c r="M1400" s="125"/>
      <c r="N1400" s="125"/>
      <c r="R1400" s="125"/>
    </row>
    <row r="1401" spans="2:18" ht="12.75" x14ac:dyDescent="0.2">
      <c r="B1401" s="414"/>
      <c r="C1401" s="125"/>
      <c r="D1401" s="125"/>
      <c r="E1401" s="125"/>
      <c r="F1401" s="125"/>
      <c r="G1401" s="125"/>
      <c r="H1401" s="125"/>
      <c r="I1401" s="125"/>
      <c r="J1401" s="125"/>
      <c r="K1401" s="125"/>
      <c r="L1401" s="125"/>
      <c r="M1401" s="125"/>
      <c r="N1401" s="125"/>
      <c r="R1401" s="125"/>
    </row>
    <row r="1402" spans="2:18" ht="12.75" x14ac:dyDescent="0.2">
      <c r="B1402" s="414"/>
      <c r="C1402" s="125"/>
      <c r="D1402" s="125"/>
      <c r="E1402" s="125"/>
      <c r="F1402" s="125"/>
      <c r="G1402" s="125"/>
      <c r="H1402" s="125"/>
      <c r="I1402" s="125"/>
      <c r="J1402" s="125"/>
      <c r="K1402" s="125"/>
      <c r="L1402" s="125"/>
      <c r="M1402" s="125"/>
      <c r="N1402" s="125"/>
      <c r="R1402" s="125"/>
    </row>
    <row r="1403" spans="2:18" ht="12.75" x14ac:dyDescent="0.2">
      <c r="B1403" s="414"/>
      <c r="C1403" s="125"/>
      <c r="D1403" s="125"/>
      <c r="E1403" s="125"/>
      <c r="F1403" s="125"/>
      <c r="G1403" s="125"/>
      <c r="H1403" s="125"/>
      <c r="I1403" s="125"/>
      <c r="J1403" s="125"/>
      <c r="K1403" s="125"/>
      <c r="L1403" s="125"/>
      <c r="M1403" s="125"/>
      <c r="N1403" s="125"/>
      <c r="R1403" s="125"/>
    </row>
    <row r="1404" spans="2:18" ht="12.75" x14ac:dyDescent="0.2">
      <c r="B1404" s="414"/>
      <c r="C1404" s="125"/>
      <c r="D1404" s="125"/>
      <c r="E1404" s="125"/>
      <c r="F1404" s="125"/>
      <c r="G1404" s="125"/>
      <c r="H1404" s="125"/>
      <c r="I1404" s="125"/>
      <c r="J1404" s="125"/>
      <c r="K1404" s="125"/>
      <c r="L1404" s="125"/>
      <c r="M1404" s="125"/>
      <c r="N1404" s="125"/>
      <c r="R1404" s="125"/>
    </row>
    <row r="1405" spans="2:18" ht="12.75" x14ac:dyDescent="0.2">
      <c r="B1405" s="414"/>
      <c r="C1405" s="125"/>
      <c r="D1405" s="125"/>
      <c r="E1405" s="125"/>
      <c r="F1405" s="125"/>
      <c r="G1405" s="125"/>
      <c r="H1405" s="125"/>
      <c r="I1405" s="125"/>
      <c r="J1405" s="125"/>
      <c r="K1405" s="125"/>
      <c r="L1405" s="125"/>
      <c r="M1405" s="125"/>
      <c r="N1405" s="125"/>
      <c r="R1405" s="125"/>
    </row>
    <row r="1406" spans="2:18" ht="12.75" x14ac:dyDescent="0.2">
      <c r="B1406" s="414"/>
      <c r="C1406" s="125"/>
      <c r="D1406" s="125"/>
      <c r="E1406" s="125"/>
      <c r="F1406" s="125"/>
      <c r="G1406" s="125"/>
      <c r="H1406" s="125"/>
      <c r="I1406" s="125"/>
      <c r="J1406" s="125"/>
      <c r="K1406" s="125"/>
      <c r="L1406" s="125"/>
      <c r="M1406" s="125"/>
      <c r="N1406" s="125"/>
      <c r="R1406" s="125"/>
    </row>
    <row r="1407" spans="2:18" ht="12.75" x14ac:dyDescent="0.2">
      <c r="B1407" s="414"/>
      <c r="C1407" s="125"/>
      <c r="D1407" s="125"/>
      <c r="E1407" s="125"/>
      <c r="F1407" s="125"/>
      <c r="G1407" s="125"/>
      <c r="H1407" s="125"/>
      <c r="I1407" s="125"/>
      <c r="J1407" s="125"/>
      <c r="K1407" s="125"/>
      <c r="L1407" s="125"/>
      <c r="M1407" s="125"/>
      <c r="N1407" s="125"/>
      <c r="R1407" s="125"/>
    </row>
    <row r="1408" spans="2:18" ht="12.75" x14ac:dyDescent="0.2">
      <c r="B1408" s="414"/>
      <c r="C1408" s="125"/>
      <c r="D1408" s="125"/>
      <c r="E1408" s="125"/>
      <c r="F1408" s="125"/>
      <c r="G1408" s="125"/>
      <c r="H1408" s="125"/>
      <c r="I1408" s="125"/>
      <c r="J1408" s="125"/>
      <c r="K1408" s="125"/>
      <c r="L1408" s="125"/>
      <c r="M1408" s="125"/>
      <c r="N1408" s="125"/>
      <c r="R1408" s="125"/>
    </row>
    <row r="1409" spans="2:18" ht="12.75" x14ac:dyDescent="0.2">
      <c r="B1409" s="414"/>
      <c r="C1409" s="125"/>
      <c r="D1409" s="125"/>
      <c r="E1409" s="125"/>
      <c r="F1409" s="125"/>
      <c r="G1409" s="125"/>
      <c r="H1409" s="125"/>
      <c r="I1409" s="125"/>
      <c r="J1409" s="125"/>
      <c r="K1409" s="125"/>
      <c r="L1409" s="125"/>
      <c r="M1409" s="125"/>
      <c r="N1409" s="125"/>
      <c r="R1409" s="125"/>
    </row>
    <row r="1410" spans="2:18" ht="12.75" x14ac:dyDescent="0.2">
      <c r="B1410" s="414"/>
      <c r="C1410" s="125"/>
      <c r="D1410" s="125"/>
      <c r="E1410" s="125"/>
      <c r="F1410" s="125"/>
      <c r="G1410" s="125"/>
      <c r="H1410" s="125"/>
      <c r="I1410" s="125"/>
      <c r="J1410" s="125"/>
      <c r="K1410" s="125"/>
      <c r="L1410" s="125"/>
      <c r="M1410" s="125"/>
      <c r="N1410" s="125"/>
      <c r="R1410" s="125"/>
    </row>
    <row r="1411" spans="2:18" ht="12.75" x14ac:dyDescent="0.2">
      <c r="B1411" s="414"/>
      <c r="C1411" s="125"/>
      <c r="D1411" s="125"/>
      <c r="E1411" s="125"/>
      <c r="F1411" s="125"/>
      <c r="G1411" s="125"/>
      <c r="H1411" s="125"/>
      <c r="I1411" s="125"/>
      <c r="J1411" s="125"/>
      <c r="K1411" s="125"/>
      <c r="L1411" s="125"/>
      <c r="M1411" s="125"/>
      <c r="N1411" s="125"/>
      <c r="R1411" s="125"/>
    </row>
    <row r="1412" spans="2:18" ht="12.75" x14ac:dyDescent="0.2">
      <c r="B1412" s="414"/>
      <c r="C1412" s="125"/>
      <c r="D1412" s="125"/>
      <c r="E1412" s="125"/>
      <c r="F1412" s="125"/>
      <c r="G1412" s="125"/>
      <c r="H1412" s="125"/>
      <c r="I1412" s="125"/>
      <c r="J1412" s="125"/>
      <c r="K1412" s="125"/>
      <c r="L1412" s="125"/>
      <c r="M1412" s="125"/>
      <c r="N1412" s="125"/>
      <c r="R1412" s="125"/>
    </row>
    <row r="1413" spans="2:18" ht="12.75" x14ac:dyDescent="0.2">
      <c r="B1413" s="414"/>
      <c r="C1413" s="125"/>
      <c r="D1413" s="125"/>
      <c r="E1413" s="125"/>
      <c r="F1413" s="125"/>
      <c r="G1413" s="125"/>
      <c r="H1413" s="125"/>
      <c r="I1413" s="125"/>
      <c r="J1413" s="125"/>
      <c r="K1413" s="125"/>
      <c r="L1413" s="125"/>
      <c r="M1413" s="125"/>
      <c r="N1413" s="125"/>
      <c r="R1413" s="125"/>
    </row>
    <row r="1414" spans="2:18" ht="12.75" x14ac:dyDescent="0.2">
      <c r="B1414" s="414"/>
      <c r="C1414" s="125"/>
      <c r="D1414" s="125"/>
      <c r="E1414" s="125"/>
      <c r="F1414" s="125"/>
      <c r="G1414" s="125"/>
      <c r="H1414" s="125"/>
      <c r="I1414" s="125"/>
      <c r="J1414" s="125"/>
      <c r="K1414" s="125"/>
      <c r="L1414" s="125"/>
      <c r="M1414" s="125"/>
      <c r="N1414" s="125"/>
      <c r="R1414" s="125"/>
    </row>
    <row r="1415" spans="2:18" ht="12.75" x14ac:dyDescent="0.2">
      <c r="B1415" s="414"/>
      <c r="C1415" s="125"/>
      <c r="D1415" s="125"/>
      <c r="E1415" s="125"/>
      <c r="F1415" s="125"/>
      <c r="G1415" s="125"/>
      <c r="H1415" s="125"/>
      <c r="I1415" s="125"/>
      <c r="J1415" s="125"/>
      <c r="K1415" s="125"/>
      <c r="L1415" s="125"/>
      <c r="M1415" s="125"/>
      <c r="N1415" s="125"/>
      <c r="R1415" s="125"/>
    </row>
    <row r="1416" spans="2:18" ht="12.75" x14ac:dyDescent="0.2">
      <c r="B1416" s="414"/>
      <c r="C1416" s="125"/>
      <c r="D1416" s="125"/>
      <c r="E1416" s="125"/>
      <c r="F1416" s="125"/>
      <c r="G1416" s="125"/>
      <c r="H1416" s="125"/>
      <c r="I1416" s="125"/>
      <c r="J1416" s="125"/>
      <c r="K1416" s="125"/>
      <c r="L1416" s="125"/>
      <c r="M1416" s="125"/>
      <c r="N1416" s="125"/>
      <c r="R1416" s="125"/>
    </row>
    <row r="1417" spans="2:18" ht="12.75" x14ac:dyDescent="0.2">
      <c r="B1417" s="414"/>
      <c r="C1417" s="125"/>
      <c r="D1417" s="125"/>
      <c r="E1417" s="125"/>
      <c r="F1417" s="125"/>
      <c r="G1417" s="125"/>
      <c r="H1417" s="125"/>
      <c r="I1417" s="125"/>
      <c r="J1417" s="125"/>
      <c r="K1417" s="125"/>
      <c r="L1417" s="125"/>
      <c r="M1417" s="125"/>
      <c r="N1417" s="125"/>
      <c r="R1417" s="125"/>
    </row>
    <row r="1418" spans="2:18" ht="12.75" x14ac:dyDescent="0.2">
      <c r="B1418" s="414"/>
      <c r="C1418" s="125"/>
      <c r="D1418" s="125"/>
      <c r="E1418" s="125"/>
      <c r="F1418" s="125"/>
      <c r="G1418" s="125"/>
      <c r="H1418" s="125"/>
      <c r="I1418" s="125"/>
      <c r="J1418" s="125"/>
      <c r="K1418" s="125"/>
      <c r="L1418" s="125"/>
      <c r="M1418" s="125"/>
      <c r="N1418" s="125"/>
      <c r="R1418" s="125"/>
    </row>
    <row r="1419" spans="2:18" ht="12.75" x14ac:dyDescent="0.2">
      <c r="B1419" s="414"/>
      <c r="C1419" s="125"/>
      <c r="D1419" s="125"/>
      <c r="E1419" s="125"/>
      <c r="F1419" s="125"/>
      <c r="G1419" s="125"/>
      <c r="H1419" s="125"/>
      <c r="I1419" s="125"/>
      <c r="J1419" s="125"/>
      <c r="K1419" s="125"/>
      <c r="L1419" s="125"/>
      <c r="M1419" s="125"/>
      <c r="N1419" s="125"/>
      <c r="R1419" s="125"/>
    </row>
    <row r="1420" spans="2:18" ht="12.75" x14ac:dyDescent="0.2">
      <c r="B1420" s="414"/>
      <c r="C1420" s="125"/>
      <c r="D1420" s="125"/>
      <c r="E1420" s="125"/>
      <c r="F1420" s="125"/>
      <c r="G1420" s="125"/>
      <c r="H1420" s="125"/>
      <c r="I1420" s="125"/>
      <c r="J1420" s="125"/>
      <c r="K1420" s="125"/>
      <c r="L1420" s="125"/>
      <c r="M1420" s="125"/>
      <c r="N1420" s="125"/>
      <c r="R1420" s="125"/>
    </row>
    <row r="1421" spans="2:18" ht="12.75" x14ac:dyDescent="0.2">
      <c r="B1421" s="414"/>
      <c r="C1421" s="125"/>
      <c r="D1421" s="125"/>
      <c r="E1421" s="125"/>
      <c r="F1421" s="125"/>
      <c r="G1421" s="125"/>
      <c r="H1421" s="125"/>
      <c r="I1421" s="125"/>
      <c r="J1421" s="125"/>
      <c r="K1421" s="125"/>
      <c r="L1421" s="125"/>
      <c r="M1421" s="125"/>
      <c r="N1421" s="125"/>
      <c r="R1421" s="125"/>
    </row>
    <row r="1422" spans="2:18" ht="12.75" x14ac:dyDescent="0.2">
      <c r="B1422" s="414"/>
      <c r="C1422" s="125"/>
      <c r="D1422" s="125"/>
      <c r="E1422" s="125"/>
      <c r="F1422" s="125"/>
      <c r="G1422" s="125"/>
      <c r="H1422" s="125"/>
      <c r="I1422" s="125"/>
      <c r="J1422" s="125"/>
      <c r="K1422" s="125"/>
      <c r="L1422" s="125"/>
      <c r="M1422" s="125"/>
      <c r="N1422" s="125"/>
      <c r="R1422" s="125"/>
    </row>
    <row r="1423" spans="2:18" ht="12.75" x14ac:dyDescent="0.2">
      <c r="B1423" s="414"/>
      <c r="C1423" s="125"/>
      <c r="D1423" s="125"/>
      <c r="E1423" s="125"/>
      <c r="F1423" s="125"/>
      <c r="G1423" s="125"/>
      <c r="H1423" s="125"/>
      <c r="I1423" s="125"/>
      <c r="J1423" s="125"/>
      <c r="K1423" s="125"/>
      <c r="L1423" s="125"/>
      <c r="M1423" s="125"/>
      <c r="N1423" s="125"/>
      <c r="R1423" s="125"/>
    </row>
    <row r="1424" spans="2:18" ht="12.75" x14ac:dyDescent="0.2">
      <c r="B1424" s="414"/>
      <c r="C1424" s="125"/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25"/>
      <c r="R1424" s="125"/>
    </row>
    <row r="1425" spans="2:18" ht="12.75" x14ac:dyDescent="0.2">
      <c r="B1425" s="414"/>
      <c r="C1425" s="125"/>
      <c r="D1425" s="125"/>
      <c r="E1425" s="125"/>
      <c r="F1425" s="125"/>
      <c r="G1425" s="125"/>
      <c r="H1425" s="125"/>
      <c r="I1425" s="125"/>
      <c r="J1425" s="125"/>
      <c r="K1425" s="125"/>
      <c r="L1425" s="125"/>
      <c r="M1425" s="125"/>
      <c r="N1425" s="125"/>
      <c r="R1425" s="125"/>
    </row>
    <row r="1426" spans="2:18" ht="12.75" x14ac:dyDescent="0.2">
      <c r="B1426" s="414"/>
      <c r="C1426" s="125"/>
      <c r="D1426" s="125"/>
      <c r="E1426" s="125"/>
      <c r="F1426" s="125"/>
      <c r="G1426" s="125"/>
      <c r="H1426" s="125"/>
      <c r="I1426" s="125"/>
      <c r="J1426" s="125"/>
      <c r="K1426" s="125"/>
      <c r="L1426" s="125"/>
      <c r="M1426" s="125"/>
      <c r="N1426" s="125"/>
      <c r="R1426" s="125"/>
    </row>
    <row r="1427" spans="2:18" ht="12.75" x14ac:dyDescent="0.2">
      <c r="B1427" s="414"/>
      <c r="C1427" s="125"/>
      <c r="D1427" s="125"/>
      <c r="E1427" s="125"/>
      <c r="F1427" s="125"/>
      <c r="G1427" s="125"/>
      <c r="H1427" s="125"/>
      <c r="I1427" s="125"/>
      <c r="J1427" s="125"/>
      <c r="K1427" s="125"/>
      <c r="L1427" s="125"/>
      <c r="M1427" s="125"/>
      <c r="N1427" s="125"/>
      <c r="R1427" s="125"/>
    </row>
    <row r="1428" spans="2:18" ht="12.75" x14ac:dyDescent="0.2">
      <c r="B1428" s="414"/>
      <c r="C1428" s="125"/>
      <c r="D1428" s="125"/>
      <c r="E1428" s="125"/>
      <c r="F1428" s="125"/>
      <c r="G1428" s="125"/>
      <c r="H1428" s="125"/>
      <c r="I1428" s="125"/>
      <c r="J1428" s="125"/>
      <c r="K1428" s="125"/>
      <c r="L1428" s="125"/>
      <c r="M1428" s="125"/>
      <c r="N1428" s="125"/>
      <c r="R1428" s="125"/>
    </row>
    <row r="1429" spans="2:18" ht="12.75" x14ac:dyDescent="0.2">
      <c r="B1429" s="414"/>
      <c r="C1429" s="125"/>
      <c r="D1429" s="125"/>
      <c r="E1429" s="125"/>
      <c r="F1429" s="125"/>
      <c r="G1429" s="125"/>
      <c r="H1429" s="125"/>
      <c r="I1429" s="125"/>
      <c r="J1429" s="125"/>
      <c r="K1429" s="125"/>
      <c r="L1429" s="125"/>
      <c r="M1429" s="125"/>
      <c r="N1429" s="125"/>
      <c r="R1429" s="125"/>
    </row>
    <row r="1430" spans="2:18" ht="12.75" x14ac:dyDescent="0.2">
      <c r="B1430" s="414"/>
      <c r="C1430" s="125"/>
      <c r="D1430" s="125"/>
      <c r="E1430" s="125"/>
      <c r="F1430" s="125"/>
      <c r="G1430" s="125"/>
      <c r="H1430" s="125"/>
      <c r="I1430" s="125"/>
      <c r="J1430" s="125"/>
      <c r="K1430" s="125"/>
      <c r="L1430" s="125"/>
      <c r="M1430" s="125"/>
      <c r="N1430" s="125"/>
      <c r="R1430" s="125"/>
    </row>
    <row r="1431" spans="2:18" ht="12.75" x14ac:dyDescent="0.2">
      <c r="B1431" s="414"/>
      <c r="C1431" s="125"/>
      <c r="D1431" s="125"/>
      <c r="E1431" s="125"/>
      <c r="F1431" s="125"/>
      <c r="G1431" s="125"/>
      <c r="H1431" s="125"/>
      <c r="I1431" s="125"/>
      <c r="J1431" s="125"/>
      <c r="K1431" s="125"/>
      <c r="L1431" s="125"/>
      <c r="M1431" s="125"/>
      <c r="N1431" s="125"/>
      <c r="R1431" s="125"/>
    </row>
    <row r="1432" spans="2:18" ht="12.75" x14ac:dyDescent="0.2">
      <c r="B1432" s="414"/>
      <c r="C1432" s="125"/>
      <c r="D1432" s="125"/>
      <c r="E1432" s="125"/>
      <c r="F1432" s="125"/>
      <c r="G1432" s="125"/>
      <c r="H1432" s="125"/>
      <c r="I1432" s="125"/>
      <c r="J1432" s="125"/>
      <c r="K1432" s="125"/>
      <c r="L1432" s="125"/>
      <c r="M1432" s="125"/>
      <c r="N1432" s="125"/>
      <c r="R1432" s="125"/>
    </row>
    <row r="1433" spans="2:18" ht="12.75" x14ac:dyDescent="0.2">
      <c r="B1433" s="414"/>
      <c r="C1433" s="125"/>
      <c r="D1433" s="125"/>
      <c r="E1433" s="125"/>
      <c r="F1433" s="125"/>
      <c r="G1433" s="125"/>
      <c r="H1433" s="125"/>
      <c r="I1433" s="125"/>
      <c r="J1433" s="125"/>
      <c r="K1433" s="125"/>
      <c r="L1433" s="125"/>
      <c r="M1433" s="125"/>
      <c r="N1433" s="125"/>
      <c r="R1433" s="125"/>
    </row>
    <row r="1434" spans="2:18" ht="12.75" x14ac:dyDescent="0.2">
      <c r="B1434" s="414"/>
      <c r="C1434" s="125"/>
      <c r="D1434" s="125"/>
      <c r="E1434" s="125"/>
      <c r="F1434" s="125"/>
      <c r="G1434" s="125"/>
      <c r="H1434" s="125"/>
      <c r="I1434" s="125"/>
      <c r="J1434" s="125"/>
      <c r="K1434" s="125"/>
      <c r="L1434" s="125"/>
      <c r="M1434" s="125"/>
      <c r="N1434" s="125"/>
      <c r="R1434" s="125"/>
    </row>
    <row r="1435" spans="2:18" ht="12.75" x14ac:dyDescent="0.2">
      <c r="B1435" s="414"/>
      <c r="C1435" s="125"/>
      <c r="D1435" s="125"/>
      <c r="E1435" s="125"/>
      <c r="F1435" s="125"/>
      <c r="G1435" s="125"/>
      <c r="H1435" s="125"/>
      <c r="I1435" s="125"/>
      <c r="J1435" s="125"/>
      <c r="K1435" s="125"/>
      <c r="L1435" s="125"/>
      <c r="M1435" s="125"/>
      <c r="N1435" s="125"/>
      <c r="R1435" s="125"/>
    </row>
    <row r="1436" spans="2:18" ht="12.75" x14ac:dyDescent="0.2">
      <c r="B1436" s="414"/>
      <c r="C1436" s="125"/>
      <c r="D1436" s="125"/>
      <c r="E1436" s="125"/>
      <c r="F1436" s="125"/>
      <c r="G1436" s="125"/>
      <c r="H1436" s="125"/>
      <c r="I1436" s="125"/>
      <c r="J1436" s="125"/>
      <c r="K1436" s="125"/>
      <c r="L1436" s="125"/>
      <c r="M1436" s="125"/>
      <c r="N1436" s="125"/>
      <c r="R1436" s="125"/>
    </row>
    <row r="1437" spans="2:18" ht="12.75" x14ac:dyDescent="0.2">
      <c r="B1437" s="414"/>
      <c r="C1437" s="125"/>
      <c r="D1437" s="125"/>
      <c r="E1437" s="125"/>
      <c r="F1437" s="125"/>
      <c r="G1437" s="125"/>
      <c r="H1437" s="125"/>
      <c r="I1437" s="125"/>
      <c r="J1437" s="125"/>
      <c r="K1437" s="125"/>
      <c r="L1437" s="125"/>
      <c r="M1437" s="125"/>
      <c r="N1437" s="125"/>
      <c r="R1437" s="125"/>
    </row>
    <row r="1438" spans="2:18" ht="12.75" x14ac:dyDescent="0.2">
      <c r="B1438" s="414"/>
      <c r="C1438" s="125"/>
      <c r="D1438" s="125"/>
      <c r="E1438" s="125"/>
      <c r="F1438" s="125"/>
      <c r="G1438" s="125"/>
      <c r="H1438" s="125"/>
      <c r="I1438" s="125"/>
      <c r="J1438" s="125"/>
      <c r="K1438" s="125"/>
      <c r="L1438" s="125"/>
      <c r="M1438" s="125"/>
      <c r="N1438" s="125"/>
      <c r="R1438" s="125"/>
    </row>
    <row r="1439" spans="2:18" ht="12.75" x14ac:dyDescent="0.2">
      <c r="B1439" s="414"/>
      <c r="C1439" s="125"/>
      <c r="D1439" s="125"/>
      <c r="E1439" s="125"/>
      <c r="F1439" s="125"/>
      <c r="G1439" s="125"/>
      <c r="H1439" s="125"/>
      <c r="I1439" s="125"/>
      <c r="J1439" s="125"/>
      <c r="K1439" s="125"/>
      <c r="L1439" s="125"/>
      <c r="M1439" s="125"/>
      <c r="N1439" s="125"/>
      <c r="R1439" s="125"/>
    </row>
    <row r="1440" spans="2:18" ht="12.75" x14ac:dyDescent="0.2">
      <c r="B1440" s="414"/>
      <c r="C1440" s="125"/>
      <c r="D1440" s="125"/>
      <c r="E1440" s="125"/>
      <c r="F1440" s="125"/>
      <c r="G1440" s="125"/>
      <c r="H1440" s="125"/>
      <c r="I1440" s="125"/>
      <c r="J1440" s="125"/>
      <c r="K1440" s="125"/>
      <c r="L1440" s="125"/>
      <c r="M1440" s="125"/>
      <c r="N1440" s="125"/>
      <c r="R1440" s="125"/>
    </row>
    <row r="1441" spans="2:18" ht="12.75" x14ac:dyDescent="0.2">
      <c r="B1441" s="414"/>
      <c r="C1441" s="125"/>
      <c r="D1441" s="125"/>
      <c r="E1441" s="125"/>
      <c r="F1441" s="125"/>
      <c r="G1441" s="125"/>
      <c r="H1441" s="125"/>
      <c r="I1441" s="125"/>
      <c r="J1441" s="125"/>
      <c r="K1441" s="125"/>
      <c r="L1441" s="125"/>
      <c r="M1441" s="125"/>
      <c r="N1441" s="125"/>
      <c r="R1441" s="125"/>
    </row>
    <row r="1442" spans="2:18" ht="12.75" x14ac:dyDescent="0.2">
      <c r="B1442" s="414"/>
      <c r="C1442" s="125"/>
      <c r="D1442" s="125"/>
      <c r="E1442" s="125"/>
      <c r="F1442" s="125"/>
      <c r="G1442" s="125"/>
      <c r="H1442" s="125"/>
      <c r="I1442" s="125"/>
      <c r="J1442" s="125"/>
      <c r="K1442" s="125"/>
      <c r="L1442" s="125"/>
      <c r="M1442" s="125"/>
      <c r="N1442" s="125"/>
      <c r="R1442" s="125"/>
    </row>
    <row r="1443" spans="2:18" ht="12.75" x14ac:dyDescent="0.2">
      <c r="B1443" s="414"/>
      <c r="C1443" s="125"/>
      <c r="D1443" s="125"/>
      <c r="E1443" s="125"/>
      <c r="F1443" s="125"/>
      <c r="G1443" s="125"/>
      <c r="H1443" s="125"/>
      <c r="I1443" s="125"/>
      <c r="J1443" s="125"/>
      <c r="K1443" s="125"/>
      <c r="L1443" s="125"/>
      <c r="M1443" s="125"/>
      <c r="N1443" s="125"/>
      <c r="R1443" s="125"/>
    </row>
    <row r="1444" spans="2:18" ht="12.75" x14ac:dyDescent="0.2">
      <c r="B1444" s="414"/>
      <c r="C1444" s="125"/>
      <c r="D1444" s="125"/>
      <c r="E1444" s="125"/>
      <c r="F1444" s="125"/>
      <c r="G1444" s="125"/>
      <c r="H1444" s="125"/>
      <c r="I1444" s="125"/>
      <c r="J1444" s="125"/>
      <c r="K1444" s="125"/>
      <c r="L1444" s="125"/>
      <c r="M1444" s="125"/>
      <c r="N1444" s="125"/>
      <c r="R1444" s="125"/>
    </row>
    <row r="1445" spans="2:18" ht="12.75" x14ac:dyDescent="0.2">
      <c r="B1445" s="414"/>
      <c r="C1445" s="125"/>
      <c r="D1445" s="125"/>
      <c r="E1445" s="125"/>
      <c r="F1445" s="125"/>
      <c r="G1445" s="125"/>
      <c r="H1445" s="125"/>
      <c r="I1445" s="125"/>
      <c r="J1445" s="125"/>
      <c r="K1445" s="125"/>
      <c r="L1445" s="125"/>
      <c r="M1445" s="125"/>
      <c r="N1445" s="125"/>
      <c r="R1445" s="125"/>
    </row>
    <row r="1446" spans="2:18" ht="12.75" x14ac:dyDescent="0.2">
      <c r="B1446" s="414"/>
      <c r="C1446" s="125"/>
      <c r="D1446" s="125"/>
      <c r="E1446" s="125"/>
      <c r="F1446" s="125"/>
      <c r="G1446" s="125"/>
      <c r="H1446" s="125"/>
      <c r="I1446" s="125"/>
      <c r="J1446" s="125"/>
      <c r="K1446" s="125"/>
      <c r="L1446" s="125"/>
      <c r="M1446" s="125"/>
      <c r="N1446" s="125"/>
      <c r="R1446" s="125"/>
    </row>
    <row r="1447" spans="2:18" ht="12.75" x14ac:dyDescent="0.2">
      <c r="B1447" s="414"/>
      <c r="C1447" s="125"/>
      <c r="D1447" s="125"/>
      <c r="E1447" s="125"/>
      <c r="F1447" s="125"/>
      <c r="G1447" s="125"/>
      <c r="H1447" s="125"/>
      <c r="I1447" s="125"/>
      <c r="J1447" s="125"/>
      <c r="K1447" s="125"/>
      <c r="L1447" s="125"/>
      <c r="M1447" s="125"/>
      <c r="N1447" s="125"/>
      <c r="R1447" s="125"/>
    </row>
    <row r="1448" spans="2:18" ht="12.75" x14ac:dyDescent="0.2">
      <c r="B1448" s="414"/>
      <c r="C1448" s="125"/>
      <c r="D1448" s="125"/>
      <c r="F1448" s="125"/>
      <c r="G1448" s="125"/>
      <c r="H1448" s="125"/>
      <c r="I1448" s="125"/>
      <c r="J1448" s="125"/>
      <c r="K1448" s="125"/>
      <c r="L1448" s="125"/>
      <c r="M1448" s="125"/>
      <c r="N1448" s="125"/>
      <c r="R1448" s="125"/>
    </row>
    <row r="1449" spans="2:18" ht="12.75" x14ac:dyDescent="0.2">
      <c r="B1449" s="414"/>
      <c r="C1449" s="125"/>
      <c r="D1449" s="125"/>
      <c r="F1449" s="125"/>
      <c r="G1449" s="125"/>
      <c r="H1449" s="125"/>
      <c r="I1449" s="125"/>
      <c r="J1449" s="125"/>
      <c r="K1449" s="125"/>
      <c r="L1449" s="125"/>
      <c r="M1449" s="125"/>
      <c r="N1449" s="125"/>
      <c r="R1449" s="125"/>
    </row>
  </sheetData>
  <mergeCells count="134">
    <mergeCell ref="Q163:Q167"/>
    <mergeCell ref="E23:E30"/>
    <mergeCell ref="C149:C153"/>
    <mergeCell ref="K156:K159"/>
    <mergeCell ref="M124:M128"/>
    <mergeCell ref="K163:K167"/>
    <mergeCell ref="K131:K135"/>
    <mergeCell ref="Q153:Q160"/>
    <mergeCell ref="N53:N56"/>
    <mergeCell ref="K61:K65"/>
    <mergeCell ref="J61:J64"/>
    <mergeCell ref="J68:J71"/>
    <mergeCell ref="P133:P136"/>
    <mergeCell ref="J149:J155"/>
    <mergeCell ref="G149:G156"/>
    <mergeCell ref="P140:P143"/>
    <mergeCell ref="L149:L155"/>
    <mergeCell ref="C166:C169"/>
    <mergeCell ref="C156:C163"/>
    <mergeCell ref="E166:E169"/>
    <mergeCell ref="G105:G112"/>
    <mergeCell ref="C112:C119"/>
    <mergeCell ref="E157:E162"/>
    <mergeCell ref="M93:M98"/>
    <mergeCell ref="Q170:Q174"/>
    <mergeCell ref="C43:C45"/>
    <mergeCell ref="E68:E72"/>
    <mergeCell ref="Q131:Q135"/>
    <mergeCell ref="K108:K115"/>
    <mergeCell ref="K69:K72"/>
    <mergeCell ref="N61:N65"/>
    <mergeCell ref="N15:N18"/>
    <mergeCell ref="Y5:Y12"/>
    <mergeCell ref="K21:K25"/>
    <mergeCell ref="K28:K32"/>
    <mergeCell ref="K35:K39"/>
    <mergeCell ref="M76:M79"/>
    <mergeCell ref="K77:K81"/>
    <mergeCell ref="U5:U9"/>
    <mergeCell ref="T5:T9"/>
    <mergeCell ref="R21:R25"/>
    <mergeCell ref="V5:V9"/>
    <mergeCell ref="J5:J11"/>
    <mergeCell ref="R91:R95"/>
    <mergeCell ref="R53:R57"/>
    <mergeCell ref="N75:N80"/>
    <mergeCell ref="M60:M63"/>
    <mergeCell ref="M67:M70"/>
    <mergeCell ref="A1:Q1"/>
    <mergeCell ref="N2:N4"/>
    <mergeCell ref="A5:A52"/>
    <mergeCell ref="A2:B4"/>
    <mergeCell ref="L7:L11"/>
    <mergeCell ref="I69:I73"/>
    <mergeCell ref="E9:E13"/>
    <mergeCell ref="A53:A100"/>
    <mergeCell ref="M2:M4"/>
    <mergeCell ref="J22:J26"/>
    <mergeCell ref="J15:J19"/>
    <mergeCell ref="O61:O65"/>
    <mergeCell ref="M14:M18"/>
    <mergeCell ref="F67:F71"/>
    <mergeCell ref="M37:M44"/>
    <mergeCell ref="N68:N72"/>
    <mergeCell ref="E61:E65"/>
    <mergeCell ref="K90:K94"/>
    <mergeCell ref="F33:F40"/>
    <mergeCell ref="I61:I64"/>
    <mergeCell ref="I15:I19"/>
    <mergeCell ref="E75:E79"/>
    <mergeCell ref="K83:K87"/>
    <mergeCell ref="G61:G67"/>
    <mergeCell ref="R2:R4"/>
    <mergeCell ref="M7:M11"/>
    <mergeCell ref="L67:L74"/>
    <mergeCell ref="N126:N133"/>
    <mergeCell ref="K54:K58"/>
    <mergeCell ref="K119:K126"/>
    <mergeCell ref="F26:F30"/>
    <mergeCell ref="N85:N89"/>
    <mergeCell ref="L83:L87"/>
    <mergeCell ref="J119:J123"/>
    <mergeCell ref="J30:J34"/>
    <mergeCell ref="M53:M58"/>
    <mergeCell ref="F19:F23"/>
    <mergeCell ref="F53:F57"/>
    <mergeCell ref="F60:F64"/>
    <mergeCell ref="I105:I112"/>
    <mergeCell ref="L14:L18"/>
    <mergeCell ref="G35:G42"/>
    <mergeCell ref="G28:G32"/>
    <mergeCell ref="I5:I11"/>
    <mergeCell ref="I121:I128"/>
    <mergeCell ref="G5:G12"/>
    <mergeCell ref="L22:L26"/>
    <mergeCell ref="L29:L33"/>
    <mergeCell ref="C9:C16"/>
    <mergeCell ref="C19:C22"/>
    <mergeCell ref="C57:C64"/>
    <mergeCell ref="C33:C37"/>
    <mergeCell ref="C74:C78"/>
    <mergeCell ref="C26:C30"/>
    <mergeCell ref="E16:E20"/>
    <mergeCell ref="G75:G79"/>
    <mergeCell ref="O180:O192"/>
    <mergeCell ref="K170:K174"/>
    <mergeCell ref="J105:J112"/>
    <mergeCell ref="K149:K153"/>
    <mergeCell ref="C105:C109"/>
    <mergeCell ref="E173:E177"/>
    <mergeCell ref="I77:I82"/>
    <mergeCell ref="L61:L66"/>
    <mergeCell ref="D69:D73"/>
    <mergeCell ref="D83:D87"/>
    <mergeCell ref="M101:M104"/>
    <mergeCell ref="O205:O239"/>
    <mergeCell ref="A197:A244"/>
    <mergeCell ref="A101:A148"/>
    <mergeCell ref="A149:A196"/>
    <mergeCell ref="C173:C176"/>
    <mergeCell ref="C122:C128"/>
    <mergeCell ref="L116:L123"/>
    <mergeCell ref="N165:N169"/>
    <mergeCell ref="N155:N161"/>
    <mergeCell ref="M159:M162"/>
    <mergeCell ref="M149:M154"/>
    <mergeCell ref="M173:M177"/>
    <mergeCell ref="E180:E187"/>
    <mergeCell ref="K179:K186"/>
    <mergeCell ref="L109:L113"/>
    <mergeCell ref="L126:L129"/>
    <mergeCell ref="L172:L178"/>
    <mergeCell ref="M117:M121"/>
    <mergeCell ref="I157:I178"/>
  </mergeCells>
  <printOptions horizontalCentered="1" verticalCentered="1" gridLines="1"/>
  <pageMargins left="0.19685039370078741" right="0.19685039370078741" top="0.78740157480314965" bottom="0.39370078740157483" header="0.31496062992125984" footer="0.31496062992125984"/>
  <pageSetup paperSize="8" scale="65" orientation="landscape" r:id="rId1"/>
  <headerFooter alignWithMargins="0">
    <oddHeader>&amp;L&amp;"Arial CE,Félkövér"&amp;16Soproni képzési helyszín&amp;C&amp;"Arial CE,Félkövér"&amp;22A 2026/27/1. szemeszter terem- és időbeosztása&amp;R&amp;"Arial CE,Félkövér"&amp;12felsőoktatási szakképzés
alapképzés
mesterképzés</oddHeader>
    <oddFooter>&amp;L&amp;14Sopron, &amp;D</oddFooter>
  </headerFooter>
  <rowBreaks count="4" manualBreakCount="4">
    <brk id="52" max="16383" man="1"/>
    <brk id="100" max="16383" man="1"/>
    <brk id="148" max="16383" man="1"/>
    <brk id="19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CC"/>
  </sheetPr>
  <dimension ref="A1:AR44"/>
  <sheetViews>
    <sheetView zoomScale="79" zoomScaleNormal="79" workbookViewId="0">
      <pane ySplit="2" topLeftCell="A9" activePane="bottomLeft" state="frozen"/>
      <selection pane="bottomLeft" activeCell="M39" sqref="M39"/>
    </sheetView>
  </sheetViews>
  <sheetFormatPr defaultColWidth="8.85546875" defaultRowHeight="15.75" x14ac:dyDescent="0.25"/>
  <cols>
    <col min="1" max="1" width="4.28515625" style="657" customWidth="1"/>
    <col min="2" max="2" width="10.140625" style="657" bestFit="1" customWidth="1"/>
    <col min="3" max="3" width="53.85546875" style="657" bestFit="1" customWidth="1"/>
    <col min="4" max="10" width="4.42578125" style="657" bestFit="1" customWidth="1"/>
    <col min="11" max="11" width="20.5703125" style="657" bestFit="1" customWidth="1"/>
    <col min="12" max="12" width="4.85546875" style="657" customWidth="1"/>
    <col min="13" max="13" width="10.140625" style="657" bestFit="1" customWidth="1"/>
    <col min="14" max="14" width="53.85546875" style="657" bestFit="1" customWidth="1"/>
    <col min="15" max="21" width="4.42578125" style="657" bestFit="1" customWidth="1"/>
    <col min="22" max="22" width="20.5703125" style="657" bestFit="1" customWidth="1"/>
    <col min="23" max="23" width="4.5703125" style="657" customWidth="1"/>
    <col min="24" max="24" width="10.140625" style="657" bestFit="1" customWidth="1"/>
    <col min="25" max="25" width="53.85546875" style="657" bestFit="1" customWidth="1"/>
    <col min="26" max="32" width="4.42578125" style="657" bestFit="1" customWidth="1"/>
    <col min="33" max="33" width="20.5703125" style="657" bestFit="1" customWidth="1"/>
    <col min="34" max="34" width="4.85546875" style="657" customWidth="1"/>
    <col min="35" max="35" width="10.140625" style="657" bestFit="1" customWidth="1"/>
    <col min="36" max="36" width="53.85546875" style="657" bestFit="1" customWidth="1"/>
    <col min="37" max="43" width="4.42578125" style="657" bestFit="1" customWidth="1"/>
    <col min="44" max="44" width="20.5703125" style="657" bestFit="1" customWidth="1"/>
    <col min="45" max="16384" width="8.85546875" style="657"/>
  </cols>
  <sheetData>
    <row r="1" spans="1:44" s="652" customFormat="1" x14ac:dyDescent="0.25">
      <c r="A1" s="652" t="s">
        <v>1616</v>
      </c>
      <c r="L1" s="652" t="s">
        <v>793</v>
      </c>
      <c r="W1" s="652" t="s">
        <v>794</v>
      </c>
      <c r="AH1" s="652" t="s">
        <v>795</v>
      </c>
    </row>
    <row r="2" spans="1:44" ht="84" customHeight="1" x14ac:dyDescent="0.25">
      <c r="A2" s="653" t="s">
        <v>61</v>
      </c>
      <c r="B2" s="654" t="s">
        <v>796</v>
      </c>
      <c r="C2" s="655" t="s">
        <v>62</v>
      </c>
      <c r="D2" s="656" t="s">
        <v>64</v>
      </c>
      <c r="E2" s="656" t="s">
        <v>797</v>
      </c>
      <c r="F2" s="656" t="s">
        <v>798</v>
      </c>
      <c r="G2" s="656" t="s">
        <v>799</v>
      </c>
      <c r="H2" s="656" t="s">
        <v>800</v>
      </c>
      <c r="I2" s="656" t="s">
        <v>801</v>
      </c>
      <c r="J2" s="656" t="s">
        <v>802</v>
      </c>
      <c r="K2" s="655" t="s">
        <v>65</v>
      </c>
      <c r="L2" s="653" t="s">
        <v>61</v>
      </c>
      <c r="M2" s="654" t="s">
        <v>796</v>
      </c>
      <c r="N2" s="655" t="s">
        <v>62</v>
      </c>
      <c r="O2" s="656" t="s">
        <v>64</v>
      </c>
      <c r="P2" s="656" t="s">
        <v>797</v>
      </c>
      <c r="Q2" s="656" t="s">
        <v>798</v>
      </c>
      <c r="R2" s="656" t="s">
        <v>799</v>
      </c>
      <c r="S2" s="656" t="s">
        <v>800</v>
      </c>
      <c r="T2" s="656" t="s">
        <v>801</v>
      </c>
      <c r="U2" s="656" t="s">
        <v>802</v>
      </c>
      <c r="V2" s="655" t="s">
        <v>65</v>
      </c>
      <c r="W2" s="653" t="s">
        <v>61</v>
      </c>
      <c r="X2" s="654" t="s">
        <v>796</v>
      </c>
      <c r="Y2" s="655" t="s">
        <v>62</v>
      </c>
      <c r="Z2" s="656" t="s">
        <v>64</v>
      </c>
      <c r="AA2" s="656" t="s">
        <v>797</v>
      </c>
      <c r="AB2" s="656" t="s">
        <v>798</v>
      </c>
      <c r="AC2" s="656" t="s">
        <v>799</v>
      </c>
      <c r="AD2" s="656" t="s">
        <v>800</v>
      </c>
      <c r="AE2" s="656" t="s">
        <v>801</v>
      </c>
      <c r="AF2" s="656" t="s">
        <v>802</v>
      </c>
      <c r="AG2" s="655" t="s">
        <v>65</v>
      </c>
      <c r="AH2" s="653" t="s">
        <v>61</v>
      </c>
      <c r="AI2" s="654" t="s">
        <v>796</v>
      </c>
      <c r="AJ2" s="655" t="s">
        <v>62</v>
      </c>
      <c r="AK2" s="656" t="s">
        <v>64</v>
      </c>
      <c r="AL2" s="656" t="s">
        <v>797</v>
      </c>
      <c r="AM2" s="656" t="s">
        <v>798</v>
      </c>
      <c r="AN2" s="656" t="s">
        <v>799</v>
      </c>
      <c r="AO2" s="656" t="s">
        <v>800</v>
      </c>
      <c r="AP2" s="656" t="s">
        <v>801</v>
      </c>
      <c r="AQ2" s="656" t="s">
        <v>802</v>
      </c>
      <c r="AR2" s="655" t="s">
        <v>65</v>
      </c>
    </row>
    <row r="3" spans="1:44" x14ac:dyDescent="0.25">
      <c r="A3" s="860">
        <v>1</v>
      </c>
      <c r="B3" s="658" t="s">
        <v>803</v>
      </c>
      <c r="C3" s="1077" t="s">
        <v>432</v>
      </c>
      <c r="D3" s="658">
        <v>3</v>
      </c>
      <c r="E3" s="658">
        <v>10</v>
      </c>
      <c r="F3" s="658">
        <v>10</v>
      </c>
      <c r="G3" s="658">
        <v>0</v>
      </c>
      <c r="H3" s="658">
        <v>2</v>
      </c>
      <c r="I3" s="658">
        <v>2</v>
      </c>
      <c r="J3" s="658">
        <v>0</v>
      </c>
      <c r="K3" s="658" t="s">
        <v>688</v>
      </c>
      <c r="L3" s="658">
        <v>1</v>
      </c>
      <c r="M3" s="658" t="s">
        <v>803</v>
      </c>
      <c r="N3" s="659" t="s">
        <v>432</v>
      </c>
      <c r="O3" s="658">
        <v>3</v>
      </c>
      <c r="P3" s="658">
        <v>10</v>
      </c>
      <c r="Q3" s="658">
        <v>10</v>
      </c>
      <c r="R3" s="658">
        <v>0</v>
      </c>
      <c r="S3" s="658">
        <v>2</v>
      </c>
      <c r="T3" s="658">
        <v>2</v>
      </c>
      <c r="U3" s="658">
        <v>0</v>
      </c>
      <c r="V3" s="658" t="s">
        <v>688</v>
      </c>
      <c r="W3" s="658">
        <v>1</v>
      </c>
      <c r="X3" s="658" t="s">
        <v>803</v>
      </c>
      <c r="Y3" s="659" t="s">
        <v>432</v>
      </c>
      <c r="Z3" s="658">
        <v>3</v>
      </c>
      <c r="AA3" s="658">
        <v>10</v>
      </c>
      <c r="AB3" s="658">
        <v>10</v>
      </c>
      <c r="AC3" s="658">
        <v>0</v>
      </c>
      <c r="AD3" s="658">
        <v>2</v>
      </c>
      <c r="AE3" s="658">
        <v>2</v>
      </c>
      <c r="AF3" s="658">
        <v>0</v>
      </c>
      <c r="AG3" s="658" t="s">
        <v>688</v>
      </c>
      <c r="AH3" s="658">
        <v>1</v>
      </c>
      <c r="AI3" s="658" t="s">
        <v>804</v>
      </c>
      <c r="AJ3" s="658" t="s">
        <v>389</v>
      </c>
      <c r="AK3" s="660">
        <v>3</v>
      </c>
      <c r="AL3" s="660">
        <v>15</v>
      </c>
      <c r="AM3" s="658">
        <v>10</v>
      </c>
      <c r="AN3" s="658">
        <v>5</v>
      </c>
      <c r="AO3" s="660">
        <v>3</v>
      </c>
      <c r="AP3" s="658">
        <v>2</v>
      </c>
      <c r="AQ3" s="658">
        <v>1</v>
      </c>
      <c r="AR3" s="658" t="s">
        <v>139</v>
      </c>
    </row>
    <row r="4" spans="1:44" x14ac:dyDescent="0.25">
      <c r="A4" s="860">
        <v>1</v>
      </c>
      <c r="B4" s="658" t="s">
        <v>805</v>
      </c>
      <c r="C4" s="1077" t="s">
        <v>434</v>
      </c>
      <c r="D4" s="658">
        <v>3</v>
      </c>
      <c r="E4" s="658">
        <v>10</v>
      </c>
      <c r="F4" s="658">
        <v>0</v>
      </c>
      <c r="G4" s="658">
        <v>10</v>
      </c>
      <c r="H4" s="658">
        <v>2</v>
      </c>
      <c r="I4" s="658">
        <v>0</v>
      </c>
      <c r="J4" s="658">
        <v>2</v>
      </c>
      <c r="K4" s="658" t="s">
        <v>139</v>
      </c>
      <c r="L4" s="658">
        <v>1</v>
      </c>
      <c r="M4" s="658" t="s">
        <v>805</v>
      </c>
      <c r="N4" s="659" t="s">
        <v>434</v>
      </c>
      <c r="O4" s="658">
        <v>3</v>
      </c>
      <c r="P4" s="658">
        <v>10</v>
      </c>
      <c r="Q4" s="658">
        <v>0</v>
      </c>
      <c r="R4" s="658">
        <v>10</v>
      </c>
      <c r="S4" s="658">
        <v>2</v>
      </c>
      <c r="T4" s="658">
        <v>0</v>
      </c>
      <c r="U4" s="658">
        <v>2</v>
      </c>
      <c r="V4" s="658" t="s">
        <v>139</v>
      </c>
      <c r="W4" s="658">
        <v>1</v>
      </c>
      <c r="X4" s="658" t="s">
        <v>805</v>
      </c>
      <c r="Y4" s="659" t="s">
        <v>434</v>
      </c>
      <c r="Z4" s="658">
        <v>3</v>
      </c>
      <c r="AA4" s="658">
        <v>10</v>
      </c>
      <c r="AB4" s="658">
        <v>0</v>
      </c>
      <c r="AC4" s="658">
        <v>10</v>
      </c>
      <c r="AD4" s="658">
        <v>2</v>
      </c>
      <c r="AE4" s="658">
        <v>0</v>
      </c>
      <c r="AF4" s="658">
        <v>2</v>
      </c>
      <c r="AG4" s="658" t="s">
        <v>139</v>
      </c>
      <c r="AH4" s="658">
        <v>1</v>
      </c>
      <c r="AI4" s="658" t="s">
        <v>803</v>
      </c>
      <c r="AJ4" s="659" t="s">
        <v>432</v>
      </c>
      <c r="AK4" s="658">
        <v>3</v>
      </c>
      <c r="AL4" s="658">
        <v>10</v>
      </c>
      <c r="AM4" s="658">
        <v>10</v>
      </c>
      <c r="AN4" s="658">
        <v>0</v>
      </c>
      <c r="AO4" s="658">
        <v>2</v>
      </c>
      <c r="AP4" s="658">
        <v>2</v>
      </c>
      <c r="AQ4" s="658">
        <v>0</v>
      </c>
      <c r="AR4" s="658" t="s">
        <v>688</v>
      </c>
    </row>
    <row r="5" spans="1:44" x14ac:dyDescent="0.25">
      <c r="A5" s="860">
        <v>1</v>
      </c>
      <c r="B5" s="658" t="s">
        <v>806</v>
      </c>
      <c r="C5" s="1078" t="s">
        <v>304</v>
      </c>
      <c r="D5" s="658">
        <v>3</v>
      </c>
      <c r="E5" s="658">
        <v>10</v>
      </c>
      <c r="F5" s="658">
        <v>5</v>
      </c>
      <c r="G5" s="658">
        <v>5</v>
      </c>
      <c r="H5" s="658">
        <v>2</v>
      </c>
      <c r="I5" s="658">
        <v>1</v>
      </c>
      <c r="J5" s="658">
        <v>1</v>
      </c>
      <c r="K5" s="658" t="s">
        <v>688</v>
      </c>
      <c r="L5" s="658">
        <v>1</v>
      </c>
      <c r="M5" s="658" t="s">
        <v>806</v>
      </c>
      <c r="N5" s="658" t="s">
        <v>304</v>
      </c>
      <c r="O5" s="658">
        <v>3</v>
      </c>
      <c r="P5" s="658">
        <v>10</v>
      </c>
      <c r="Q5" s="658">
        <v>5</v>
      </c>
      <c r="R5" s="658">
        <v>5</v>
      </c>
      <c r="S5" s="658">
        <v>2</v>
      </c>
      <c r="T5" s="658">
        <v>1</v>
      </c>
      <c r="U5" s="658">
        <v>1</v>
      </c>
      <c r="V5" s="658" t="s">
        <v>688</v>
      </c>
      <c r="W5" s="658">
        <v>1</v>
      </c>
      <c r="X5" s="658" t="s">
        <v>806</v>
      </c>
      <c r="Y5" s="658" t="s">
        <v>304</v>
      </c>
      <c r="Z5" s="658">
        <v>3</v>
      </c>
      <c r="AA5" s="658">
        <v>10</v>
      </c>
      <c r="AB5" s="658">
        <v>5</v>
      </c>
      <c r="AC5" s="658">
        <v>5</v>
      </c>
      <c r="AD5" s="658">
        <v>2</v>
      </c>
      <c r="AE5" s="658">
        <v>1</v>
      </c>
      <c r="AF5" s="658">
        <v>1</v>
      </c>
      <c r="AG5" s="658" t="s">
        <v>688</v>
      </c>
      <c r="AH5" s="658">
        <v>1</v>
      </c>
      <c r="AI5" s="658" t="s">
        <v>805</v>
      </c>
      <c r="AJ5" s="659" t="s">
        <v>434</v>
      </c>
      <c r="AK5" s="658">
        <v>3</v>
      </c>
      <c r="AL5" s="658">
        <v>10</v>
      </c>
      <c r="AM5" s="658">
        <v>0</v>
      </c>
      <c r="AN5" s="658">
        <v>10</v>
      </c>
      <c r="AO5" s="658">
        <v>2</v>
      </c>
      <c r="AP5" s="658">
        <v>0</v>
      </c>
      <c r="AQ5" s="658">
        <v>2</v>
      </c>
      <c r="AR5" s="658" t="s">
        <v>139</v>
      </c>
    </row>
    <row r="6" spans="1:44" x14ac:dyDescent="0.25">
      <c r="A6" s="860">
        <v>1</v>
      </c>
      <c r="B6" s="658" t="s">
        <v>807</v>
      </c>
      <c r="C6" s="1078" t="s">
        <v>156</v>
      </c>
      <c r="D6" s="658">
        <v>4</v>
      </c>
      <c r="E6" s="658">
        <v>15</v>
      </c>
      <c r="F6" s="658">
        <v>5</v>
      </c>
      <c r="G6" s="658">
        <v>10</v>
      </c>
      <c r="H6" s="658">
        <v>3</v>
      </c>
      <c r="I6" s="658">
        <v>1</v>
      </c>
      <c r="J6" s="658">
        <v>2</v>
      </c>
      <c r="K6" s="658" t="s">
        <v>688</v>
      </c>
      <c r="L6" s="658">
        <v>1</v>
      </c>
      <c r="M6" s="658" t="s">
        <v>807</v>
      </c>
      <c r="N6" s="658" t="s">
        <v>156</v>
      </c>
      <c r="O6" s="658">
        <v>4</v>
      </c>
      <c r="P6" s="658">
        <v>15</v>
      </c>
      <c r="Q6" s="658">
        <v>5</v>
      </c>
      <c r="R6" s="658">
        <v>10</v>
      </c>
      <c r="S6" s="658">
        <v>3</v>
      </c>
      <c r="T6" s="658">
        <v>1</v>
      </c>
      <c r="U6" s="658">
        <v>2</v>
      </c>
      <c r="V6" s="658" t="s">
        <v>688</v>
      </c>
      <c r="W6" s="658">
        <v>1</v>
      </c>
      <c r="X6" s="658" t="s">
        <v>807</v>
      </c>
      <c r="Y6" s="658" t="s">
        <v>156</v>
      </c>
      <c r="Z6" s="658">
        <v>4</v>
      </c>
      <c r="AA6" s="658">
        <v>15</v>
      </c>
      <c r="AB6" s="658">
        <v>5</v>
      </c>
      <c r="AC6" s="658">
        <v>10</v>
      </c>
      <c r="AD6" s="658">
        <v>3</v>
      </c>
      <c r="AE6" s="658">
        <v>1</v>
      </c>
      <c r="AF6" s="658">
        <v>2</v>
      </c>
      <c r="AG6" s="658" t="s">
        <v>688</v>
      </c>
      <c r="AH6" s="658">
        <v>1</v>
      </c>
      <c r="AI6" s="658" t="s">
        <v>806</v>
      </c>
      <c r="AJ6" s="658" t="s">
        <v>304</v>
      </c>
      <c r="AK6" s="658">
        <v>3</v>
      </c>
      <c r="AL6" s="658">
        <v>10</v>
      </c>
      <c r="AM6" s="658">
        <v>5</v>
      </c>
      <c r="AN6" s="658">
        <v>5</v>
      </c>
      <c r="AO6" s="658">
        <v>2</v>
      </c>
      <c r="AP6" s="658">
        <v>1</v>
      </c>
      <c r="AQ6" s="658">
        <v>1</v>
      </c>
      <c r="AR6" s="658" t="s">
        <v>688</v>
      </c>
    </row>
    <row r="7" spans="1:44" x14ac:dyDescent="0.25">
      <c r="A7" s="860">
        <v>1</v>
      </c>
      <c r="B7" s="658" t="s">
        <v>808</v>
      </c>
      <c r="C7" s="1077" t="s">
        <v>809</v>
      </c>
      <c r="D7" s="658">
        <v>3</v>
      </c>
      <c r="E7" s="658">
        <v>10</v>
      </c>
      <c r="F7" s="658">
        <v>5</v>
      </c>
      <c r="G7" s="658">
        <v>5</v>
      </c>
      <c r="H7" s="658">
        <v>2</v>
      </c>
      <c r="I7" s="658">
        <v>1</v>
      </c>
      <c r="J7" s="658">
        <v>1</v>
      </c>
      <c r="K7" s="658" t="s">
        <v>139</v>
      </c>
      <c r="L7" s="658">
        <v>1</v>
      </c>
      <c r="M7" s="658" t="s">
        <v>808</v>
      </c>
      <c r="N7" s="659" t="s">
        <v>809</v>
      </c>
      <c r="O7" s="658">
        <v>3</v>
      </c>
      <c r="P7" s="658">
        <v>10</v>
      </c>
      <c r="Q7" s="658">
        <v>5</v>
      </c>
      <c r="R7" s="658">
        <v>5</v>
      </c>
      <c r="S7" s="658">
        <v>2</v>
      </c>
      <c r="T7" s="658">
        <v>1</v>
      </c>
      <c r="U7" s="658">
        <v>1</v>
      </c>
      <c r="V7" s="658" t="s">
        <v>139</v>
      </c>
      <c r="W7" s="658">
        <v>1</v>
      </c>
      <c r="X7" s="658" t="s">
        <v>808</v>
      </c>
      <c r="Y7" s="659" t="s">
        <v>809</v>
      </c>
      <c r="Z7" s="658">
        <v>3</v>
      </c>
      <c r="AA7" s="658">
        <v>10</v>
      </c>
      <c r="AB7" s="658">
        <v>5</v>
      </c>
      <c r="AC7" s="658">
        <v>5</v>
      </c>
      <c r="AD7" s="658">
        <v>2</v>
      </c>
      <c r="AE7" s="658">
        <v>1</v>
      </c>
      <c r="AF7" s="658">
        <v>1</v>
      </c>
      <c r="AG7" s="658" t="s">
        <v>139</v>
      </c>
      <c r="AH7" s="658">
        <v>1</v>
      </c>
      <c r="AI7" s="658" t="s">
        <v>807</v>
      </c>
      <c r="AJ7" s="658" t="s">
        <v>156</v>
      </c>
      <c r="AK7" s="658">
        <v>4</v>
      </c>
      <c r="AL7" s="658">
        <v>15</v>
      </c>
      <c r="AM7" s="658">
        <v>5</v>
      </c>
      <c r="AN7" s="658">
        <v>10</v>
      </c>
      <c r="AO7" s="658">
        <v>3</v>
      </c>
      <c r="AP7" s="658">
        <v>1</v>
      </c>
      <c r="AQ7" s="658">
        <v>2</v>
      </c>
      <c r="AR7" s="658" t="s">
        <v>688</v>
      </c>
    </row>
    <row r="8" spans="1:44" x14ac:dyDescent="0.25">
      <c r="A8" s="860">
        <v>1</v>
      </c>
      <c r="B8" s="658" t="s">
        <v>810</v>
      </c>
      <c r="C8" s="1078" t="s">
        <v>495</v>
      </c>
      <c r="D8" s="658">
        <v>3</v>
      </c>
      <c r="E8" s="658">
        <v>10</v>
      </c>
      <c r="F8" s="658">
        <v>0</v>
      </c>
      <c r="G8" s="658">
        <v>10</v>
      </c>
      <c r="H8" s="658">
        <v>2</v>
      </c>
      <c r="I8" s="658">
        <v>0</v>
      </c>
      <c r="J8" s="658">
        <v>2</v>
      </c>
      <c r="K8" s="658" t="s">
        <v>139</v>
      </c>
      <c r="L8" s="658">
        <v>1</v>
      </c>
      <c r="M8" s="658" t="s">
        <v>810</v>
      </c>
      <c r="N8" s="658" t="s">
        <v>495</v>
      </c>
      <c r="O8" s="658">
        <v>3</v>
      </c>
      <c r="P8" s="658">
        <v>10</v>
      </c>
      <c r="Q8" s="658">
        <v>0</v>
      </c>
      <c r="R8" s="658">
        <v>10</v>
      </c>
      <c r="S8" s="658">
        <v>2</v>
      </c>
      <c r="T8" s="658">
        <v>0</v>
      </c>
      <c r="U8" s="658">
        <v>2</v>
      </c>
      <c r="V8" s="658" t="s">
        <v>139</v>
      </c>
      <c r="W8" s="658">
        <v>1</v>
      </c>
      <c r="X8" s="658" t="s">
        <v>810</v>
      </c>
      <c r="Y8" s="658" t="s">
        <v>495</v>
      </c>
      <c r="Z8" s="658">
        <v>3</v>
      </c>
      <c r="AA8" s="658">
        <v>10</v>
      </c>
      <c r="AB8" s="658">
        <v>0</v>
      </c>
      <c r="AC8" s="658">
        <v>10</v>
      </c>
      <c r="AD8" s="658">
        <v>2</v>
      </c>
      <c r="AE8" s="658">
        <v>0</v>
      </c>
      <c r="AF8" s="658">
        <v>2</v>
      </c>
      <c r="AG8" s="658" t="s">
        <v>139</v>
      </c>
      <c r="AH8" s="658">
        <v>1</v>
      </c>
      <c r="AI8" s="658" t="s">
        <v>810</v>
      </c>
      <c r="AJ8" s="658" t="s">
        <v>495</v>
      </c>
      <c r="AK8" s="658">
        <v>3</v>
      </c>
      <c r="AL8" s="658">
        <v>10</v>
      </c>
      <c r="AM8" s="658">
        <v>0</v>
      </c>
      <c r="AN8" s="658">
        <v>10</v>
      </c>
      <c r="AO8" s="658">
        <v>2</v>
      </c>
      <c r="AP8" s="658">
        <v>0</v>
      </c>
      <c r="AQ8" s="658">
        <v>2</v>
      </c>
      <c r="AR8" s="658" t="s">
        <v>139</v>
      </c>
    </row>
    <row r="9" spans="1:44" x14ac:dyDescent="0.25">
      <c r="A9" s="860">
        <v>1</v>
      </c>
      <c r="B9" s="658" t="s">
        <v>811</v>
      </c>
      <c r="C9" s="1078" t="s">
        <v>812</v>
      </c>
      <c r="D9" s="658">
        <v>3</v>
      </c>
      <c r="E9" s="658">
        <v>10</v>
      </c>
      <c r="F9" s="658">
        <v>0</v>
      </c>
      <c r="G9" s="658">
        <v>10</v>
      </c>
      <c r="H9" s="658">
        <v>2</v>
      </c>
      <c r="I9" s="658">
        <v>0</v>
      </c>
      <c r="J9" s="658">
        <v>2</v>
      </c>
      <c r="K9" s="658" t="s">
        <v>139</v>
      </c>
      <c r="L9" s="658">
        <v>1</v>
      </c>
      <c r="M9" s="658" t="s">
        <v>811</v>
      </c>
      <c r="N9" s="658" t="s">
        <v>812</v>
      </c>
      <c r="O9" s="658">
        <v>3</v>
      </c>
      <c r="P9" s="658">
        <v>10</v>
      </c>
      <c r="Q9" s="658">
        <v>0</v>
      </c>
      <c r="R9" s="658">
        <v>10</v>
      </c>
      <c r="S9" s="658">
        <v>2</v>
      </c>
      <c r="T9" s="658">
        <v>0</v>
      </c>
      <c r="U9" s="658">
        <v>2</v>
      </c>
      <c r="V9" s="658" t="s">
        <v>139</v>
      </c>
      <c r="W9" s="658">
        <v>1</v>
      </c>
      <c r="X9" s="658" t="s">
        <v>811</v>
      </c>
      <c r="Y9" s="658" t="s">
        <v>812</v>
      </c>
      <c r="Z9" s="658">
        <v>3</v>
      </c>
      <c r="AA9" s="658">
        <v>10</v>
      </c>
      <c r="AB9" s="658">
        <v>0</v>
      </c>
      <c r="AC9" s="658">
        <v>10</v>
      </c>
      <c r="AD9" s="658">
        <v>2</v>
      </c>
      <c r="AE9" s="658">
        <v>0</v>
      </c>
      <c r="AF9" s="658">
        <v>2</v>
      </c>
      <c r="AG9" s="658" t="s">
        <v>139</v>
      </c>
      <c r="AH9" s="658">
        <v>1</v>
      </c>
      <c r="AI9" s="658" t="s">
        <v>811</v>
      </c>
      <c r="AJ9" s="658" t="s">
        <v>812</v>
      </c>
      <c r="AK9" s="658">
        <v>3</v>
      </c>
      <c r="AL9" s="658">
        <v>10</v>
      </c>
      <c r="AM9" s="658">
        <v>0</v>
      </c>
      <c r="AN9" s="658">
        <v>10</v>
      </c>
      <c r="AO9" s="658">
        <v>2</v>
      </c>
      <c r="AP9" s="658">
        <v>0</v>
      </c>
      <c r="AQ9" s="658">
        <v>2</v>
      </c>
      <c r="AR9" s="658" t="s">
        <v>139</v>
      </c>
    </row>
    <row r="10" spans="1:44" x14ac:dyDescent="0.25">
      <c r="A10" s="860">
        <v>1</v>
      </c>
      <c r="B10" s="658" t="s">
        <v>813</v>
      </c>
      <c r="C10" s="1079" t="s">
        <v>814</v>
      </c>
      <c r="D10" s="658">
        <v>5</v>
      </c>
      <c r="E10" s="658">
        <v>20</v>
      </c>
      <c r="F10" s="658">
        <v>10</v>
      </c>
      <c r="G10" s="658">
        <v>10</v>
      </c>
      <c r="H10" s="658">
        <v>4</v>
      </c>
      <c r="I10" s="658">
        <v>2</v>
      </c>
      <c r="J10" s="658">
        <v>2</v>
      </c>
      <c r="K10" s="658" t="s">
        <v>139</v>
      </c>
      <c r="L10" s="658">
        <v>1</v>
      </c>
      <c r="M10" s="658" t="s">
        <v>813</v>
      </c>
      <c r="N10" s="661" t="s">
        <v>814</v>
      </c>
      <c r="O10" s="658">
        <v>5</v>
      </c>
      <c r="P10" s="658">
        <v>20</v>
      </c>
      <c r="Q10" s="658">
        <v>10</v>
      </c>
      <c r="R10" s="658">
        <v>10</v>
      </c>
      <c r="S10" s="658">
        <v>4</v>
      </c>
      <c r="T10" s="658">
        <v>2</v>
      </c>
      <c r="U10" s="658">
        <v>2</v>
      </c>
      <c r="V10" s="658" t="s">
        <v>139</v>
      </c>
      <c r="W10" s="658">
        <v>1</v>
      </c>
      <c r="X10" s="658" t="s">
        <v>815</v>
      </c>
      <c r="Y10" s="661" t="s">
        <v>146</v>
      </c>
      <c r="Z10" s="658">
        <v>5</v>
      </c>
      <c r="AA10" s="658">
        <v>20</v>
      </c>
      <c r="AB10" s="658">
        <v>10</v>
      </c>
      <c r="AC10" s="658">
        <v>10</v>
      </c>
      <c r="AD10" s="658">
        <v>4</v>
      </c>
      <c r="AE10" s="658">
        <v>2</v>
      </c>
      <c r="AF10" s="658">
        <v>2</v>
      </c>
      <c r="AG10" s="658" t="s">
        <v>139</v>
      </c>
      <c r="AH10" s="658">
        <v>1</v>
      </c>
      <c r="AI10" s="658" t="s">
        <v>813</v>
      </c>
      <c r="AJ10" s="661" t="s">
        <v>814</v>
      </c>
      <c r="AK10" s="658">
        <v>5</v>
      </c>
      <c r="AL10" s="658">
        <v>20</v>
      </c>
      <c r="AM10" s="658">
        <v>10</v>
      </c>
      <c r="AN10" s="658">
        <v>10</v>
      </c>
      <c r="AO10" s="658">
        <v>4</v>
      </c>
      <c r="AP10" s="658">
        <v>2</v>
      </c>
      <c r="AQ10" s="658">
        <v>2</v>
      </c>
      <c r="AR10" s="658" t="s">
        <v>139</v>
      </c>
    </row>
    <row r="11" spans="1:44" x14ac:dyDescent="0.25">
      <c r="A11" s="860">
        <v>1</v>
      </c>
      <c r="B11" s="658" t="s">
        <v>816</v>
      </c>
      <c r="C11" s="1077" t="s">
        <v>689</v>
      </c>
      <c r="D11" s="660">
        <v>3</v>
      </c>
      <c r="E11" s="660">
        <v>10</v>
      </c>
      <c r="F11" s="660">
        <v>0</v>
      </c>
      <c r="G11" s="660">
        <v>10</v>
      </c>
      <c r="H11" s="660">
        <v>2</v>
      </c>
      <c r="I11" s="660">
        <v>0</v>
      </c>
      <c r="J11" s="660">
        <v>2</v>
      </c>
      <c r="K11" s="658" t="s">
        <v>139</v>
      </c>
      <c r="L11" s="658">
        <v>1</v>
      </c>
      <c r="M11" s="658" t="s">
        <v>816</v>
      </c>
      <c r="N11" s="659" t="s">
        <v>689</v>
      </c>
      <c r="O11" s="660">
        <v>3</v>
      </c>
      <c r="P11" s="660">
        <v>10</v>
      </c>
      <c r="Q11" s="660">
        <v>0</v>
      </c>
      <c r="R11" s="660">
        <v>10</v>
      </c>
      <c r="S11" s="660">
        <v>2</v>
      </c>
      <c r="T11" s="660">
        <v>0</v>
      </c>
      <c r="U11" s="660">
        <v>2</v>
      </c>
      <c r="V11" s="658" t="s">
        <v>139</v>
      </c>
      <c r="W11" s="658">
        <v>1</v>
      </c>
      <c r="X11" s="658" t="s">
        <v>816</v>
      </c>
      <c r="Y11" s="659" t="s">
        <v>689</v>
      </c>
      <c r="Z11" s="660">
        <v>3</v>
      </c>
      <c r="AA11" s="660">
        <v>10</v>
      </c>
      <c r="AB11" s="660">
        <v>0</v>
      </c>
      <c r="AC11" s="660">
        <v>10</v>
      </c>
      <c r="AD11" s="660">
        <v>2</v>
      </c>
      <c r="AE11" s="660">
        <v>0</v>
      </c>
      <c r="AF11" s="660">
        <v>2</v>
      </c>
      <c r="AG11" s="658" t="s">
        <v>139</v>
      </c>
      <c r="AH11" s="658">
        <v>1</v>
      </c>
      <c r="AI11" s="658" t="s">
        <v>816</v>
      </c>
      <c r="AJ11" s="659" t="s">
        <v>689</v>
      </c>
      <c r="AK11" s="660">
        <v>3</v>
      </c>
      <c r="AL11" s="660">
        <v>10</v>
      </c>
      <c r="AM11" s="660">
        <v>0</v>
      </c>
      <c r="AN11" s="660">
        <v>10</v>
      </c>
      <c r="AO11" s="660">
        <v>2</v>
      </c>
      <c r="AP11" s="660">
        <v>0</v>
      </c>
      <c r="AQ11" s="660">
        <v>2</v>
      </c>
      <c r="AR11" s="658" t="s">
        <v>139</v>
      </c>
    </row>
    <row r="12" spans="1:44" ht="16.5" thickBot="1" x14ac:dyDescent="0.3">
      <c r="A12" s="902">
        <v>1</v>
      </c>
      <c r="B12" s="662"/>
      <c r="C12" s="1080" t="s">
        <v>817</v>
      </c>
      <c r="D12" s="662">
        <v>0</v>
      </c>
      <c r="E12" s="662">
        <v>0</v>
      </c>
      <c r="F12" s="662">
        <v>0</v>
      </c>
      <c r="G12" s="662">
        <v>0</v>
      </c>
      <c r="H12" s="662">
        <v>2</v>
      </c>
      <c r="I12" s="662">
        <v>0</v>
      </c>
      <c r="J12" s="662">
        <v>2</v>
      </c>
      <c r="K12" s="662" t="s">
        <v>94</v>
      </c>
      <c r="L12" s="662">
        <v>1</v>
      </c>
      <c r="M12" s="662"/>
      <c r="N12" s="662" t="s">
        <v>817</v>
      </c>
      <c r="O12" s="662">
        <v>0</v>
      </c>
      <c r="P12" s="662">
        <v>0</v>
      </c>
      <c r="Q12" s="662">
        <v>0</v>
      </c>
      <c r="R12" s="662">
        <v>0</v>
      </c>
      <c r="S12" s="662">
        <v>2</v>
      </c>
      <c r="T12" s="662">
        <v>0</v>
      </c>
      <c r="U12" s="662">
        <v>2</v>
      </c>
      <c r="V12" s="662" t="s">
        <v>94</v>
      </c>
      <c r="W12" s="662">
        <v>1</v>
      </c>
      <c r="X12" s="662"/>
      <c r="Y12" s="662" t="s">
        <v>817</v>
      </c>
      <c r="Z12" s="662">
        <v>0</v>
      </c>
      <c r="AA12" s="662">
        <v>0</v>
      </c>
      <c r="AB12" s="662">
        <v>0</v>
      </c>
      <c r="AC12" s="662">
        <v>0</v>
      </c>
      <c r="AD12" s="662">
        <v>2</v>
      </c>
      <c r="AE12" s="662">
        <v>0</v>
      </c>
      <c r="AF12" s="662">
        <v>2</v>
      </c>
      <c r="AG12" s="662" t="s">
        <v>94</v>
      </c>
      <c r="AH12" s="662">
        <v>1</v>
      </c>
      <c r="AI12" s="662"/>
      <c r="AJ12" s="662" t="s">
        <v>817</v>
      </c>
      <c r="AK12" s="662">
        <v>0</v>
      </c>
      <c r="AL12" s="662">
        <v>0</v>
      </c>
      <c r="AM12" s="662">
        <v>0</v>
      </c>
      <c r="AN12" s="662">
        <v>0</v>
      </c>
      <c r="AO12" s="662">
        <v>2</v>
      </c>
      <c r="AP12" s="662">
        <v>0</v>
      </c>
      <c r="AQ12" s="662">
        <v>2</v>
      </c>
      <c r="AR12" s="662" t="s">
        <v>94</v>
      </c>
    </row>
    <row r="13" spans="1:44" ht="17.25" thickTop="1" thickBot="1" x14ac:dyDescent="0.3">
      <c r="A13" s="663"/>
      <c r="B13" s="663"/>
      <c r="C13" s="664" t="s">
        <v>176</v>
      </c>
      <c r="D13" s="663">
        <f t="shared" ref="D13:J13" si="0">SUM(D3:D12)</f>
        <v>30</v>
      </c>
      <c r="E13" s="663">
        <f t="shared" si="0"/>
        <v>105</v>
      </c>
      <c r="F13" s="663">
        <f t="shared" si="0"/>
        <v>35</v>
      </c>
      <c r="G13" s="663">
        <f t="shared" si="0"/>
        <v>70</v>
      </c>
      <c r="H13" s="663">
        <f t="shared" si="0"/>
        <v>23</v>
      </c>
      <c r="I13" s="663">
        <f t="shared" si="0"/>
        <v>7</v>
      </c>
      <c r="J13" s="663">
        <f t="shared" si="0"/>
        <v>16</v>
      </c>
      <c r="K13" s="663"/>
      <c r="L13" s="663"/>
      <c r="M13" s="663"/>
      <c r="N13" s="664" t="s">
        <v>176</v>
      </c>
      <c r="O13" s="663">
        <f t="shared" ref="O13:U13" si="1">SUM(O3:O12)</f>
        <v>30</v>
      </c>
      <c r="P13" s="663">
        <f t="shared" si="1"/>
        <v>105</v>
      </c>
      <c r="Q13" s="663">
        <f t="shared" si="1"/>
        <v>35</v>
      </c>
      <c r="R13" s="663">
        <f t="shared" si="1"/>
        <v>70</v>
      </c>
      <c r="S13" s="663">
        <f t="shared" si="1"/>
        <v>23</v>
      </c>
      <c r="T13" s="663">
        <f t="shared" si="1"/>
        <v>7</v>
      </c>
      <c r="U13" s="663">
        <f t="shared" si="1"/>
        <v>16</v>
      </c>
      <c r="V13" s="663"/>
      <c r="W13" s="663"/>
      <c r="X13" s="663"/>
      <c r="Y13" s="664" t="s">
        <v>176</v>
      </c>
      <c r="Z13" s="663">
        <f t="shared" ref="Z13:AF13" si="2">SUM(Z3:Z12)</f>
        <v>30</v>
      </c>
      <c r="AA13" s="663">
        <f t="shared" si="2"/>
        <v>105</v>
      </c>
      <c r="AB13" s="663">
        <f t="shared" si="2"/>
        <v>35</v>
      </c>
      <c r="AC13" s="663">
        <f t="shared" si="2"/>
        <v>70</v>
      </c>
      <c r="AD13" s="663">
        <f t="shared" si="2"/>
        <v>23</v>
      </c>
      <c r="AE13" s="663">
        <f t="shared" si="2"/>
        <v>7</v>
      </c>
      <c r="AF13" s="663">
        <f t="shared" si="2"/>
        <v>16</v>
      </c>
      <c r="AG13" s="663"/>
      <c r="AH13" s="663"/>
      <c r="AI13" s="663"/>
      <c r="AJ13" s="664" t="s">
        <v>176</v>
      </c>
      <c r="AK13" s="663">
        <f t="shared" ref="AK13:AQ13" si="3">SUM(AK3:AK12)</f>
        <v>30</v>
      </c>
      <c r="AL13" s="663">
        <f t="shared" si="3"/>
        <v>110</v>
      </c>
      <c r="AM13" s="663">
        <f t="shared" si="3"/>
        <v>40</v>
      </c>
      <c r="AN13" s="663">
        <f t="shared" si="3"/>
        <v>70</v>
      </c>
      <c r="AO13" s="663">
        <f t="shared" si="3"/>
        <v>24</v>
      </c>
      <c r="AP13" s="663">
        <f t="shared" si="3"/>
        <v>8</v>
      </c>
      <c r="AQ13" s="663">
        <f t="shared" si="3"/>
        <v>16</v>
      </c>
      <c r="AR13" s="663"/>
    </row>
    <row r="14" spans="1:44" ht="16.5" thickTop="1" x14ac:dyDescent="0.25">
      <c r="A14" s="665">
        <v>2</v>
      </c>
      <c r="B14" s="665" t="s">
        <v>818</v>
      </c>
      <c r="C14" s="666" t="s">
        <v>117</v>
      </c>
      <c r="D14" s="665">
        <v>3</v>
      </c>
      <c r="E14" s="665">
        <v>10</v>
      </c>
      <c r="F14" s="665">
        <v>10</v>
      </c>
      <c r="G14" s="665">
        <v>0</v>
      </c>
      <c r="H14" s="665">
        <v>2</v>
      </c>
      <c r="I14" s="665">
        <v>2</v>
      </c>
      <c r="J14" s="665">
        <v>0</v>
      </c>
      <c r="K14" s="665" t="s">
        <v>688</v>
      </c>
      <c r="L14" s="665">
        <v>2</v>
      </c>
      <c r="M14" s="665" t="s">
        <v>819</v>
      </c>
      <c r="N14" s="666" t="s">
        <v>152</v>
      </c>
      <c r="O14" s="667">
        <v>4</v>
      </c>
      <c r="P14" s="667">
        <v>15</v>
      </c>
      <c r="Q14" s="667">
        <v>5</v>
      </c>
      <c r="R14" s="667">
        <v>10</v>
      </c>
      <c r="S14" s="667">
        <v>3</v>
      </c>
      <c r="T14" s="667">
        <v>1</v>
      </c>
      <c r="U14" s="667">
        <v>2</v>
      </c>
      <c r="V14" s="665" t="s">
        <v>688</v>
      </c>
      <c r="W14" s="665">
        <v>2</v>
      </c>
      <c r="X14" s="665" t="s">
        <v>820</v>
      </c>
      <c r="Y14" s="666" t="s">
        <v>821</v>
      </c>
      <c r="Z14" s="665">
        <v>6</v>
      </c>
      <c r="AA14" s="665">
        <v>20</v>
      </c>
      <c r="AB14" s="665">
        <v>10</v>
      </c>
      <c r="AC14" s="665">
        <v>10</v>
      </c>
      <c r="AD14" s="665">
        <v>4</v>
      </c>
      <c r="AE14" s="665">
        <v>2</v>
      </c>
      <c r="AF14" s="665">
        <v>2</v>
      </c>
      <c r="AG14" s="665" t="s">
        <v>688</v>
      </c>
      <c r="AH14" s="665">
        <v>2</v>
      </c>
      <c r="AI14" s="665" t="s">
        <v>822</v>
      </c>
      <c r="AJ14" s="665" t="s">
        <v>823</v>
      </c>
      <c r="AK14" s="667">
        <v>5</v>
      </c>
      <c r="AL14" s="667">
        <v>20</v>
      </c>
      <c r="AM14" s="665">
        <v>10</v>
      </c>
      <c r="AN14" s="665">
        <v>10</v>
      </c>
      <c r="AO14" s="667">
        <v>4</v>
      </c>
      <c r="AP14" s="665">
        <v>2</v>
      </c>
      <c r="AQ14" s="665">
        <v>2</v>
      </c>
      <c r="AR14" s="665" t="s">
        <v>688</v>
      </c>
    </row>
    <row r="15" spans="1:44" x14ac:dyDescent="0.25">
      <c r="A15" s="658">
        <v>2</v>
      </c>
      <c r="B15" s="658" t="s">
        <v>819</v>
      </c>
      <c r="C15" s="661" t="s">
        <v>152</v>
      </c>
      <c r="D15" s="660">
        <v>4</v>
      </c>
      <c r="E15" s="660">
        <v>15</v>
      </c>
      <c r="F15" s="660">
        <v>5</v>
      </c>
      <c r="G15" s="660">
        <v>10</v>
      </c>
      <c r="H15" s="660">
        <v>3</v>
      </c>
      <c r="I15" s="660">
        <v>1</v>
      </c>
      <c r="J15" s="660">
        <v>2</v>
      </c>
      <c r="K15" s="658" t="s">
        <v>688</v>
      </c>
      <c r="L15" s="658">
        <v>2</v>
      </c>
      <c r="M15" s="658" t="s">
        <v>824</v>
      </c>
      <c r="N15" s="660" t="s">
        <v>148</v>
      </c>
      <c r="O15" s="658">
        <v>4</v>
      </c>
      <c r="P15" s="658">
        <v>15</v>
      </c>
      <c r="Q15" s="658">
        <v>5</v>
      </c>
      <c r="R15" s="658">
        <v>10</v>
      </c>
      <c r="S15" s="658">
        <v>3</v>
      </c>
      <c r="T15" s="658">
        <v>1</v>
      </c>
      <c r="U15" s="658">
        <v>2</v>
      </c>
      <c r="V15" s="658" t="s">
        <v>139</v>
      </c>
      <c r="W15" s="658">
        <v>2</v>
      </c>
      <c r="X15" s="658" t="s">
        <v>825</v>
      </c>
      <c r="Y15" s="658" t="s">
        <v>826</v>
      </c>
      <c r="Z15" s="658">
        <v>3</v>
      </c>
      <c r="AA15" s="658">
        <v>10</v>
      </c>
      <c r="AB15" s="658">
        <v>5</v>
      </c>
      <c r="AC15" s="658">
        <v>5</v>
      </c>
      <c r="AD15" s="658">
        <v>2</v>
      </c>
      <c r="AE15" s="658">
        <v>1</v>
      </c>
      <c r="AF15" s="658">
        <v>1</v>
      </c>
      <c r="AG15" s="658" t="s">
        <v>139</v>
      </c>
      <c r="AH15" s="658">
        <v>2</v>
      </c>
      <c r="AI15" s="658" t="s">
        <v>824</v>
      </c>
      <c r="AJ15" s="660" t="s">
        <v>148</v>
      </c>
      <c r="AK15" s="658">
        <v>4</v>
      </c>
      <c r="AL15" s="658">
        <v>15</v>
      </c>
      <c r="AM15" s="658">
        <v>5</v>
      </c>
      <c r="AN15" s="658">
        <v>10</v>
      </c>
      <c r="AO15" s="658">
        <v>3</v>
      </c>
      <c r="AP15" s="658">
        <v>1</v>
      </c>
      <c r="AQ15" s="658">
        <v>2</v>
      </c>
      <c r="AR15" s="658" t="s">
        <v>139</v>
      </c>
    </row>
    <row r="16" spans="1:44" x14ac:dyDescent="0.25">
      <c r="A16" s="658">
        <v>2</v>
      </c>
      <c r="B16" s="658" t="s">
        <v>824</v>
      </c>
      <c r="C16" s="660" t="s">
        <v>148</v>
      </c>
      <c r="D16" s="658">
        <v>4</v>
      </c>
      <c r="E16" s="658">
        <v>15</v>
      </c>
      <c r="F16" s="658">
        <v>5</v>
      </c>
      <c r="G16" s="658">
        <v>10</v>
      </c>
      <c r="H16" s="658">
        <v>3</v>
      </c>
      <c r="I16" s="658">
        <v>1</v>
      </c>
      <c r="J16" s="658">
        <v>2</v>
      </c>
      <c r="K16" s="658" t="s">
        <v>139</v>
      </c>
      <c r="L16" s="658">
        <v>2</v>
      </c>
      <c r="M16" s="658" t="s">
        <v>825</v>
      </c>
      <c r="N16" s="658" t="s">
        <v>826</v>
      </c>
      <c r="O16" s="658">
        <v>3</v>
      </c>
      <c r="P16" s="658">
        <v>10</v>
      </c>
      <c r="Q16" s="658">
        <v>5</v>
      </c>
      <c r="R16" s="658">
        <v>5</v>
      </c>
      <c r="S16" s="658">
        <v>2</v>
      </c>
      <c r="T16" s="658">
        <v>1</v>
      </c>
      <c r="U16" s="658">
        <v>1</v>
      </c>
      <c r="V16" s="658" t="s">
        <v>139</v>
      </c>
      <c r="W16" s="658">
        <v>2</v>
      </c>
      <c r="X16" s="658" t="s">
        <v>827</v>
      </c>
      <c r="Y16" s="658" t="s">
        <v>444</v>
      </c>
      <c r="Z16" s="658">
        <v>4</v>
      </c>
      <c r="AA16" s="658">
        <v>15</v>
      </c>
      <c r="AB16" s="658">
        <v>0</v>
      </c>
      <c r="AC16" s="658">
        <v>15</v>
      </c>
      <c r="AD16" s="658">
        <v>3</v>
      </c>
      <c r="AE16" s="658">
        <v>0</v>
      </c>
      <c r="AF16" s="658">
        <v>3</v>
      </c>
      <c r="AG16" s="658" t="s">
        <v>139</v>
      </c>
      <c r="AH16" s="658">
        <v>2</v>
      </c>
      <c r="AI16" s="658" t="s">
        <v>825</v>
      </c>
      <c r="AJ16" s="658" t="s">
        <v>826</v>
      </c>
      <c r="AK16" s="658">
        <v>3</v>
      </c>
      <c r="AL16" s="658">
        <v>10</v>
      </c>
      <c r="AM16" s="658">
        <v>5</v>
      </c>
      <c r="AN16" s="658">
        <v>5</v>
      </c>
      <c r="AO16" s="658">
        <v>2</v>
      </c>
      <c r="AP16" s="658">
        <v>1</v>
      </c>
      <c r="AQ16" s="658">
        <v>1</v>
      </c>
      <c r="AR16" s="658" t="s">
        <v>139</v>
      </c>
    </row>
    <row r="17" spans="1:44" x14ac:dyDescent="0.25">
      <c r="A17" s="658">
        <v>2</v>
      </c>
      <c r="B17" s="658" t="s">
        <v>825</v>
      </c>
      <c r="C17" s="658" t="s">
        <v>826</v>
      </c>
      <c r="D17" s="658">
        <v>3</v>
      </c>
      <c r="E17" s="658">
        <v>10</v>
      </c>
      <c r="F17" s="658">
        <v>5</v>
      </c>
      <c r="G17" s="658">
        <v>5</v>
      </c>
      <c r="H17" s="658">
        <v>2</v>
      </c>
      <c r="I17" s="658">
        <v>1</v>
      </c>
      <c r="J17" s="658">
        <v>1</v>
      </c>
      <c r="K17" s="658" t="s">
        <v>139</v>
      </c>
      <c r="L17" s="658">
        <v>2</v>
      </c>
      <c r="M17" s="658" t="s">
        <v>828</v>
      </c>
      <c r="N17" s="660" t="s">
        <v>160</v>
      </c>
      <c r="O17" s="658">
        <v>4</v>
      </c>
      <c r="P17" s="658">
        <v>15</v>
      </c>
      <c r="Q17" s="658">
        <v>10</v>
      </c>
      <c r="R17" s="658">
        <v>5</v>
      </c>
      <c r="S17" s="658">
        <v>3</v>
      </c>
      <c r="T17" s="658">
        <v>2</v>
      </c>
      <c r="U17" s="658">
        <v>1</v>
      </c>
      <c r="V17" s="658" t="s">
        <v>688</v>
      </c>
      <c r="W17" s="658">
        <v>2</v>
      </c>
      <c r="X17" s="658" t="s">
        <v>828</v>
      </c>
      <c r="Y17" s="660" t="s">
        <v>160</v>
      </c>
      <c r="Z17" s="658">
        <v>4</v>
      </c>
      <c r="AA17" s="658">
        <v>15</v>
      </c>
      <c r="AB17" s="658">
        <v>10</v>
      </c>
      <c r="AC17" s="658">
        <v>5</v>
      </c>
      <c r="AD17" s="658">
        <v>3</v>
      </c>
      <c r="AE17" s="658">
        <v>2</v>
      </c>
      <c r="AF17" s="658">
        <v>1</v>
      </c>
      <c r="AG17" s="658" t="s">
        <v>688</v>
      </c>
      <c r="AH17" s="658">
        <v>2</v>
      </c>
      <c r="AI17" s="658" t="s">
        <v>828</v>
      </c>
      <c r="AJ17" s="660" t="s">
        <v>160</v>
      </c>
      <c r="AK17" s="658">
        <v>4</v>
      </c>
      <c r="AL17" s="658">
        <v>15</v>
      </c>
      <c r="AM17" s="658">
        <v>10</v>
      </c>
      <c r="AN17" s="658">
        <v>5</v>
      </c>
      <c r="AO17" s="658">
        <v>3</v>
      </c>
      <c r="AP17" s="658">
        <v>2</v>
      </c>
      <c r="AQ17" s="658">
        <v>1</v>
      </c>
      <c r="AR17" s="658" t="s">
        <v>688</v>
      </c>
    </row>
    <row r="18" spans="1:44" x14ac:dyDescent="0.25">
      <c r="A18" s="658">
        <v>2</v>
      </c>
      <c r="B18" s="658" t="s">
        <v>828</v>
      </c>
      <c r="C18" s="660" t="s">
        <v>160</v>
      </c>
      <c r="D18" s="658">
        <v>4</v>
      </c>
      <c r="E18" s="658">
        <v>15</v>
      </c>
      <c r="F18" s="658">
        <v>10</v>
      </c>
      <c r="G18" s="658">
        <v>5</v>
      </c>
      <c r="H18" s="658">
        <v>3</v>
      </c>
      <c r="I18" s="658">
        <v>2</v>
      </c>
      <c r="J18" s="658">
        <v>1</v>
      </c>
      <c r="K18" s="658" t="s">
        <v>688</v>
      </c>
      <c r="L18" s="658">
        <v>2</v>
      </c>
      <c r="M18" s="658"/>
      <c r="N18" s="658" t="s">
        <v>829</v>
      </c>
      <c r="O18" s="658">
        <v>0</v>
      </c>
      <c r="P18" s="658">
        <v>0</v>
      </c>
      <c r="Q18" s="658">
        <v>0</v>
      </c>
      <c r="R18" s="658">
        <v>0</v>
      </c>
      <c r="S18" s="658">
        <v>2</v>
      </c>
      <c r="T18" s="658">
        <v>0</v>
      </c>
      <c r="U18" s="658">
        <v>2</v>
      </c>
      <c r="V18" s="658" t="s">
        <v>94</v>
      </c>
      <c r="W18" s="658">
        <v>2</v>
      </c>
      <c r="X18" s="658" t="s">
        <v>830</v>
      </c>
      <c r="Y18" s="661" t="s">
        <v>211</v>
      </c>
      <c r="Z18" s="658">
        <v>4</v>
      </c>
      <c r="AA18" s="658">
        <v>20</v>
      </c>
      <c r="AB18" s="658">
        <v>5</v>
      </c>
      <c r="AC18" s="658">
        <v>15</v>
      </c>
      <c r="AD18" s="658">
        <v>3</v>
      </c>
      <c r="AE18" s="658">
        <v>1</v>
      </c>
      <c r="AF18" s="658">
        <v>2</v>
      </c>
      <c r="AG18" s="658" t="s">
        <v>139</v>
      </c>
      <c r="AH18" s="658">
        <v>2</v>
      </c>
      <c r="AI18" s="658" t="s">
        <v>831</v>
      </c>
      <c r="AJ18" s="658" t="s">
        <v>270</v>
      </c>
      <c r="AK18" s="658">
        <v>3</v>
      </c>
      <c r="AL18" s="658">
        <v>10</v>
      </c>
      <c r="AM18" s="658">
        <v>0</v>
      </c>
      <c r="AN18" s="658">
        <v>10</v>
      </c>
      <c r="AO18" s="658">
        <v>2</v>
      </c>
      <c r="AP18" s="658">
        <v>0</v>
      </c>
      <c r="AQ18" s="658">
        <v>2</v>
      </c>
      <c r="AR18" s="658" t="s">
        <v>139</v>
      </c>
    </row>
    <row r="19" spans="1:44" x14ac:dyDescent="0.25">
      <c r="A19" s="658">
        <v>2</v>
      </c>
      <c r="B19" s="658"/>
      <c r="C19" s="668" t="s">
        <v>829</v>
      </c>
      <c r="D19" s="658">
        <v>0</v>
      </c>
      <c r="E19" s="658">
        <v>0</v>
      </c>
      <c r="F19" s="658">
        <v>0</v>
      </c>
      <c r="G19" s="658">
        <v>0</v>
      </c>
      <c r="H19" s="658">
        <v>2</v>
      </c>
      <c r="I19" s="658">
        <v>0</v>
      </c>
      <c r="J19" s="658">
        <v>2</v>
      </c>
      <c r="K19" s="658" t="s">
        <v>94</v>
      </c>
      <c r="L19" s="658">
        <v>2</v>
      </c>
      <c r="M19" s="658" t="s">
        <v>832</v>
      </c>
      <c r="N19" s="658" t="s">
        <v>833</v>
      </c>
      <c r="O19" s="660">
        <v>3</v>
      </c>
      <c r="P19" s="660">
        <v>10</v>
      </c>
      <c r="Q19" s="660">
        <v>10</v>
      </c>
      <c r="R19" s="660">
        <v>0</v>
      </c>
      <c r="S19" s="660">
        <v>2</v>
      </c>
      <c r="T19" s="660">
        <v>2</v>
      </c>
      <c r="U19" s="660">
        <v>0</v>
      </c>
      <c r="V19" s="658" t="s">
        <v>139</v>
      </c>
      <c r="W19" s="658">
        <v>2</v>
      </c>
      <c r="X19" s="658"/>
      <c r="Y19" s="658" t="s">
        <v>829</v>
      </c>
      <c r="Z19" s="658">
        <v>0</v>
      </c>
      <c r="AA19" s="658">
        <v>0</v>
      </c>
      <c r="AB19" s="658">
        <v>0</v>
      </c>
      <c r="AC19" s="658">
        <v>0</v>
      </c>
      <c r="AD19" s="658">
        <v>2</v>
      </c>
      <c r="AE19" s="658">
        <v>0</v>
      </c>
      <c r="AF19" s="658">
        <v>2</v>
      </c>
      <c r="AG19" s="658" t="s">
        <v>94</v>
      </c>
      <c r="AH19" s="658">
        <v>2</v>
      </c>
      <c r="AI19" s="658" t="s">
        <v>834</v>
      </c>
      <c r="AJ19" s="658" t="s">
        <v>835</v>
      </c>
      <c r="AK19" s="660">
        <v>3</v>
      </c>
      <c r="AL19" s="660">
        <v>10</v>
      </c>
      <c r="AM19" s="658">
        <v>0</v>
      </c>
      <c r="AN19" s="658">
        <v>10</v>
      </c>
      <c r="AO19" s="660">
        <v>2</v>
      </c>
      <c r="AP19" s="658">
        <v>0</v>
      </c>
      <c r="AQ19" s="658">
        <v>2</v>
      </c>
      <c r="AR19" s="658" t="s">
        <v>139</v>
      </c>
    </row>
    <row r="20" spans="1:44" x14ac:dyDescent="0.25">
      <c r="A20" s="658">
        <v>2</v>
      </c>
      <c r="B20" s="658" t="s">
        <v>836</v>
      </c>
      <c r="C20" s="661" t="s">
        <v>198</v>
      </c>
      <c r="D20" s="658">
        <v>4</v>
      </c>
      <c r="E20" s="658">
        <v>20</v>
      </c>
      <c r="F20" s="658">
        <v>0</v>
      </c>
      <c r="G20" s="658">
        <v>20</v>
      </c>
      <c r="H20" s="658">
        <v>4</v>
      </c>
      <c r="I20" s="658">
        <v>0</v>
      </c>
      <c r="J20" s="658">
        <v>4</v>
      </c>
      <c r="K20" s="658" t="s">
        <v>139</v>
      </c>
      <c r="L20" s="658">
        <v>2</v>
      </c>
      <c r="M20" s="658" t="s">
        <v>836</v>
      </c>
      <c r="N20" s="661" t="s">
        <v>198</v>
      </c>
      <c r="O20" s="658">
        <v>4</v>
      </c>
      <c r="P20" s="658">
        <v>20</v>
      </c>
      <c r="Q20" s="658">
        <v>0</v>
      </c>
      <c r="R20" s="658">
        <v>20</v>
      </c>
      <c r="S20" s="658">
        <v>4</v>
      </c>
      <c r="T20" s="658">
        <v>0</v>
      </c>
      <c r="U20" s="658">
        <v>4</v>
      </c>
      <c r="V20" s="658" t="s">
        <v>139</v>
      </c>
      <c r="W20" s="658">
        <v>2</v>
      </c>
      <c r="X20" s="658" t="s">
        <v>836</v>
      </c>
      <c r="Y20" s="661" t="s">
        <v>198</v>
      </c>
      <c r="Z20" s="658">
        <v>4</v>
      </c>
      <c r="AA20" s="658">
        <v>20</v>
      </c>
      <c r="AB20" s="658">
        <v>0</v>
      </c>
      <c r="AC20" s="658">
        <v>20</v>
      </c>
      <c r="AD20" s="658">
        <v>4</v>
      </c>
      <c r="AE20" s="658">
        <v>0</v>
      </c>
      <c r="AF20" s="658">
        <v>4</v>
      </c>
      <c r="AG20" s="658" t="s">
        <v>139</v>
      </c>
      <c r="AH20" s="658">
        <v>2</v>
      </c>
      <c r="AI20" s="658"/>
      <c r="AJ20" s="658" t="s">
        <v>829</v>
      </c>
      <c r="AK20" s="658">
        <v>0</v>
      </c>
      <c r="AL20" s="658">
        <v>0</v>
      </c>
      <c r="AM20" s="658">
        <v>0</v>
      </c>
      <c r="AN20" s="658">
        <v>0</v>
      </c>
      <c r="AO20" s="658">
        <v>2</v>
      </c>
      <c r="AP20" s="658">
        <v>0</v>
      </c>
      <c r="AQ20" s="658">
        <v>2</v>
      </c>
      <c r="AR20" s="658" t="s">
        <v>94</v>
      </c>
    </row>
    <row r="21" spans="1:44" x14ac:dyDescent="0.25">
      <c r="A21" s="658">
        <v>2</v>
      </c>
      <c r="B21" s="658" t="s">
        <v>837</v>
      </c>
      <c r="C21" s="660" t="s">
        <v>162</v>
      </c>
      <c r="D21" s="658">
        <v>5</v>
      </c>
      <c r="E21" s="658">
        <v>20</v>
      </c>
      <c r="F21" s="658">
        <v>10</v>
      </c>
      <c r="G21" s="658">
        <v>10</v>
      </c>
      <c r="H21" s="658">
        <v>4</v>
      </c>
      <c r="I21" s="658">
        <v>2</v>
      </c>
      <c r="J21" s="658">
        <v>2</v>
      </c>
      <c r="K21" s="658" t="s">
        <v>688</v>
      </c>
      <c r="L21" s="658">
        <v>2</v>
      </c>
      <c r="M21" s="658" t="s">
        <v>837</v>
      </c>
      <c r="N21" s="660" t="s">
        <v>162</v>
      </c>
      <c r="O21" s="658">
        <v>5</v>
      </c>
      <c r="P21" s="658">
        <v>20</v>
      </c>
      <c r="Q21" s="658">
        <v>10</v>
      </c>
      <c r="R21" s="658">
        <v>10</v>
      </c>
      <c r="S21" s="658">
        <v>4</v>
      </c>
      <c r="T21" s="658">
        <v>2</v>
      </c>
      <c r="U21" s="658">
        <v>2</v>
      </c>
      <c r="V21" s="658" t="s">
        <v>688</v>
      </c>
      <c r="W21" s="658">
        <v>2</v>
      </c>
      <c r="X21" s="658" t="s">
        <v>837</v>
      </c>
      <c r="Y21" s="660" t="s">
        <v>162</v>
      </c>
      <c r="Z21" s="658">
        <v>5</v>
      </c>
      <c r="AA21" s="658">
        <v>20</v>
      </c>
      <c r="AB21" s="658">
        <v>10</v>
      </c>
      <c r="AC21" s="658">
        <v>10</v>
      </c>
      <c r="AD21" s="658">
        <v>4</v>
      </c>
      <c r="AE21" s="658">
        <v>2</v>
      </c>
      <c r="AF21" s="658">
        <v>2</v>
      </c>
      <c r="AG21" s="658" t="s">
        <v>688</v>
      </c>
      <c r="AH21" s="658">
        <v>2</v>
      </c>
      <c r="AI21" s="658" t="s">
        <v>838</v>
      </c>
      <c r="AJ21" s="658" t="s">
        <v>454</v>
      </c>
      <c r="AK21" s="658">
        <v>3</v>
      </c>
      <c r="AL21" s="658">
        <v>10</v>
      </c>
      <c r="AM21" s="658">
        <v>0</v>
      </c>
      <c r="AN21" s="658">
        <v>10</v>
      </c>
      <c r="AO21" s="658">
        <v>2</v>
      </c>
      <c r="AP21" s="658">
        <v>0</v>
      </c>
      <c r="AQ21" s="658">
        <v>2</v>
      </c>
      <c r="AR21" s="658" t="s">
        <v>139</v>
      </c>
    </row>
    <row r="22" spans="1:44" ht="16.5" thickBot="1" x14ac:dyDescent="0.3">
      <c r="A22" s="658">
        <v>2</v>
      </c>
      <c r="B22" s="658" t="s">
        <v>839</v>
      </c>
      <c r="C22" s="658" t="s">
        <v>315</v>
      </c>
      <c r="D22" s="660">
        <v>3</v>
      </c>
      <c r="E22" s="660">
        <v>10</v>
      </c>
      <c r="F22" s="660">
        <v>0</v>
      </c>
      <c r="G22" s="660">
        <v>10</v>
      </c>
      <c r="H22" s="660">
        <v>2</v>
      </c>
      <c r="I22" s="660">
        <v>0</v>
      </c>
      <c r="J22" s="660">
        <v>2</v>
      </c>
      <c r="K22" s="658" t="s">
        <v>139</v>
      </c>
      <c r="L22" s="658">
        <v>2</v>
      </c>
      <c r="M22" s="658" t="s">
        <v>839</v>
      </c>
      <c r="N22" s="658" t="s">
        <v>315</v>
      </c>
      <c r="O22" s="660">
        <v>3</v>
      </c>
      <c r="P22" s="660">
        <v>10</v>
      </c>
      <c r="Q22" s="660">
        <v>0</v>
      </c>
      <c r="R22" s="660">
        <v>10</v>
      </c>
      <c r="S22" s="660">
        <v>2</v>
      </c>
      <c r="T22" s="660">
        <v>0</v>
      </c>
      <c r="U22" s="660">
        <v>2</v>
      </c>
      <c r="V22" s="658" t="s">
        <v>139</v>
      </c>
      <c r="AH22" s="658">
        <v>2</v>
      </c>
      <c r="AI22" s="658" t="s">
        <v>840</v>
      </c>
      <c r="AJ22" s="658" t="s">
        <v>841</v>
      </c>
      <c r="AK22" s="660">
        <v>5</v>
      </c>
      <c r="AL22" s="660">
        <v>20</v>
      </c>
      <c r="AM22" s="658">
        <v>5</v>
      </c>
      <c r="AN22" s="658">
        <v>15</v>
      </c>
      <c r="AO22" s="660">
        <v>4</v>
      </c>
      <c r="AP22" s="658">
        <v>2</v>
      </c>
      <c r="AQ22" s="658">
        <v>2</v>
      </c>
      <c r="AR22" s="658" t="s">
        <v>688</v>
      </c>
    </row>
    <row r="23" spans="1:44" ht="17.25" thickTop="1" thickBot="1" x14ac:dyDescent="0.3">
      <c r="A23" s="663"/>
      <c r="B23" s="663"/>
      <c r="C23" s="664" t="s">
        <v>176</v>
      </c>
      <c r="D23" s="663">
        <f t="shared" ref="D23:J23" si="4">SUM(D14:D22)</f>
        <v>30</v>
      </c>
      <c r="E23" s="663">
        <f t="shared" si="4"/>
        <v>115</v>
      </c>
      <c r="F23" s="663">
        <f t="shared" si="4"/>
        <v>45</v>
      </c>
      <c r="G23" s="663">
        <f t="shared" si="4"/>
        <v>70</v>
      </c>
      <c r="H23" s="663">
        <f t="shared" si="4"/>
        <v>25</v>
      </c>
      <c r="I23" s="663">
        <f t="shared" si="4"/>
        <v>9</v>
      </c>
      <c r="J23" s="663">
        <f t="shared" si="4"/>
        <v>16</v>
      </c>
      <c r="K23" s="663"/>
      <c r="L23" s="663"/>
      <c r="M23" s="663"/>
      <c r="N23" s="664" t="s">
        <v>176</v>
      </c>
      <c r="O23" s="663">
        <f t="shared" ref="O23:U23" si="5">SUM(O14:O22)</f>
        <v>30</v>
      </c>
      <c r="P23" s="663">
        <f t="shared" si="5"/>
        <v>115</v>
      </c>
      <c r="Q23" s="663">
        <f t="shared" si="5"/>
        <v>45</v>
      </c>
      <c r="R23" s="663">
        <f t="shared" si="5"/>
        <v>70</v>
      </c>
      <c r="S23" s="663">
        <f t="shared" si="5"/>
        <v>25</v>
      </c>
      <c r="T23" s="663">
        <f t="shared" si="5"/>
        <v>9</v>
      </c>
      <c r="U23" s="663">
        <f t="shared" si="5"/>
        <v>16</v>
      </c>
      <c r="V23" s="663"/>
      <c r="W23" s="663"/>
      <c r="X23" s="663"/>
      <c r="Y23" s="664" t="s">
        <v>176</v>
      </c>
      <c r="Z23" s="663">
        <f t="shared" ref="Z23:AF23" si="6">SUM(Z14:Z22)</f>
        <v>30</v>
      </c>
      <c r="AA23" s="663">
        <f t="shared" si="6"/>
        <v>120</v>
      </c>
      <c r="AB23" s="663">
        <f t="shared" si="6"/>
        <v>40</v>
      </c>
      <c r="AC23" s="663">
        <f t="shared" si="6"/>
        <v>80</v>
      </c>
      <c r="AD23" s="663">
        <f t="shared" si="6"/>
        <v>25</v>
      </c>
      <c r="AE23" s="663">
        <f t="shared" si="6"/>
        <v>8</v>
      </c>
      <c r="AF23" s="663">
        <f t="shared" si="6"/>
        <v>17</v>
      </c>
      <c r="AG23" s="663"/>
      <c r="AH23" s="663"/>
      <c r="AI23" s="663"/>
      <c r="AJ23" s="664" t="s">
        <v>176</v>
      </c>
      <c r="AK23" s="663">
        <f t="shared" ref="AK23:AQ23" si="7">SUM(AK14:AK22)</f>
        <v>30</v>
      </c>
      <c r="AL23" s="663">
        <f t="shared" si="7"/>
        <v>110</v>
      </c>
      <c r="AM23" s="663">
        <f t="shared" si="7"/>
        <v>35</v>
      </c>
      <c r="AN23" s="663">
        <f t="shared" si="7"/>
        <v>75</v>
      </c>
      <c r="AO23" s="663">
        <f t="shared" si="7"/>
        <v>24</v>
      </c>
      <c r="AP23" s="663">
        <f t="shared" si="7"/>
        <v>8</v>
      </c>
      <c r="AQ23" s="663">
        <f t="shared" si="7"/>
        <v>16</v>
      </c>
      <c r="AR23" s="663"/>
    </row>
    <row r="24" spans="1:44" ht="16.5" thickTop="1" x14ac:dyDescent="0.25">
      <c r="A24" s="658">
        <v>3</v>
      </c>
      <c r="B24" s="658" t="s">
        <v>842</v>
      </c>
      <c r="C24" s="661" t="s">
        <v>451</v>
      </c>
      <c r="D24" s="658">
        <v>4</v>
      </c>
      <c r="E24" s="658">
        <v>10</v>
      </c>
      <c r="F24" s="658">
        <v>10</v>
      </c>
      <c r="G24" s="658">
        <v>0</v>
      </c>
      <c r="H24" s="658">
        <v>2</v>
      </c>
      <c r="I24" s="658">
        <v>2</v>
      </c>
      <c r="J24" s="658">
        <v>0</v>
      </c>
      <c r="K24" s="658" t="s">
        <v>688</v>
      </c>
      <c r="L24" s="658">
        <v>3</v>
      </c>
      <c r="M24" s="658" t="s">
        <v>843</v>
      </c>
      <c r="N24" s="658" t="s">
        <v>844</v>
      </c>
      <c r="O24" s="658">
        <v>5</v>
      </c>
      <c r="P24" s="658">
        <v>15</v>
      </c>
      <c r="Q24" s="658">
        <v>10</v>
      </c>
      <c r="R24" s="658">
        <v>5</v>
      </c>
      <c r="S24" s="658">
        <v>3</v>
      </c>
      <c r="T24" s="658">
        <v>2</v>
      </c>
      <c r="U24" s="658">
        <v>1</v>
      </c>
      <c r="V24" s="658" t="s">
        <v>688</v>
      </c>
      <c r="W24" s="658">
        <v>3</v>
      </c>
      <c r="X24" s="658" t="s">
        <v>845</v>
      </c>
      <c r="Y24" s="658" t="s">
        <v>3</v>
      </c>
      <c r="Z24" s="660">
        <v>5</v>
      </c>
      <c r="AA24" s="660">
        <v>15</v>
      </c>
      <c r="AB24" s="661">
        <v>10</v>
      </c>
      <c r="AC24" s="661">
        <v>5</v>
      </c>
      <c r="AD24" s="660">
        <v>3</v>
      </c>
      <c r="AE24" s="661">
        <v>2</v>
      </c>
      <c r="AF24" s="661">
        <v>1</v>
      </c>
      <c r="AG24" s="658" t="s">
        <v>688</v>
      </c>
      <c r="AH24" s="658">
        <v>3</v>
      </c>
      <c r="AI24" s="658" t="s">
        <v>846</v>
      </c>
      <c r="AJ24" s="668" t="s">
        <v>618</v>
      </c>
      <c r="AK24" s="658">
        <v>5</v>
      </c>
      <c r="AL24" s="658">
        <v>15</v>
      </c>
      <c r="AM24" s="658">
        <v>10</v>
      </c>
      <c r="AN24" s="658">
        <v>5</v>
      </c>
      <c r="AO24" s="658">
        <v>3</v>
      </c>
      <c r="AP24" s="658">
        <v>2</v>
      </c>
      <c r="AQ24" s="658">
        <v>1</v>
      </c>
      <c r="AR24" s="658" t="s">
        <v>688</v>
      </c>
    </row>
    <row r="25" spans="1:44" x14ac:dyDescent="0.25">
      <c r="A25" s="658">
        <v>3</v>
      </c>
      <c r="B25" s="658" t="s">
        <v>847</v>
      </c>
      <c r="C25" s="660" t="s">
        <v>80</v>
      </c>
      <c r="D25" s="660">
        <v>5</v>
      </c>
      <c r="E25" s="660">
        <v>15</v>
      </c>
      <c r="F25" s="660">
        <v>5</v>
      </c>
      <c r="G25" s="660">
        <v>10</v>
      </c>
      <c r="H25" s="660">
        <v>3</v>
      </c>
      <c r="I25" s="660">
        <v>1</v>
      </c>
      <c r="J25" s="660">
        <v>2</v>
      </c>
      <c r="K25" s="658" t="s">
        <v>139</v>
      </c>
      <c r="L25" s="658">
        <v>3</v>
      </c>
      <c r="M25" s="658" t="s">
        <v>848</v>
      </c>
      <c r="N25" s="658" t="s">
        <v>235</v>
      </c>
      <c r="O25" s="658">
        <v>4</v>
      </c>
      <c r="P25" s="658">
        <v>15</v>
      </c>
      <c r="Q25" s="658">
        <v>10</v>
      </c>
      <c r="R25" s="658">
        <v>5</v>
      </c>
      <c r="S25" s="658">
        <v>3</v>
      </c>
      <c r="T25" s="658">
        <v>2</v>
      </c>
      <c r="U25" s="658">
        <v>1</v>
      </c>
      <c r="V25" s="658" t="s">
        <v>139</v>
      </c>
      <c r="W25" s="658">
        <v>3</v>
      </c>
      <c r="X25" s="658" t="s">
        <v>849</v>
      </c>
      <c r="Y25" s="661" t="s">
        <v>850</v>
      </c>
      <c r="Z25" s="660">
        <v>4</v>
      </c>
      <c r="AA25" s="660">
        <v>15</v>
      </c>
      <c r="AB25" s="660">
        <v>0</v>
      </c>
      <c r="AC25" s="661">
        <v>15</v>
      </c>
      <c r="AD25" s="660">
        <v>3</v>
      </c>
      <c r="AE25" s="660">
        <v>0</v>
      </c>
      <c r="AF25" s="660">
        <v>3</v>
      </c>
      <c r="AG25" s="658" t="s">
        <v>688</v>
      </c>
      <c r="AH25" s="658">
        <v>3</v>
      </c>
      <c r="AI25" s="658" t="s">
        <v>851</v>
      </c>
      <c r="AJ25" s="658" t="s">
        <v>852</v>
      </c>
      <c r="AK25" s="660">
        <v>5</v>
      </c>
      <c r="AL25" s="660">
        <v>15</v>
      </c>
      <c r="AM25" s="658">
        <v>10</v>
      </c>
      <c r="AN25" s="658">
        <v>5</v>
      </c>
      <c r="AO25" s="660">
        <v>3</v>
      </c>
      <c r="AP25" s="658">
        <v>2</v>
      </c>
      <c r="AQ25" s="658">
        <v>1</v>
      </c>
      <c r="AR25" s="658" t="s">
        <v>688</v>
      </c>
    </row>
    <row r="26" spans="1:44" x14ac:dyDescent="0.25">
      <c r="A26" s="658">
        <v>3</v>
      </c>
      <c r="B26" s="658" t="s">
        <v>853</v>
      </c>
      <c r="C26" s="661" t="s">
        <v>221</v>
      </c>
      <c r="D26" s="658">
        <v>5</v>
      </c>
      <c r="E26" s="658">
        <v>15</v>
      </c>
      <c r="F26" s="658">
        <v>10</v>
      </c>
      <c r="G26" s="658">
        <v>5</v>
      </c>
      <c r="H26" s="658">
        <v>3</v>
      </c>
      <c r="I26" s="658">
        <v>2</v>
      </c>
      <c r="J26" s="658">
        <v>1</v>
      </c>
      <c r="K26" s="658" t="s">
        <v>688</v>
      </c>
      <c r="L26" s="658">
        <v>3</v>
      </c>
      <c r="M26" s="658" t="s">
        <v>854</v>
      </c>
      <c r="N26" s="660" t="s">
        <v>498</v>
      </c>
      <c r="O26" s="660">
        <v>4</v>
      </c>
      <c r="P26" s="660">
        <v>15</v>
      </c>
      <c r="Q26" s="660">
        <v>5</v>
      </c>
      <c r="R26" s="660">
        <v>10</v>
      </c>
      <c r="S26" s="660">
        <v>3</v>
      </c>
      <c r="T26" s="660">
        <v>1</v>
      </c>
      <c r="U26" s="660">
        <v>2</v>
      </c>
      <c r="V26" s="658" t="s">
        <v>139</v>
      </c>
      <c r="W26" s="658">
        <v>3</v>
      </c>
      <c r="X26" s="658" t="s">
        <v>855</v>
      </c>
      <c r="Y26" s="661" t="s">
        <v>856</v>
      </c>
      <c r="Z26" s="658">
        <v>3</v>
      </c>
      <c r="AA26" s="658">
        <v>10</v>
      </c>
      <c r="AB26" s="658">
        <v>0</v>
      </c>
      <c r="AC26" s="658">
        <v>10</v>
      </c>
      <c r="AD26" s="658">
        <v>2</v>
      </c>
      <c r="AE26" s="658">
        <v>0</v>
      </c>
      <c r="AF26" s="658">
        <v>2</v>
      </c>
      <c r="AG26" s="658" t="s">
        <v>139</v>
      </c>
      <c r="AH26" s="658">
        <v>3</v>
      </c>
      <c r="AI26" s="658" t="s">
        <v>857</v>
      </c>
      <c r="AJ26" s="658" t="s">
        <v>858</v>
      </c>
      <c r="AK26" s="658">
        <v>5</v>
      </c>
      <c r="AL26" s="658">
        <v>15</v>
      </c>
      <c r="AM26" s="658">
        <v>5</v>
      </c>
      <c r="AN26" s="658">
        <v>10</v>
      </c>
      <c r="AO26" s="658">
        <v>3</v>
      </c>
      <c r="AP26" s="658">
        <v>1</v>
      </c>
      <c r="AQ26" s="658">
        <v>2</v>
      </c>
      <c r="AR26" s="658" t="s">
        <v>139</v>
      </c>
    </row>
    <row r="27" spans="1:44" x14ac:dyDescent="0.25">
      <c r="A27" s="658">
        <v>3</v>
      </c>
      <c r="B27" s="658" t="s">
        <v>855</v>
      </c>
      <c r="C27" s="661" t="s">
        <v>856</v>
      </c>
      <c r="D27" s="658">
        <v>3</v>
      </c>
      <c r="E27" s="658">
        <v>10</v>
      </c>
      <c r="F27" s="658">
        <v>0</v>
      </c>
      <c r="G27" s="658">
        <v>10</v>
      </c>
      <c r="H27" s="658">
        <v>2</v>
      </c>
      <c r="I27" s="658">
        <v>0</v>
      </c>
      <c r="J27" s="658">
        <v>2</v>
      </c>
      <c r="K27" s="658" t="s">
        <v>139</v>
      </c>
      <c r="L27" s="658">
        <v>3</v>
      </c>
      <c r="M27" s="658" t="s">
        <v>859</v>
      </c>
      <c r="N27" s="661" t="s">
        <v>91</v>
      </c>
      <c r="O27" s="658">
        <v>4</v>
      </c>
      <c r="P27" s="658">
        <v>15</v>
      </c>
      <c r="Q27" s="658">
        <v>5</v>
      </c>
      <c r="R27" s="658">
        <v>10</v>
      </c>
      <c r="S27" s="658">
        <v>3</v>
      </c>
      <c r="T27" s="658">
        <v>1</v>
      </c>
      <c r="U27" s="658">
        <v>2</v>
      </c>
      <c r="V27" s="658" t="s">
        <v>688</v>
      </c>
      <c r="W27" s="658">
        <v>3</v>
      </c>
      <c r="X27" s="658" t="s">
        <v>860</v>
      </c>
      <c r="Y27" s="661" t="s">
        <v>123</v>
      </c>
      <c r="Z27" s="660">
        <v>3</v>
      </c>
      <c r="AA27" s="660">
        <v>10</v>
      </c>
      <c r="AB27" s="660">
        <v>0</v>
      </c>
      <c r="AC27" s="660">
        <v>10</v>
      </c>
      <c r="AD27" s="660">
        <v>2</v>
      </c>
      <c r="AE27" s="660">
        <v>0</v>
      </c>
      <c r="AF27" s="660">
        <v>2</v>
      </c>
      <c r="AG27" s="658" t="s">
        <v>139</v>
      </c>
      <c r="AH27" s="658">
        <v>3</v>
      </c>
      <c r="AI27" s="658" t="s">
        <v>861</v>
      </c>
      <c r="AJ27" s="658" t="s">
        <v>862</v>
      </c>
      <c r="AK27" s="660">
        <v>3</v>
      </c>
      <c r="AL27" s="660">
        <v>10</v>
      </c>
      <c r="AM27" s="658">
        <v>0</v>
      </c>
      <c r="AN27" s="658">
        <v>10</v>
      </c>
      <c r="AO27" s="660">
        <v>2</v>
      </c>
      <c r="AP27" s="658">
        <v>0</v>
      </c>
      <c r="AQ27" s="658">
        <v>2</v>
      </c>
      <c r="AR27" s="658" t="s">
        <v>139</v>
      </c>
    </row>
    <row r="28" spans="1:44" x14ac:dyDescent="0.25">
      <c r="A28" s="658">
        <v>3</v>
      </c>
      <c r="B28" s="658" t="s">
        <v>860</v>
      </c>
      <c r="C28" s="661" t="s">
        <v>123</v>
      </c>
      <c r="D28" s="660">
        <v>3</v>
      </c>
      <c r="E28" s="660">
        <v>10</v>
      </c>
      <c r="F28" s="660">
        <v>0</v>
      </c>
      <c r="G28" s="660">
        <v>10</v>
      </c>
      <c r="H28" s="660">
        <v>2</v>
      </c>
      <c r="I28" s="660">
        <v>0</v>
      </c>
      <c r="J28" s="660">
        <v>2</v>
      </c>
      <c r="K28" s="658" t="s">
        <v>139</v>
      </c>
      <c r="L28" s="658">
        <v>3</v>
      </c>
      <c r="M28" s="658" t="s">
        <v>857</v>
      </c>
      <c r="N28" s="658" t="s">
        <v>858</v>
      </c>
      <c r="O28" s="658">
        <v>5</v>
      </c>
      <c r="P28" s="658">
        <v>15</v>
      </c>
      <c r="Q28" s="658">
        <v>5</v>
      </c>
      <c r="R28" s="658">
        <v>10</v>
      </c>
      <c r="S28" s="658">
        <v>3</v>
      </c>
      <c r="T28" s="658">
        <v>1</v>
      </c>
      <c r="U28" s="658">
        <v>2</v>
      </c>
      <c r="V28" s="658" t="s">
        <v>139</v>
      </c>
      <c r="W28" s="658">
        <v>3</v>
      </c>
      <c r="X28" s="658" t="s">
        <v>863</v>
      </c>
      <c r="Y28" s="660" t="s">
        <v>550</v>
      </c>
      <c r="Z28" s="658">
        <v>5</v>
      </c>
      <c r="AA28" s="658">
        <v>15</v>
      </c>
      <c r="AB28" s="658">
        <v>5</v>
      </c>
      <c r="AC28" s="658">
        <v>10</v>
      </c>
      <c r="AD28" s="658">
        <v>3</v>
      </c>
      <c r="AE28" s="658">
        <v>1</v>
      </c>
      <c r="AF28" s="658">
        <v>2</v>
      </c>
      <c r="AG28" s="658" t="s">
        <v>139</v>
      </c>
      <c r="AH28" s="658">
        <v>3</v>
      </c>
      <c r="AI28" s="658" t="s">
        <v>864</v>
      </c>
      <c r="AJ28" s="661" t="s">
        <v>865</v>
      </c>
      <c r="AK28" s="660">
        <v>4</v>
      </c>
      <c r="AL28" s="660">
        <v>15</v>
      </c>
      <c r="AM28" s="658">
        <v>5</v>
      </c>
      <c r="AN28" s="658">
        <v>10</v>
      </c>
      <c r="AO28" s="660">
        <v>3</v>
      </c>
      <c r="AP28" s="658">
        <v>1</v>
      </c>
      <c r="AQ28" s="658">
        <v>2</v>
      </c>
      <c r="AR28" s="658" t="s">
        <v>688</v>
      </c>
    </row>
    <row r="29" spans="1:44" x14ac:dyDescent="0.25">
      <c r="A29" s="658">
        <v>3</v>
      </c>
      <c r="B29" s="658" t="s">
        <v>866</v>
      </c>
      <c r="C29" s="661" t="s">
        <v>500</v>
      </c>
      <c r="D29" s="660">
        <v>5</v>
      </c>
      <c r="E29" s="660">
        <v>20</v>
      </c>
      <c r="F29" s="660">
        <v>10</v>
      </c>
      <c r="G29" s="660">
        <v>10</v>
      </c>
      <c r="H29" s="660">
        <v>4</v>
      </c>
      <c r="I29" s="660">
        <v>2</v>
      </c>
      <c r="J29" s="660">
        <v>2</v>
      </c>
      <c r="K29" s="658" t="s">
        <v>688</v>
      </c>
      <c r="L29" s="658">
        <v>3</v>
      </c>
      <c r="M29" s="658" t="s">
        <v>867</v>
      </c>
      <c r="N29" s="658" t="s">
        <v>868</v>
      </c>
      <c r="O29" s="658">
        <v>5</v>
      </c>
      <c r="P29" s="658">
        <v>20</v>
      </c>
      <c r="Q29" s="658">
        <v>10</v>
      </c>
      <c r="R29" s="658">
        <v>10</v>
      </c>
      <c r="S29" s="658">
        <v>4</v>
      </c>
      <c r="T29" s="658">
        <v>2</v>
      </c>
      <c r="U29" s="658">
        <v>2</v>
      </c>
      <c r="V29" s="658" t="s">
        <v>688</v>
      </c>
      <c r="W29" s="658">
        <v>3</v>
      </c>
      <c r="X29" s="658" t="s">
        <v>869</v>
      </c>
      <c r="Y29" s="661" t="s">
        <v>149</v>
      </c>
      <c r="Z29" s="658">
        <v>5</v>
      </c>
      <c r="AA29" s="658">
        <v>20</v>
      </c>
      <c r="AB29" s="658">
        <v>10</v>
      </c>
      <c r="AC29" s="658">
        <v>10</v>
      </c>
      <c r="AD29" s="658">
        <v>4</v>
      </c>
      <c r="AE29" s="658">
        <v>2</v>
      </c>
      <c r="AF29" s="658">
        <v>2</v>
      </c>
      <c r="AG29" s="658" t="s">
        <v>688</v>
      </c>
      <c r="AH29" s="658">
        <v>3</v>
      </c>
      <c r="AI29" s="658" t="s">
        <v>870</v>
      </c>
      <c r="AJ29" s="658" t="s">
        <v>392</v>
      </c>
      <c r="AK29" s="660">
        <v>5</v>
      </c>
      <c r="AL29" s="660">
        <v>20</v>
      </c>
      <c r="AM29" s="658">
        <v>10</v>
      </c>
      <c r="AN29" s="658">
        <v>10</v>
      </c>
      <c r="AO29" s="660">
        <v>4</v>
      </c>
      <c r="AP29" s="658">
        <v>2</v>
      </c>
      <c r="AQ29" s="658">
        <v>2</v>
      </c>
      <c r="AR29" s="658" t="s">
        <v>688</v>
      </c>
    </row>
    <row r="30" spans="1:44" ht="16.5" thickBot="1" x14ac:dyDescent="0.3">
      <c r="A30" s="658">
        <v>3</v>
      </c>
      <c r="B30" s="658" t="s">
        <v>869</v>
      </c>
      <c r="C30" s="661" t="s">
        <v>149</v>
      </c>
      <c r="D30" s="658">
        <v>5</v>
      </c>
      <c r="E30" s="658">
        <v>20</v>
      </c>
      <c r="F30" s="658">
        <v>10</v>
      </c>
      <c r="G30" s="658">
        <v>10</v>
      </c>
      <c r="H30" s="658">
        <v>4</v>
      </c>
      <c r="I30" s="658">
        <v>2</v>
      </c>
      <c r="J30" s="658">
        <v>2</v>
      </c>
      <c r="K30" s="658" t="s">
        <v>688</v>
      </c>
      <c r="L30" s="658">
        <v>3</v>
      </c>
      <c r="M30" s="658" t="s">
        <v>860</v>
      </c>
      <c r="N30" s="661" t="s">
        <v>123</v>
      </c>
      <c r="O30" s="660">
        <v>3</v>
      </c>
      <c r="P30" s="660">
        <v>10</v>
      </c>
      <c r="Q30" s="660">
        <v>0</v>
      </c>
      <c r="R30" s="660">
        <v>10</v>
      </c>
      <c r="S30" s="660">
        <v>2</v>
      </c>
      <c r="T30" s="660">
        <v>0</v>
      </c>
      <c r="U30" s="660">
        <v>2</v>
      </c>
      <c r="V30" s="658" t="s">
        <v>139</v>
      </c>
      <c r="W30" s="658">
        <v>3</v>
      </c>
      <c r="X30" s="658" t="s">
        <v>871</v>
      </c>
      <c r="Y30" s="661" t="s">
        <v>499</v>
      </c>
      <c r="Z30" s="658">
        <v>5</v>
      </c>
      <c r="AA30" s="658">
        <v>15</v>
      </c>
      <c r="AB30" s="658">
        <v>5</v>
      </c>
      <c r="AC30" s="658">
        <v>10</v>
      </c>
      <c r="AD30" s="658">
        <v>3</v>
      </c>
      <c r="AE30" s="658">
        <v>1</v>
      </c>
      <c r="AF30" s="658">
        <v>2</v>
      </c>
      <c r="AG30" s="658" t="s">
        <v>688</v>
      </c>
      <c r="AH30" s="658">
        <v>3</v>
      </c>
      <c r="AI30" s="658" t="s">
        <v>860</v>
      </c>
      <c r="AJ30" s="661" t="s">
        <v>123</v>
      </c>
      <c r="AK30" s="660">
        <v>3</v>
      </c>
      <c r="AL30" s="660">
        <v>10</v>
      </c>
      <c r="AM30" s="660">
        <v>0</v>
      </c>
      <c r="AN30" s="660">
        <v>10</v>
      </c>
      <c r="AO30" s="660">
        <v>2</v>
      </c>
      <c r="AP30" s="660">
        <v>0</v>
      </c>
      <c r="AQ30" s="660">
        <v>2</v>
      </c>
      <c r="AR30" s="658" t="s">
        <v>139</v>
      </c>
    </row>
    <row r="31" spans="1:44" ht="17.25" thickTop="1" thickBot="1" x14ac:dyDescent="0.3">
      <c r="A31" s="663"/>
      <c r="B31" s="663"/>
      <c r="C31" s="664" t="s">
        <v>176</v>
      </c>
      <c r="D31" s="663">
        <f t="shared" ref="D31:J31" si="8">SUM(D24:D30)</f>
        <v>30</v>
      </c>
      <c r="E31" s="663">
        <f t="shared" si="8"/>
        <v>100</v>
      </c>
      <c r="F31" s="663">
        <f t="shared" si="8"/>
        <v>45</v>
      </c>
      <c r="G31" s="663">
        <f t="shared" si="8"/>
        <v>55</v>
      </c>
      <c r="H31" s="663">
        <f t="shared" si="8"/>
        <v>20</v>
      </c>
      <c r="I31" s="663">
        <f t="shared" si="8"/>
        <v>9</v>
      </c>
      <c r="J31" s="663">
        <f t="shared" si="8"/>
        <v>11</v>
      </c>
      <c r="K31" s="663"/>
      <c r="L31" s="663"/>
      <c r="M31" s="663"/>
      <c r="N31" s="664" t="s">
        <v>176</v>
      </c>
      <c r="O31" s="663">
        <f t="shared" ref="O31:U31" si="9">SUM(O24:O30)</f>
        <v>30</v>
      </c>
      <c r="P31" s="663">
        <f t="shared" si="9"/>
        <v>105</v>
      </c>
      <c r="Q31" s="663">
        <f t="shared" si="9"/>
        <v>45</v>
      </c>
      <c r="R31" s="663">
        <f t="shared" si="9"/>
        <v>60</v>
      </c>
      <c r="S31" s="663">
        <f t="shared" si="9"/>
        <v>21</v>
      </c>
      <c r="T31" s="663">
        <f t="shared" si="9"/>
        <v>9</v>
      </c>
      <c r="U31" s="663">
        <f t="shared" si="9"/>
        <v>12</v>
      </c>
      <c r="V31" s="663"/>
      <c r="W31" s="663"/>
      <c r="X31" s="663"/>
      <c r="Y31" s="664" t="s">
        <v>176</v>
      </c>
      <c r="Z31" s="663">
        <f t="shared" ref="Z31:AF31" si="10">SUM(Z24:Z30)</f>
        <v>30</v>
      </c>
      <c r="AA31" s="663">
        <f t="shared" si="10"/>
        <v>100</v>
      </c>
      <c r="AB31" s="663">
        <f t="shared" si="10"/>
        <v>30</v>
      </c>
      <c r="AC31" s="663">
        <f t="shared" si="10"/>
        <v>70</v>
      </c>
      <c r="AD31" s="663">
        <f t="shared" si="10"/>
        <v>20</v>
      </c>
      <c r="AE31" s="663">
        <f t="shared" si="10"/>
        <v>6</v>
      </c>
      <c r="AF31" s="663">
        <f t="shared" si="10"/>
        <v>14</v>
      </c>
      <c r="AG31" s="663"/>
      <c r="AH31" s="663"/>
      <c r="AI31" s="663"/>
      <c r="AJ31" s="664" t="s">
        <v>176</v>
      </c>
      <c r="AK31" s="663">
        <f t="shared" ref="AK31:AQ31" si="11">SUM(AK24:AK30)</f>
        <v>30</v>
      </c>
      <c r="AL31" s="663">
        <f t="shared" si="11"/>
        <v>100</v>
      </c>
      <c r="AM31" s="663">
        <f t="shared" si="11"/>
        <v>40</v>
      </c>
      <c r="AN31" s="663">
        <f t="shared" si="11"/>
        <v>60</v>
      </c>
      <c r="AO31" s="663">
        <f t="shared" si="11"/>
        <v>20</v>
      </c>
      <c r="AP31" s="663">
        <f t="shared" si="11"/>
        <v>8</v>
      </c>
      <c r="AQ31" s="663">
        <f t="shared" si="11"/>
        <v>12</v>
      </c>
      <c r="AR31" s="663"/>
    </row>
    <row r="32" spans="1:44" ht="17.25" thickTop="1" thickBot="1" x14ac:dyDescent="0.3">
      <c r="A32" s="860">
        <v>4</v>
      </c>
      <c r="B32" s="658" t="s">
        <v>872</v>
      </c>
      <c r="C32" s="658" t="s">
        <v>873</v>
      </c>
      <c r="D32" s="658">
        <v>30</v>
      </c>
      <c r="E32" s="658">
        <v>240</v>
      </c>
      <c r="F32" s="658">
        <v>90</v>
      </c>
      <c r="G32" s="658">
        <v>150</v>
      </c>
      <c r="H32" s="658">
        <v>40</v>
      </c>
      <c r="I32" s="658">
        <v>15</v>
      </c>
      <c r="J32" s="658">
        <v>25</v>
      </c>
      <c r="K32" s="658" t="s">
        <v>139</v>
      </c>
      <c r="L32" s="658">
        <v>4</v>
      </c>
      <c r="M32" s="658" t="s">
        <v>872</v>
      </c>
      <c r="N32" s="658" t="s">
        <v>873</v>
      </c>
      <c r="O32" s="658">
        <v>30</v>
      </c>
      <c r="P32" s="658">
        <v>240</v>
      </c>
      <c r="Q32" s="658">
        <v>90</v>
      </c>
      <c r="R32" s="658">
        <v>150</v>
      </c>
      <c r="S32" s="658">
        <v>40</v>
      </c>
      <c r="T32" s="658">
        <v>15</v>
      </c>
      <c r="U32" s="658">
        <v>25</v>
      </c>
      <c r="V32" s="658" t="s">
        <v>139</v>
      </c>
      <c r="W32" s="658">
        <v>4</v>
      </c>
      <c r="X32" s="658" t="s">
        <v>872</v>
      </c>
      <c r="Y32" s="658" t="s">
        <v>873</v>
      </c>
      <c r="Z32" s="658">
        <v>30</v>
      </c>
      <c r="AA32" s="658">
        <v>240</v>
      </c>
      <c r="AB32" s="658">
        <v>120</v>
      </c>
      <c r="AC32" s="658">
        <v>120</v>
      </c>
      <c r="AD32" s="658">
        <v>40</v>
      </c>
      <c r="AE32" s="658">
        <v>20</v>
      </c>
      <c r="AF32" s="658">
        <v>20</v>
      </c>
      <c r="AG32" s="658" t="s">
        <v>139</v>
      </c>
      <c r="AH32" s="658">
        <v>4</v>
      </c>
      <c r="AI32" s="658" t="s">
        <v>872</v>
      </c>
      <c r="AJ32" s="658" t="s">
        <v>873</v>
      </c>
      <c r="AK32" s="658">
        <v>30</v>
      </c>
      <c r="AL32" s="658">
        <v>240</v>
      </c>
      <c r="AM32" s="658">
        <v>90</v>
      </c>
      <c r="AN32" s="658">
        <v>150</v>
      </c>
      <c r="AO32" s="658">
        <v>40</v>
      </c>
      <c r="AP32" s="658">
        <v>15</v>
      </c>
      <c r="AQ32" s="658">
        <v>25</v>
      </c>
      <c r="AR32" s="658" t="s">
        <v>139</v>
      </c>
    </row>
    <row r="33" spans="1:44" ht="17.25" thickTop="1" thickBot="1" x14ac:dyDescent="0.3">
      <c r="A33" s="663"/>
      <c r="B33" s="663"/>
      <c r="C33" s="664" t="s">
        <v>176</v>
      </c>
      <c r="D33" s="663">
        <f t="shared" ref="D33:J33" si="12">SUM(D32)</f>
        <v>30</v>
      </c>
      <c r="E33" s="663">
        <f t="shared" si="12"/>
        <v>240</v>
      </c>
      <c r="F33" s="663">
        <f t="shared" si="12"/>
        <v>90</v>
      </c>
      <c r="G33" s="663">
        <f t="shared" si="12"/>
        <v>150</v>
      </c>
      <c r="H33" s="663">
        <f t="shared" si="12"/>
        <v>40</v>
      </c>
      <c r="I33" s="663">
        <f t="shared" si="12"/>
        <v>15</v>
      </c>
      <c r="J33" s="663">
        <f t="shared" si="12"/>
        <v>25</v>
      </c>
      <c r="K33" s="663"/>
      <c r="L33" s="663"/>
      <c r="M33" s="663"/>
      <c r="N33" s="664" t="s">
        <v>176</v>
      </c>
      <c r="O33" s="663">
        <f t="shared" ref="O33:U33" si="13">SUM(O32)</f>
        <v>30</v>
      </c>
      <c r="P33" s="663">
        <f t="shared" si="13"/>
        <v>240</v>
      </c>
      <c r="Q33" s="663">
        <f t="shared" si="13"/>
        <v>90</v>
      </c>
      <c r="R33" s="663">
        <f t="shared" si="13"/>
        <v>150</v>
      </c>
      <c r="S33" s="663">
        <f t="shared" si="13"/>
        <v>40</v>
      </c>
      <c r="T33" s="663">
        <f t="shared" si="13"/>
        <v>15</v>
      </c>
      <c r="U33" s="663">
        <f t="shared" si="13"/>
        <v>25</v>
      </c>
      <c r="V33" s="663"/>
      <c r="W33" s="663"/>
      <c r="X33" s="663"/>
      <c r="Y33" s="664" t="s">
        <v>176</v>
      </c>
      <c r="Z33" s="663">
        <f t="shared" ref="Z33:AF33" si="14">SUM(Z32)</f>
        <v>30</v>
      </c>
      <c r="AA33" s="663">
        <f t="shared" si="14"/>
        <v>240</v>
      </c>
      <c r="AB33" s="663">
        <f t="shared" si="14"/>
        <v>120</v>
      </c>
      <c r="AC33" s="663">
        <f t="shared" si="14"/>
        <v>120</v>
      </c>
      <c r="AD33" s="663">
        <f t="shared" si="14"/>
        <v>40</v>
      </c>
      <c r="AE33" s="663">
        <f t="shared" si="14"/>
        <v>20</v>
      </c>
      <c r="AF33" s="663">
        <f t="shared" si="14"/>
        <v>20</v>
      </c>
      <c r="AG33" s="663"/>
      <c r="AH33" s="663"/>
      <c r="AI33" s="663"/>
      <c r="AJ33" s="664" t="s">
        <v>176</v>
      </c>
      <c r="AK33" s="663">
        <f t="shared" ref="AK33:AQ33" si="15">SUM(AK32)</f>
        <v>30</v>
      </c>
      <c r="AL33" s="663">
        <f t="shared" si="15"/>
        <v>240</v>
      </c>
      <c r="AM33" s="663">
        <f t="shared" si="15"/>
        <v>90</v>
      </c>
      <c r="AN33" s="663">
        <f t="shared" si="15"/>
        <v>150</v>
      </c>
      <c r="AO33" s="663">
        <f t="shared" si="15"/>
        <v>40</v>
      </c>
      <c r="AP33" s="663">
        <f t="shared" si="15"/>
        <v>15</v>
      </c>
      <c r="AQ33" s="663">
        <f t="shared" si="15"/>
        <v>25</v>
      </c>
      <c r="AR33" s="663"/>
    </row>
    <row r="34" spans="1:44" ht="17.25" thickTop="1" thickBot="1" x14ac:dyDescent="0.3">
      <c r="A34" s="669"/>
      <c r="B34" s="669"/>
      <c r="C34" s="670" t="s">
        <v>324</v>
      </c>
      <c r="D34" s="669">
        <f>D13+D23+D31+D33</f>
        <v>120</v>
      </c>
      <c r="E34" s="669">
        <f t="shared" ref="E34:J34" si="16">E13+E23+E31+E33</f>
        <v>560</v>
      </c>
      <c r="F34" s="669">
        <f t="shared" si="16"/>
        <v>215</v>
      </c>
      <c r="G34" s="669">
        <f t="shared" si="16"/>
        <v>345</v>
      </c>
      <c r="H34" s="669">
        <f t="shared" si="16"/>
        <v>108</v>
      </c>
      <c r="I34" s="669">
        <f t="shared" si="16"/>
        <v>40</v>
      </c>
      <c r="J34" s="669">
        <f t="shared" si="16"/>
        <v>68</v>
      </c>
      <c r="K34" s="669"/>
      <c r="L34" s="669"/>
      <c r="M34" s="669"/>
      <c r="N34" s="670" t="s">
        <v>324</v>
      </c>
      <c r="O34" s="669">
        <f>O13+O23+O31+O33</f>
        <v>120</v>
      </c>
      <c r="P34" s="669">
        <f t="shared" ref="P34:U34" si="17">P13+P23+P31+P33</f>
        <v>565</v>
      </c>
      <c r="Q34" s="669">
        <f t="shared" si="17"/>
        <v>215</v>
      </c>
      <c r="R34" s="669">
        <f t="shared" si="17"/>
        <v>350</v>
      </c>
      <c r="S34" s="669">
        <f t="shared" si="17"/>
        <v>109</v>
      </c>
      <c r="T34" s="669">
        <f t="shared" si="17"/>
        <v>40</v>
      </c>
      <c r="U34" s="669">
        <f t="shared" si="17"/>
        <v>69</v>
      </c>
      <c r="V34" s="669"/>
      <c r="W34" s="669"/>
      <c r="X34" s="669"/>
      <c r="Y34" s="670" t="s">
        <v>324</v>
      </c>
      <c r="Z34" s="669">
        <f>Z13+Z23+Z31+Z33</f>
        <v>120</v>
      </c>
      <c r="AA34" s="669">
        <f t="shared" ref="AA34:AF34" si="18">AA13+AA23+AA31+AA33</f>
        <v>565</v>
      </c>
      <c r="AB34" s="669">
        <f t="shared" si="18"/>
        <v>225</v>
      </c>
      <c r="AC34" s="669">
        <f t="shared" si="18"/>
        <v>340</v>
      </c>
      <c r="AD34" s="669">
        <f t="shared" si="18"/>
        <v>108</v>
      </c>
      <c r="AE34" s="669">
        <f t="shared" si="18"/>
        <v>41</v>
      </c>
      <c r="AF34" s="669">
        <f t="shared" si="18"/>
        <v>67</v>
      </c>
      <c r="AG34" s="669"/>
      <c r="AH34" s="669"/>
      <c r="AI34" s="669"/>
      <c r="AJ34" s="670" t="s">
        <v>324</v>
      </c>
      <c r="AK34" s="669">
        <f>AK13+AK23+AK31+AK33</f>
        <v>120</v>
      </c>
      <c r="AL34" s="669">
        <f t="shared" ref="AL34:AQ34" si="19">AL13+AL23+AL31+AL33</f>
        <v>560</v>
      </c>
      <c r="AM34" s="669">
        <f t="shared" si="19"/>
        <v>205</v>
      </c>
      <c r="AN34" s="669">
        <f t="shared" si="19"/>
        <v>355</v>
      </c>
      <c r="AO34" s="669">
        <f t="shared" si="19"/>
        <v>108</v>
      </c>
      <c r="AP34" s="669">
        <f t="shared" si="19"/>
        <v>39</v>
      </c>
      <c r="AQ34" s="669">
        <f t="shared" si="19"/>
        <v>69</v>
      </c>
      <c r="AR34" s="669"/>
    </row>
    <row r="35" spans="1:44" ht="17.25" thickTop="1" thickBot="1" x14ac:dyDescent="0.3"/>
    <row r="36" spans="1:44" x14ac:dyDescent="0.25">
      <c r="C36" s="671"/>
      <c r="D36" s="672" t="s">
        <v>374</v>
      </c>
      <c r="E36" s="672" t="s">
        <v>874</v>
      </c>
      <c r="F36" s="672"/>
      <c r="G36" s="672"/>
      <c r="H36" s="673" t="s">
        <v>875</v>
      </c>
      <c r="N36" s="671"/>
      <c r="O36" s="672" t="s">
        <v>374</v>
      </c>
      <c r="P36" s="672" t="s">
        <v>874</v>
      </c>
      <c r="Q36" s="672"/>
      <c r="R36" s="672"/>
      <c r="S36" s="673" t="s">
        <v>875</v>
      </c>
      <c r="Y36" s="671"/>
      <c r="Z36" s="672" t="s">
        <v>374</v>
      </c>
      <c r="AA36" s="672" t="s">
        <v>874</v>
      </c>
      <c r="AB36" s="672"/>
      <c r="AC36" s="672"/>
      <c r="AD36" s="673" t="s">
        <v>875</v>
      </c>
      <c r="AJ36" s="671"/>
      <c r="AK36" s="672" t="s">
        <v>374</v>
      </c>
      <c r="AL36" s="672" t="s">
        <v>874</v>
      </c>
      <c r="AM36" s="672"/>
      <c r="AN36" s="672"/>
      <c r="AO36" s="673" t="s">
        <v>875</v>
      </c>
    </row>
    <row r="37" spans="1:44" x14ac:dyDescent="0.25">
      <c r="C37" s="674" t="s">
        <v>876</v>
      </c>
      <c r="D37" s="675">
        <v>120</v>
      </c>
      <c r="E37" s="675">
        <v>560</v>
      </c>
      <c r="F37" s="675"/>
      <c r="G37" s="675"/>
      <c r="H37" s="676">
        <v>104</v>
      </c>
      <c r="N37" s="674" t="s">
        <v>876</v>
      </c>
      <c r="O37" s="675">
        <v>120</v>
      </c>
      <c r="P37" s="675">
        <v>565</v>
      </c>
      <c r="Q37" s="675"/>
      <c r="R37" s="675"/>
      <c r="S37" s="676">
        <v>105</v>
      </c>
      <c r="Y37" s="674" t="s">
        <v>876</v>
      </c>
      <c r="Z37" s="675">
        <v>120</v>
      </c>
      <c r="AA37" s="675">
        <v>565</v>
      </c>
      <c r="AB37" s="675"/>
      <c r="AC37" s="675"/>
      <c r="AD37" s="676">
        <v>104</v>
      </c>
      <c r="AJ37" s="674" t="s">
        <v>876</v>
      </c>
      <c r="AK37" s="675">
        <v>120</v>
      </c>
      <c r="AL37" s="675">
        <v>560</v>
      </c>
      <c r="AM37" s="675"/>
      <c r="AN37" s="675"/>
      <c r="AO37" s="676">
        <v>104</v>
      </c>
    </row>
    <row r="38" spans="1:44" x14ac:dyDescent="0.25">
      <c r="C38" s="674" t="s">
        <v>877</v>
      </c>
      <c r="D38" s="675">
        <v>0</v>
      </c>
      <c r="E38" s="675">
        <v>0</v>
      </c>
      <c r="F38" s="675"/>
      <c r="G38" s="675"/>
      <c r="H38" s="676">
        <v>0</v>
      </c>
      <c r="N38" s="674" t="s">
        <v>877</v>
      </c>
      <c r="O38" s="675">
        <v>0</v>
      </c>
      <c r="P38" s="675">
        <v>0</v>
      </c>
      <c r="Q38" s="675"/>
      <c r="R38" s="675"/>
      <c r="S38" s="676">
        <v>0</v>
      </c>
      <c r="Y38" s="674" t="s">
        <v>877</v>
      </c>
      <c r="Z38" s="675">
        <v>0</v>
      </c>
      <c r="AA38" s="675">
        <v>0</v>
      </c>
      <c r="AB38" s="675"/>
      <c r="AC38" s="675"/>
      <c r="AD38" s="676">
        <v>0</v>
      </c>
      <c r="AJ38" s="674" t="s">
        <v>877</v>
      </c>
      <c r="AK38" s="675">
        <v>0</v>
      </c>
      <c r="AL38" s="675">
        <v>0</v>
      </c>
      <c r="AM38" s="675"/>
      <c r="AN38" s="675"/>
      <c r="AO38" s="676">
        <v>0</v>
      </c>
    </row>
    <row r="39" spans="1:44" x14ac:dyDescent="0.25">
      <c r="C39" s="674" t="s">
        <v>878</v>
      </c>
      <c r="D39" s="675">
        <v>0</v>
      </c>
      <c r="E39" s="675">
        <v>0</v>
      </c>
      <c r="F39" s="675"/>
      <c r="G39" s="675"/>
      <c r="H39" s="676">
        <v>0</v>
      </c>
      <c r="N39" s="674" t="s">
        <v>878</v>
      </c>
      <c r="O39" s="675">
        <v>0</v>
      </c>
      <c r="P39" s="675">
        <v>0</v>
      </c>
      <c r="Q39" s="675"/>
      <c r="R39" s="675"/>
      <c r="S39" s="676">
        <v>0</v>
      </c>
      <c r="Y39" s="674" t="s">
        <v>878</v>
      </c>
      <c r="Z39" s="675">
        <v>0</v>
      </c>
      <c r="AA39" s="675">
        <v>0</v>
      </c>
      <c r="AB39" s="675"/>
      <c r="AC39" s="675"/>
      <c r="AD39" s="676">
        <v>0</v>
      </c>
      <c r="AJ39" s="674" t="s">
        <v>878</v>
      </c>
      <c r="AK39" s="675">
        <v>0</v>
      </c>
      <c r="AL39" s="675">
        <v>0</v>
      </c>
      <c r="AM39" s="675"/>
      <c r="AN39" s="675"/>
      <c r="AO39" s="676">
        <v>0</v>
      </c>
    </row>
    <row r="40" spans="1:44" x14ac:dyDescent="0.25">
      <c r="C40" s="674" t="s">
        <v>879</v>
      </c>
      <c r="D40" s="675">
        <v>0</v>
      </c>
      <c r="E40" s="675">
        <v>0</v>
      </c>
      <c r="F40" s="675"/>
      <c r="G40" s="675"/>
      <c r="H40" s="676">
        <v>0</v>
      </c>
      <c r="N40" s="674" t="s">
        <v>879</v>
      </c>
      <c r="O40" s="675">
        <v>0</v>
      </c>
      <c r="P40" s="675">
        <v>0</v>
      </c>
      <c r="Q40" s="675"/>
      <c r="R40" s="675"/>
      <c r="S40" s="676">
        <v>0</v>
      </c>
      <c r="Y40" s="674" t="s">
        <v>879</v>
      </c>
      <c r="Z40" s="675">
        <v>0</v>
      </c>
      <c r="AA40" s="675">
        <v>0</v>
      </c>
      <c r="AB40" s="675"/>
      <c r="AC40" s="675"/>
      <c r="AD40" s="676">
        <v>0</v>
      </c>
      <c r="AJ40" s="674" t="s">
        <v>879</v>
      </c>
      <c r="AK40" s="675">
        <v>0</v>
      </c>
      <c r="AL40" s="675">
        <v>0</v>
      </c>
      <c r="AM40" s="675"/>
      <c r="AN40" s="675"/>
      <c r="AO40" s="676">
        <v>0</v>
      </c>
    </row>
    <row r="41" spans="1:44" x14ac:dyDescent="0.25">
      <c r="C41" s="674" t="s">
        <v>880</v>
      </c>
      <c r="D41" s="675">
        <v>0</v>
      </c>
      <c r="E41" s="675">
        <v>0</v>
      </c>
      <c r="F41" s="675"/>
      <c r="G41" s="675"/>
      <c r="H41" s="676">
        <v>0</v>
      </c>
      <c r="N41" s="674" t="s">
        <v>880</v>
      </c>
      <c r="O41" s="675">
        <v>0</v>
      </c>
      <c r="P41" s="675">
        <v>0</v>
      </c>
      <c r="Q41" s="675"/>
      <c r="R41" s="675"/>
      <c r="S41" s="676">
        <v>0</v>
      </c>
      <c r="Y41" s="674" t="s">
        <v>880</v>
      </c>
      <c r="Z41" s="675">
        <v>0</v>
      </c>
      <c r="AA41" s="675">
        <v>0</v>
      </c>
      <c r="AB41" s="675"/>
      <c r="AC41" s="675"/>
      <c r="AD41" s="676">
        <v>0</v>
      </c>
      <c r="AJ41" s="674" t="s">
        <v>880</v>
      </c>
      <c r="AK41" s="675">
        <v>0</v>
      </c>
      <c r="AL41" s="675">
        <v>0</v>
      </c>
      <c r="AM41" s="675"/>
      <c r="AN41" s="675"/>
      <c r="AO41" s="676">
        <v>0</v>
      </c>
    </row>
    <row r="42" spans="1:44" x14ac:dyDescent="0.25">
      <c r="C42" s="674" t="s">
        <v>881</v>
      </c>
      <c r="D42" s="675">
        <v>0</v>
      </c>
      <c r="E42" s="675">
        <v>0</v>
      </c>
      <c r="F42" s="675"/>
      <c r="G42" s="675"/>
      <c r="H42" s="676">
        <v>4</v>
      </c>
      <c r="N42" s="674" t="s">
        <v>881</v>
      </c>
      <c r="O42" s="675">
        <v>0</v>
      </c>
      <c r="P42" s="675">
        <v>0</v>
      </c>
      <c r="Q42" s="675"/>
      <c r="R42" s="675"/>
      <c r="S42" s="676">
        <v>4</v>
      </c>
      <c r="Y42" s="674" t="s">
        <v>881</v>
      </c>
      <c r="Z42" s="675">
        <v>0</v>
      </c>
      <c r="AA42" s="675">
        <v>0</v>
      </c>
      <c r="AB42" s="675"/>
      <c r="AC42" s="675"/>
      <c r="AD42" s="676">
        <v>4</v>
      </c>
      <c r="AJ42" s="674" t="s">
        <v>881</v>
      </c>
      <c r="AK42" s="675">
        <v>0</v>
      </c>
      <c r="AL42" s="675">
        <v>0</v>
      </c>
      <c r="AM42" s="675"/>
      <c r="AN42" s="675"/>
      <c r="AO42" s="676">
        <v>4</v>
      </c>
    </row>
    <row r="43" spans="1:44" x14ac:dyDescent="0.25">
      <c r="C43" s="674" t="s">
        <v>882</v>
      </c>
      <c r="D43" s="675">
        <v>0</v>
      </c>
      <c r="E43" s="675">
        <v>0</v>
      </c>
      <c r="F43" s="675"/>
      <c r="G43" s="675"/>
      <c r="H43" s="676">
        <v>0</v>
      </c>
      <c r="N43" s="674" t="s">
        <v>882</v>
      </c>
      <c r="O43" s="675">
        <v>0</v>
      </c>
      <c r="P43" s="675">
        <v>0</v>
      </c>
      <c r="Q43" s="675"/>
      <c r="R43" s="675"/>
      <c r="S43" s="676">
        <v>0</v>
      </c>
      <c r="Y43" s="674" t="s">
        <v>882</v>
      </c>
      <c r="Z43" s="675">
        <v>0</v>
      </c>
      <c r="AA43" s="675">
        <v>0</v>
      </c>
      <c r="AB43" s="675"/>
      <c r="AC43" s="675"/>
      <c r="AD43" s="676">
        <v>0</v>
      </c>
      <c r="AJ43" s="674" t="s">
        <v>882</v>
      </c>
      <c r="AK43" s="675">
        <v>0</v>
      </c>
      <c r="AL43" s="675">
        <v>0</v>
      </c>
      <c r="AM43" s="675"/>
      <c r="AN43" s="675"/>
      <c r="AO43" s="676">
        <v>0</v>
      </c>
    </row>
    <row r="44" spans="1:44" ht="16.5" thickBot="1" x14ac:dyDescent="0.3">
      <c r="C44" s="677" t="s">
        <v>883</v>
      </c>
      <c r="D44" s="678">
        <f>SUM(D37:D43)</f>
        <v>120</v>
      </c>
      <c r="E44" s="678">
        <f>SUM(E37:E43)</f>
        <v>560</v>
      </c>
      <c r="F44" s="678"/>
      <c r="G44" s="678"/>
      <c r="H44" s="679">
        <f>SUM(H37:H43)</f>
        <v>108</v>
      </c>
      <c r="N44" s="677" t="s">
        <v>883</v>
      </c>
      <c r="O44" s="678">
        <v>120</v>
      </c>
      <c r="P44" s="678">
        <f>SUM(P37:P43)</f>
        <v>565</v>
      </c>
      <c r="Q44" s="678"/>
      <c r="R44" s="678"/>
      <c r="S44" s="679">
        <f>SUM(S37:S43)</f>
        <v>109</v>
      </c>
      <c r="Y44" s="677" t="s">
        <v>883</v>
      </c>
      <c r="Z44" s="678">
        <f>SUM(Z37:Z43)</f>
        <v>120</v>
      </c>
      <c r="AA44" s="678">
        <f>SUM(AA37:AA43)</f>
        <v>565</v>
      </c>
      <c r="AB44" s="678"/>
      <c r="AC44" s="678"/>
      <c r="AD44" s="679">
        <f>SUM(AD37:AD43)</f>
        <v>108</v>
      </c>
      <c r="AJ44" s="677" t="s">
        <v>883</v>
      </c>
      <c r="AK44" s="678">
        <f>SUM(AK37:AK43)</f>
        <v>120</v>
      </c>
      <c r="AL44" s="678">
        <f>SUM(AL37:AL43)</f>
        <v>560</v>
      </c>
      <c r="AM44" s="678"/>
      <c r="AN44" s="678"/>
      <c r="AO44" s="679">
        <f>SUM(AO37:AO43)</f>
        <v>108</v>
      </c>
    </row>
  </sheetData>
  <pageMargins left="0.7" right="0.7" top="0.75" bottom="0.75" header="0.3" footer="0.3"/>
  <pageSetup paperSize="9" scale="74" orientation="portrait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428"/>
  <sheetViews>
    <sheetView zoomScale="83" zoomScaleNormal="83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34" sqref="K34:K35"/>
    </sheetView>
  </sheetViews>
  <sheetFormatPr defaultColWidth="9.140625" defaultRowHeight="34.5" x14ac:dyDescent="0.2"/>
  <cols>
    <col min="1" max="1" width="7.7109375" style="213" bestFit="1" customWidth="1"/>
    <col min="2" max="2" width="51.7109375" style="205" customWidth="1"/>
    <col min="3" max="3" width="8.7109375" style="205" hidden="1" customWidth="1"/>
    <col min="4" max="6" width="5.140625" style="205" hidden="1" customWidth="1"/>
    <col min="7" max="7" width="5.140625" style="205" customWidth="1"/>
    <col min="8" max="8" width="5" style="205" customWidth="1"/>
    <col min="9" max="9" width="4.5703125" style="205" bestFit="1" customWidth="1"/>
    <col min="10" max="10" width="17.42578125" style="205" hidden="1" customWidth="1"/>
    <col min="11" max="11" width="7.7109375" style="213" customWidth="1"/>
    <col min="12" max="12" width="51.85546875" style="205" customWidth="1"/>
    <col min="13" max="13" width="8.7109375" style="205" hidden="1" customWidth="1"/>
    <col min="14" max="16" width="5.140625" style="205" hidden="1" customWidth="1"/>
    <col min="17" max="19" width="5.140625" style="205" customWidth="1"/>
    <col min="20" max="20" width="17" style="205" hidden="1" customWidth="1"/>
    <col min="21" max="21" width="7.7109375" style="205" customWidth="1"/>
    <col min="22" max="22" width="51.85546875" style="205" customWidth="1"/>
    <col min="23" max="23" width="8.5703125" style="205" hidden="1" customWidth="1"/>
    <col min="24" max="26" width="5.140625" style="205" hidden="1" customWidth="1"/>
    <col min="27" max="29" width="5.140625" style="205" customWidth="1"/>
    <col min="30" max="30" width="17" style="205" hidden="1" customWidth="1"/>
    <col min="31" max="31" width="7.7109375" style="213" bestFit="1" customWidth="1"/>
    <col min="32" max="32" width="51.5703125" style="205" customWidth="1"/>
    <col min="33" max="33" width="8.7109375" style="205" hidden="1" customWidth="1"/>
    <col min="34" max="36" width="5.140625" style="205" hidden="1" customWidth="1"/>
    <col min="37" max="39" width="5.28515625" style="205" customWidth="1"/>
    <col min="40" max="40" width="2" style="205" customWidth="1"/>
    <col min="41" max="16384" width="9.140625" style="197"/>
  </cols>
  <sheetData>
    <row r="1" spans="1:46" ht="36" customHeight="1" thickBot="1" x14ac:dyDescent="0.25">
      <c r="A1" s="196"/>
      <c r="B1" s="1484" t="s">
        <v>346</v>
      </c>
      <c r="C1" s="1484"/>
      <c r="D1" s="1484"/>
      <c r="E1" s="1484"/>
      <c r="F1" s="1484"/>
      <c r="G1" s="1484"/>
      <c r="H1" s="1484"/>
      <c r="I1" s="1484"/>
      <c r="J1" s="1484"/>
      <c r="K1" s="196"/>
      <c r="L1" s="1484" t="s">
        <v>353</v>
      </c>
      <c r="M1" s="1484"/>
      <c r="N1" s="1484"/>
      <c r="O1" s="1484"/>
      <c r="P1" s="1484"/>
      <c r="Q1" s="1484"/>
      <c r="R1" s="1484"/>
      <c r="S1" s="1484"/>
      <c r="T1" s="1488"/>
      <c r="U1" s="468"/>
      <c r="V1" s="1484" t="s">
        <v>365</v>
      </c>
      <c r="W1" s="1484"/>
      <c r="X1" s="1484"/>
      <c r="Y1" s="1484"/>
      <c r="Z1" s="1484"/>
      <c r="AA1" s="1484"/>
      <c r="AB1" s="1484"/>
      <c r="AC1" s="1484"/>
      <c r="AD1" s="1484"/>
      <c r="AE1" s="196"/>
      <c r="AF1" s="1484" t="s">
        <v>493</v>
      </c>
      <c r="AG1" s="1484"/>
      <c r="AH1" s="1484"/>
      <c r="AI1" s="1484"/>
      <c r="AJ1" s="1484"/>
      <c r="AK1" s="1484"/>
      <c r="AL1" s="1484"/>
      <c r="AM1" s="1484"/>
      <c r="AN1" s="1484"/>
      <c r="AO1" s="646"/>
    </row>
    <row r="2" spans="1:46" ht="174" thickBot="1" x14ac:dyDescent="0.25">
      <c r="A2" s="198" t="s">
        <v>179</v>
      </c>
      <c r="B2" s="199" t="s">
        <v>180</v>
      </c>
      <c r="C2" s="199" t="s">
        <v>181</v>
      </c>
      <c r="D2" s="306" t="s">
        <v>555</v>
      </c>
      <c r="E2" s="306" t="s">
        <v>556</v>
      </c>
      <c r="F2" s="306" t="s">
        <v>557</v>
      </c>
      <c r="G2" s="199" t="s">
        <v>182</v>
      </c>
      <c r="H2" s="199" t="s">
        <v>177</v>
      </c>
      <c r="I2" s="199" t="s">
        <v>183</v>
      </c>
      <c r="J2" s="199" t="s">
        <v>184</v>
      </c>
      <c r="K2" s="198" t="s">
        <v>179</v>
      </c>
      <c r="L2" s="199" t="s">
        <v>180</v>
      </c>
      <c r="M2" s="199" t="s">
        <v>181</v>
      </c>
      <c r="N2" s="199" t="s">
        <v>555</v>
      </c>
      <c r="O2" s="199" t="s">
        <v>556</v>
      </c>
      <c r="P2" s="199" t="s">
        <v>557</v>
      </c>
      <c r="Q2" s="199" t="s">
        <v>182</v>
      </c>
      <c r="R2" s="199" t="s">
        <v>177</v>
      </c>
      <c r="S2" s="199" t="s">
        <v>183</v>
      </c>
      <c r="T2" s="200" t="s">
        <v>184</v>
      </c>
      <c r="U2" s="198" t="s">
        <v>179</v>
      </c>
      <c r="V2" s="199" t="s">
        <v>180</v>
      </c>
      <c r="W2" s="199" t="s">
        <v>181</v>
      </c>
      <c r="X2" s="199" t="s">
        <v>555</v>
      </c>
      <c r="Y2" s="199" t="s">
        <v>556</v>
      </c>
      <c r="Z2" s="199" t="s">
        <v>557</v>
      </c>
      <c r="AA2" s="199" t="s">
        <v>182</v>
      </c>
      <c r="AB2" s="199" t="s">
        <v>177</v>
      </c>
      <c r="AC2" s="199" t="s">
        <v>183</v>
      </c>
      <c r="AD2" s="199" t="s">
        <v>184</v>
      </c>
      <c r="AE2" s="645" t="s">
        <v>179</v>
      </c>
      <c r="AF2" s="643" t="s">
        <v>180</v>
      </c>
      <c r="AG2" s="643" t="s">
        <v>181</v>
      </c>
      <c r="AH2" s="643" t="s">
        <v>555</v>
      </c>
      <c r="AI2" s="643" t="s">
        <v>556</v>
      </c>
      <c r="AJ2" s="643" t="s">
        <v>557</v>
      </c>
      <c r="AK2" s="643" t="s">
        <v>182</v>
      </c>
      <c r="AL2" s="643" t="s">
        <v>177</v>
      </c>
      <c r="AM2" s="643" t="s">
        <v>183</v>
      </c>
      <c r="AN2" s="643" t="s">
        <v>184</v>
      </c>
      <c r="AO2" s="644"/>
    </row>
    <row r="3" spans="1:46" ht="15.75" customHeight="1" x14ac:dyDescent="0.2">
      <c r="A3" s="1490">
        <v>1</v>
      </c>
      <c r="B3" s="201" t="s">
        <v>432</v>
      </c>
      <c r="C3" s="202">
        <v>3</v>
      </c>
      <c r="D3" s="202">
        <f>SUM(E3:F3)</f>
        <v>15</v>
      </c>
      <c r="E3" s="202">
        <v>15</v>
      </c>
      <c r="F3" s="202">
        <v>0</v>
      </c>
      <c r="G3" s="202">
        <f>SUM(H3:I3)</f>
        <v>3</v>
      </c>
      <c r="H3" s="202">
        <v>3</v>
      </c>
      <c r="I3" s="202">
        <v>0</v>
      </c>
      <c r="J3" s="202" t="s">
        <v>135</v>
      </c>
      <c r="K3" s="1490">
        <v>1</v>
      </c>
      <c r="L3" s="201" t="s">
        <v>432</v>
      </c>
      <c r="M3" s="202">
        <v>3</v>
      </c>
      <c r="N3" s="202">
        <f>SUM(O3:P3)</f>
        <v>15</v>
      </c>
      <c r="O3" s="202">
        <v>15</v>
      </c>
      <c r="P3" s="202">
        <v>0</v>
      </c>
      <c r="Q3" s="202">
        <f>SUM(R3:S3)</f>
        <v>3</v>
      </c>
      <c r="R3" s="202">
        <v>3</v>
      </c>
      <c r="S3" s="202">
        <v>0</v>
      </c>
      <c r="T3" s="203" t="s">
        <v>135</v>
      </c>
      <c r="U3" s="1485">
        <v>1</v>
      </c>
      <c r="V3" s="201" t="s">
        <v>432</v>
      </c>
      <c r="W3" s="202">
        <v>3</v>
      </c>
      <c r="X3" s="202">
        <f>SUM(Y3:Z3)</f>
        <v>15</v>
      </c>
      <c r="Y3" s="202">
        <v>15</v>
      </c>
      <c r="Z3" s="202">
        <v>0</v>
      </c>
      <c r="AA3" s="202">
        <f>SUM(AB3:AC3)</f>
        <v>3</v>
      </c>
      <c r="AB3" s="202">
        <v>3</v>
      </c>
      <c r="AC3" s="202">
        <v>0</v>
      </c>
      <c r="AD3" s="202" t="s">
        <v>135</v>
      </c>
      <c r="AE3" s="1490">
        <v>1</v>
      </c>
      <c r="AF3" s="201" t="s">
        <v>432</v>
      </c>
      <c r="AG3" s="202">
        <v>3</v>
      </c>
      <c r="AH3" s="202">
        <f>SUM(AI3:AJ3)</f>
        <v>15</v>
      </c>
      <c r="AI3" s="202">
        <v>15</v>
      </c>
      <c r="AJ3" s="202">
        <v>0</v>
      </c>
      <c r="AK3" s="202">
        <f>SUM(AL3:AM3)</f>
        <v>3</v>
      </c>
      <c r="AL3" s="202">
        <v>3</v>
      </c>
      <c r="AM3" s="202">
        <v>0</v>
      </c>
      <c r="AN3" s="202" t="s">
        <v>135</v>
      </c>
      <c r="AO3" s="642"/>
    </row>
    <row r="4" spans="1:46" ht="15.75" customHeight="1" x14ac:dyDescent="0.2">
      <c r="A4" s="1491"/>
      <c r="B4" s="204" t="s">
        <v>434</v>
      </c>
      <c r="C4" s="205">
        <v>3</v>
      </c>
      <c r="D4" s="205">
        <f t="shared" ref="D4:D8" si="0">SUM(E4:F4)</f>
        <v>10</v>
      </c>
      <c r="E4" s="205">
        <v>0</v>
      </c>
      <c r="F4" s="205">
        <v>10</v>
      </c>
      <c r="G4" s="205">
        <f t="shared" ref="G4:G8" si="1">SUM(H4:I4)</f>
        <v>2</v>
      </c>
      <c r="H4" s="205">
        <v>0</v>
      </c>
      <c r="I4" s="205">
        <v>2</v>
      </c>
      <c r="J4" s="205" t="s">
        <v>139</v>
      </c>
      <c r="K4" s="1491"/>
      <c r="L4" s="204" t="s">
        <v>434</v>
      </c>
      <c r="M4" s="205">
        <v>3</v>
      </c>
      <c r="N4" s="205">
        <f t="shared" ref="N4:N6" si="2">SUM(O4:P4)</f>
        <v>10</v>
      </c>
      <c r="O4" s="205">
        <v>0</v>
      </c>
      <c r="P4" s="205">
        <v>10</v>
      </c>
      <c r="Q4" s="205">
        <f t="shared" ref="Q4:Q6" si="3">SUM(R4:S4)</f>
        <v>2</v>
      </c>
      <c r="R4" s="205">
        <v>0</v>
      </c>
      <c r="S4" s="205">
        <v>2</v>
      </c>
      <c r="T4" s="206" t="s">
        <v>139</v>
      </c>
      <c r="U4" s="1486"/>
      <c r="V4" s="204" t="s">
        <v>434</v>
      </c>
      <c r="W4" s="205">
        <v>3</v>
      </c>
      <c r="X4" s="205">
        <f t="shared" ref="X4:X6" si="4">SUM(Y4:Z4)</f>
        <v>10</v>
      </c>
      <c r="Y4" s="205">
        <v>0</v>
      </c>
      <c r="Z4" s="205">
        <v>10</v>
      </c>
      <c r="AA4" s="205">
        <f t="shared" ref="AA4:AA6" si="5">SUM(AB4:AC4)</f>
        <v>2</v>
      </c>
      <c r="AB4" s="205">
        <v>0</v>
      </c>
      <c r="AC4" s="205">
        <v>2</v>
      </c>
      <c r="AD4" s="205" t="s">
        <v>139</v>
      </c>
      <c r="AE4" s="1491"/>
      <c r="AF4" s="204" t="s">
        <v>434</v>
      </c>
      <c r="AG4" s="205">
        <v>3</v>
      </c>
      <c r="AH4" s="205">
        <f t="shared" ref="AH4:AH6" si="6">SUM(AI4:AJ4)</f>
        <v>10</v>
      </c>
      <c r="AI4" s="205">
        <v>0</v>
      </c>
      <c r="AJ4" s="205">
        <v>10</v>
      </c>
      <c r="AK4" s="205">
        <f t="shared" ref="AK4:AK6" si="7">SUM(AL4:AM4)</f>
        <v>2</v>
      </c>
      <c r="AL4" s="205">
        <v>0</v>
      </c>
      <c r="AM4" s="205">
        <v>2</v>
      </c>
      <c r="AN4" s="205" t="s">
        <v>139</v>
      </c>
      <c r="AO4" s="210"/>
    </row>
    <row r="5" spans="1:46" ht="15.75" customHeight="1" x14ac:dyDescent="0.2">
      <c r="A5" s="1491"/>
      <c r="B5" s="204" t="s">
        <v>304</v>
      </c>
      <c r="C5" s="205">
        <v>2</v>
      </c>
      <c r="D5" s="205">
        <f t="shared" si="0"/>
        <v>10</v>
      </c>
      <c r="E5" s="205">
        <v>5</v>
      </c>
      <c r="F5" s="205">
        <v>5</v>
      </c>
      <c r="G5" s="205">
        <f t="shared" si="1"/>
        <v>2</v>
      </c>
      <c r="H5" s="205">
        <v>1</v>
      </c>
      <c r="I5" s="205">
        <v>1</v>
      </c>
      <c r="J5" s="205" t="s">
        <v>135</v>
      </c>
      <c r="K5" s="1491"/>
      <c r="L5" s="204" t="s">
        <v>304</v>
      </c>
      <c r="M5" s="205">
        <v>2</v>
      </c>
      <c r="N5" s="205">
        <f t="shared" si="2"/>
        <v>10</v>
      </c>
      <c r="O5" s="205">
        <v>5</v>
      </c>
      <c r="P5" s="205">
        <v>5</v>
      </c>
      <c r="Q5" s="205">
        <f t="shared" si="3"/>
        <v>2</v>
      </c>
      <c r="R5" s="205">
        <v>1</v>
      </c>
      <c r="S5" s="205">
        <v>1</v>
      </c>
      <c r="T5" s="206" t="s">
        <v>135</v>
      </c>
      <c r="U5" s="1486"/>
      <c r="V5" s="204" t="s">
        <v>304</v>
      </c>
      <c r="W5" s="205">
        <v>2</v>
      </c>
      <c r="X5" s="205">
        <f t="shared" si="4"/>
        <v>10</v>
      </c>
      <c r="Y5" s="205">
        <v>5</v>
      </c>
      <c r="Z5" s="205">
        <v>5</v>
      </c>
      <c r="AA5" s="205">
        <f t="shared" si="5"/>
        <v>2</v>
      </c>
      <c r="AB5" s="205">
        <v>1</v>
      </c>
      <c r="AC5" s="205">
        <v>1</v>
      </c>
      <c r="AD5" s="205" t="s">
        <v>135</v>
      </c>
      <c r="AE5" s="1491"/>
      <c r="AF5" s="204" t="s">
        <v>304</v>
      </c>
      <c r="AG5" s="205">
        <v>2</v>
      </c>
      <c r="AH5" s="205">
        <f t="shared" si="6"/>
        <v>10</v>
      </c>
      <c r="AI5" s="205">
        <v>5</v>
      </c>
      <c r="AJ5" s="205">
        <v>5</v>
      </c>
      <c r="AK5" s="205">
        <f t="shared" si="7"/>
        <v>2</v>
      </c>
      <c r="AL5" s="205">
        <v>1</v>
      </c>
      <c r="AM5" s="205">
        <v>1</v>
      </c>
      <c r="AN5" s="205" t="s">
        <v>135</v>
      </c>
      <c r="AO5" s="639"/>
      <c r="AP5"/>
      <c r="AQ5"/>
      <c r="AR5"/>
      <c r="AS5"/>
      <c r="AT5"/>
    </row>
    <row r="6" spans="1:46" ht="15.75" customHeight="1" x14ac:dyDescent="0.2">
      <c r="A6" s="1491"/>
      <c r="B6" s="204" t="s">
        <v>314</v>
      </c>
      <c r="C6" s="205">
        <v>3</v>
      </c>
      <c r="D6" s="205">
        <f t="shared" si="0"/>
        <v>10</v>
      </c>
      <c r="E6" s="205">
        <v>0</v>
      </c>
      <c r="F6" s="205">
        <v>10</v>
      </c>
      <c r="G6" s="205">
        <f t="shared" si="1"/>
        <v>2</v>
      </c>
      <c r="H6" s="205">
        <v>0</v>
      </c>
      <c r="I6" s="205">
        <v>2</v>
      </c>
      <c r="J6" s="205" t="s">
        <v>139</v>
      </c>
      <c r="K6" s="1491"/>
      <c r="L6" s="204" t="s">
        <v>314</v>
      </c>
      <c r="M6" s="205">
        <v>3</v>
      </c>
      <c r="N6" s="205">
        <f t="shared" si="2"/>
        <v>10</v>
      </c>
      <c r="O6" s="205">
        <v>0</v>
      </c>
      <c r="P6" s="205">
        <v>10</v>
      </c>
      <c r="Q6" s="205">
        <f t="shared" si="3"/>
        <v>2</v>
      </c>
      <c r="R6" s="205">
        <v>0</v>
      </c>
      <c r="S6" s="205">
        <v>2</v>
      </c>
      <c r="T6" s="206" t="s">
        <v>139</v>
      </c>
      <c r="U6" s="1486"/>
      <c r="V6" s="204" t="s">
        <v>314</v>
      </c>
      <c r="W6" s="205">
        <v>3</v>
      </c>
      <c r="X6" s="205">
        <f t="shared" si="4"/>
        <v>10</v>
      </c>
      <c r="Y6" s="205">
        <v>0</v>
      </c>
      <c r="Z6" s="205">
        <v>10</v>
      </c>
      <c r="AA6" s="205">
        <f t="shared" si="5"/>
        <v>2</v>
      </c>
      <c r="AB6" s="205">
        <v>0</v>
      </c>
      <c r="AC6" s="205">
        <v>2</v>
      </c>
      <c r="AD6" s="205" t="s">
        <v>139</v>
      </c>
      <c r="AE6" s="1491"/>
      <c r="AF6" s="204" t="s">
        <v>314</v>
      </c>
      <c r="AG6" s="205">
        <v>3</v>
      </c>
      <c r="AH6" s="205">
        <f t="shared" si="6"/>
        <v>10</v>
      </c>
      <c r="AI6" s="205">
        <v>0</v>
      </c>
      <c r="AJ6" s="205">
        <v>10</v>
      </c>
      <c r="AK6" s="205">
        <f t="shared" si="7"/>
        <v>2</v>
      </c>
      <c r="AL6" s="205">
        <v>0</v>
      </c>
      <c r="AM6" s="205">
        <v>2</v>
      </c>
      <c r="AN6" s="205" t="s">
        <v>139</v>
      </c>
      <c r="AO6" s="639"/>
      <c r="AP6"/>
      <c r="AQ6"/>
      <c r="AR6"/>
      <c r="AS6"/>
      <c r="AT6"/>
    </row>
    <row r="7" spans="1:46" ht="15.75" customHeight="1" x14ac:dyDescent="0.2">
      <c r="A7" s="1491"/>
      <c r="B7" s="204" t="s">
        <v>494</v>
      </c>
      <c r="C7" s="205">
        <v>5</v>
      </c>
      <c r="D7" s="205">
        <f>SUM(E7:F7)</f>
        <v>15</v>
      </c>
      <c r="E7" s="205">
        <v>5</v>
      </c>
      <c r="F7" s="205">
        <v>10</v>
      </c>
      <c r="G7" s="205">
        <f>SUM(H7:I7)</f>
        <v>4</v>
      </c>
      <c r="H7" s="205">
        <v>2</v>
      </c>
      <c r="I7" s="205">
        <v>2</v>
      </c>
      <c r="J7" s="205" t="s">
        <v>139</v>
      </c>
      <c r="K7" s="1491"/>
      <c r="L7" s="204" t="s">
        <v>494</v>
      </c>
      <c r="M7" s="205">
        <v>5</v>
      </c>
      <c r="N7" s="205">
        <f>SUM(O7:P7)</f>
        <v>15</v>
      </c>
      <c r="O7" s="205">
        <v>5</v>
      </c>
      <c r="P7" s="205">
        <v>10</v>
      </c>
      <c r="Q7" s="205">
        <f>SUM(R7:S7)</f>
        <v>4</v>
      </c>
      <c r="R7" s="205">
        <v>2</v>
      </c>
      <c r="S7" s="205">
        <v>2</v>
      </c>
      <c r="T7" s="206" t="s">
        <v>139</v>
      </c>
      <c r="U7" s="1486"/>
      <c r="V7" s="204" t="s">
        <v>494</v>
      </c>
      <c r="W7" s="205">
        <v>5</v>
      </c>
      <c r="X7" s="205">
        <f>SUM(Y7:Z7)</f>
        <v>15</v>
      </c>
      <c r="Y7" s="205">
        <v>5</v>
      </c>
      <c r="Z7" s="205">
        <v>10</v>
      </c>
      <c r="AA7" s="205">
        <f>SUM(AB7:AC7)</f>
        <v>4</v>
      </c>
      <c r="AB7" s="205">
        <v>2</v>
      </c>
      <c r="AC7" s="205">
        <v>2</v>
      </c>
      <c r="AD7" s="205" t="s">
        <v>139</v>
      </c>
      <c r="AE7" s="1491"/>
      <c r="AF7" s="204" t="s">
        <v>494</v>
      </c>
      <c r="AG7" s="205">
        <v>5</v>
      </c>
      <c r="AH7" s="205">
        <f>SUM(AI7:AJ7)</f>
        <v>15</v>
      </c>
      <c r="AI7" s="205">
        <v>5</v>
      </c>
      <c r="AJ7" s="205">
        <v>10</v>
      </c>
      <c r="AK7" s="205">
        <f>SUM(AL7:AM7)</f>
        <v>4</v>
      </c>
      <c r="AL7" s="205">
        <v>2</v>
      </c>
      <c r="AM7" s="205">
        <v>2</v>
      </c>
      <c r="AN7" s="205" t="s">
        <v>139</v>
      </c>
      <c r="AO7" s="639"/>
      <c r="AP7"/>
      <c r="AQ7"/>
      <c r="AR7"/>
      <c r="AS7"/>
      <c r="AT7"/>
    </row>
    <row r="8" spans="1:46" ht="15.75" customHeight="1" x14ac:dyDescent="0.2">
      <c r="A8" s="1491"/>
      <c r="B8" s="204" t="s">
        <v>495</v>
      </c>
      <c r="C8" s="205">
        <v>3</v>
      </c>
      <c r="D8" s="205">
        <f t="shared" si="0"/>
        <v>10</v>
      </c>
      <c r="E8" s="205">
        <v>0</v>
      </c>
      <c r="F8" s="205">
        <v>10</v>
      </c>
      <c r="G8" s="205">
        <f t="shared" si="1"/>
        <v>2</v>
      </c>
      <c r="H8" s="205">
        <v>0</v>
      </c>
      <c r="I8" s="205">
        <v>2</v>
      </c>
      <c r="J8" s="205" t="s">
        <v>139</v>
      </c>
      <c r="K8" s="1491"/>
      <c r="L8" s="204" t="s">
        <v>495</v>
      </c>
      <c r="M8" s="205">
        <v>3</v>
      </c>
      <c r="N8" s="205">
        <f t="shared" ref="N8" si="8">SUM(O8:P8)</f>
        <v>10</v>
      </c>
      <c r="O8" s="205">
        <v>0</v>
      </c>
      <c r="P8" s="205">
        <v>10</v>
      </c>
      <c r="Q8" s="205">
        <f t="shared" ref="Q8" si="9">SUM(R8:S8)</f>
        <v>2</v>
      </c>
      <c r="R8" s="205">
        <v>0</v>
      </c>
      <c r="S8" s="205">
        <v>2</v>
      </c>
      <c r="T8" s="206" t="s">
        <v>139</v>
      </c>
      <c r="U8" s="1486"/>
      <c r="V8" s="204" t="s">
        <v>495</v>
      </c>
      <c r="W8" s="205">
        <v>3</v>
      </c>
      <c r="X8" s="205">
        <f t="shared" ref="X8" si="10">SUM(Y8:Z8)</f>
        <v>10</v>
      </c>
      <c r="Y8" s="205">
        <v>0</v>
      </c>
      <c r="Z8" s="205">
        <v>10</v>
      </c>
      <c r="AA8" s="205">
        <f t="shared" ref="AA8" si="11">SUM(AB8:AC8)</f>
        <v>2</v>
      </c>
      <c r="AB8" s="205">
        <v>0</v>
      </c>
      <c r="AC8" s="205">
        <v>2</v>
      </c>
      <c r="AD8" s="205" t="s">
        <v>139</v>
      </c>
      <c r="AE8" s="1491"/>
      <c r="AF8" s="204" t="s">
        <v>495</v>
      </c>
      <c r="AG8" s="205">
        <v>3</v>
      </c>
      <c r="AH8" s="205">
        <f t="shared" ref="AH8" si="12">SUM(AI8:AJ8)</f>
        <v>10</v>
      </c>
      <c r="AI8" s="205">
        <v>0</v>
      </c>
      <c r="AJ8" s="205">
        <v>10</v>
      </c>
      <c r="AK8" s="205">
        <f t="shared" ref="AK8" si="13">SUM(AL8:AM8)</f>
        <v>2</v>
      </c>
      <c r="AL8" s="205">
        <v>0</v>
      </c>
      <c r="AM8" s="205">
        <v>2</v>
      </c>
      <c r="AN8" s="205" t="s">
        <v>139</v>
      </c>
      <c r="AO8" s="639"/>
      <c r="AP8"/>
      <c r="AQ8"/>
      <c r="AR8"/>
      <c r="AS8"/>
      <c r="AT8"/>
    </row>
    <row r="9" spans="1:46" ht="15.75" customHeight="1" x14ac:dyDescent="0.2">
      <c r="A9" s="1491"/>
      <c r="B9" s="204" t="s">
        <v>315</v>
      </c>
      <c r="C9" s="205">
        <v>3</v>
      </c>
      <c r="D9" s="205">
        <f>SUM(E9:F9)</f>
        <v>10</v>
      </c>
      <c r="E9" s="205">
        <v>0</v>
      </c>
      <c r="F9" s="205">
        <v>10</v>
      </c>
      <c r="G9" s="205">
        <f>SUM(H9:I9)</f>
        <v>2</v>
      </c>
      <c r="H9" s="205">
        <v>0</v>
      </c>
      <c r="I9" s="205">
        <v>2</v>
      </c>
      <c r="J9" s="205" t="s">
        <v>139</v>
      </c>
      <c r="K9" s="1491"/>
      <c r="L9" s="204" t="s">
        <v>315</v>
      </c>
      <c r="M9" s="205">
        <v>3</v>
      </c>
      <c r="N9" s="205">
        <f>SUM(O9:P9)</f>
        <v>10</v>
      </c>
      <c r="O9" s="205">
        <v>0</v>
      </c>
      <c r="P9" s="205">
        <v>10</v>
      </c>
      <c r="Q9" s="205">
        <f>SUM(R9:S9)</f>
        <v>2</v>
      </c>
      <c r="R9" s="205">
        <v>0</v>
      </c>
      <c r="S9" s="205">
        <v>2</v>
      </c>
      <c r="T9" s="206" t="s">
        <v>139</v>
      </c>
      <c r="U9" s="1486"/>
      <c r="V9" s="204" t="s">
        <v>315</v>
      </c>
      <c r="W9" s="205">
        <v>3</v>
      </c>
      <c r="X9" s="205">
        <f>SUM(Y9:Z9)</f>
        <v>10</v>
      </c>
      <c r="Y9" s="205">
        <v>0</v>
      </c>
      <c r="Z9" s="205">
        <v>10</v>
      </c>
      <c r="AA9" s="205">
        <f>SUM(AB9:AC9)</f>
        <v>2</v>
      </c>
      <c r="AB9" s="205">
        <v>0</v>
      </c>
      <c r="AC9" s="205">
        <v>2</v>
      </c>
      <c r="AD9" s="205" t="s">
        <v>139</v>
      </c>
      <c r="AE9" s="1491"/>
      <c r="AF9" s="204" t="s">
        <v>315</v>
      </c>
      <c r="AG9" s="205">
        <v>3</v>
      </c>
      <c r="AH9" s="205">
        <f>SUM(AI9:AJ9)</f>
        <v>10</v>
      </c>
      <c r="AI9" s="205">
        <v>0</v>
      </c>
      <c r="AJ9" s="205">
        <v>10</v>
      </c>
      <c r="AK9" s="205">
        <f>SUM(AL9:AM9)</f>
        <v>2</v>
      </c>
      <c r="AL9" s="205">
        <v>0</v>
      </c>
      <c r="AM9" s="205">
        <v>2</v>
      </c>
      <c r="AN9" s="205" t="s">
        <v>139</v>
      </c>
      <c r="AO9" s="639"/>
      <c r="AP9"/>
      <c r="AQ9"/>
      <c r="AR9"/>
      <c r="AS9"/>
      <c r="AT9"/>
    </row>
    <row r="10" spans="1:46" ht="15.75" customHeight="1" x14ac:dyDescent="0.2">
      <c r="A10" s="1491"/>
      <c r="B10" s="204" t="s">
        <v>156</v>
      </c>
      <c r="C10" s="205">
        <v>4</v>
      </c>
      <c r="D10" s="205">
        <f>SUM(E10:F10)</f>
        <v>10</v>
      </c>
      <c r="E10" s="205">
        <v>5</v>
      </c>
      <c r="F10" s="205">
        <v>5</v>
      </c>
      <c r="G10" s="205">
        <f>SUM(H10:I10)</f>
        <v>2</v>
      </c>
      <c r="H10" s="205">
        <v>1</v>
      </c>
      <c r="I10" s="205">
        <v>1</v>
      </c>
      <c r="J10" s="205" t="s">
        <v>135</v>
      </c>
      <c r="K10" s="1491"/>
      <c r="L10" s="204" t="s">
        <v>156</v>
      </c>
      <c r="M10" s="205">
        <v>4</v>
      </c>
      <c r="N10" s="205">
        <f>SUM(O10:P10)</f>
        <v>10</v>
      </c>
      <c r="O10" s="205">
        <v>5</v>
      </c>
      <c r="P10" s="205">
        <v>5</v>
      </c>
      <c r="Q10" s="205">
        <f>SUM(R10:S10)</f>
        <v>2</v>
      </c>
      <c r="R10" s="205">
        <v>1</v>
      </c>
      <c r="S10" s="205">
        <v>1</v>
      </c>
      <c r="T10" s="206" t="s">
        <v>135</v>
      </c>
      <c r="U10" s="1486"/>
      <c r="V10" s="204" t="s">
        <v>156</v>
      </c>
      <c r="W10" s="205">
        <v>4</v>
      </c>
      <c r="X10" s="205">
        <f>SUM(Y10:Z10)</f>
        <v>10</v>
      </c>
      <c r="Y10" s="205">
        <v>5</v>
      </c>
      <c r="Z10" s="205">
        <v>5</v>
      </c>
      <c r="AA10" s="205">
        <f>SUM(AB10:AC10)</f>
        <v>2</v>
      </c>
      <c r="AB10" s="205">
        <v>1</v>
      </c>
      <c r="AC10" s="205">
        <v>1</v>
      </c>
      <c r="AD10" s="205" t="s">
        <v>135</v>
      </c>
      <c r="AE10" s="1491"/>
      <c r="AF10" s="204" t="s">
        <v>156</v>
      </c>
      <c r="AG10" s="205">
        <v>4</v>
      </c>
      <c r="AH10" s="205">
        <f>SUM(AI10:AJ10)</f>
        <v>10</v>
      </c>
      <c r="AI10" s="205">
        <v>5</v>
      </c>
      <c r="AJ10" s="205">
        <v>5</v>
      </c>
      <c r="AK10" s="205">
        <f>SUM(AL10:AM10)</f>
        <v>2</v>
      </c>
      <c r="AL10" s="205">
        <v>1</v>
      </c>
      <c r="AM10" s="205">
        <v>1</v>
      </c>
      <c r="AN10" s="205" t="s">
        <v>135</v>
      </c>
      <c r="AO10" s="639"/>
      <c r="AP10"/>
      <c r="AQ10"/>
      <c r="AR10"/>
      <c r="AS10"/>
      <c r="AT10"/>
    </row>
    <row r="11" spans="1:46" ht="15.75" customHeight="1" x14ac:dyDescent="0.2">
      <c r="A11" s="1491"/>
      <c r="B11" s="204" t="s">
        <v>290</v>
      </c>
      <c r="C11" s="205">
        <v>4</v>
      </c>
      <c r="D11" s="197">
        <f>SUM(E11:F11)</f>
        <v>10</v>
      </c>
      <c r="E11" s="205">
        <v>0</v>
      </c>
      <c r="F11" s="205">
        <v>10</v>
      </c>
      <c r="G11" s="197">
        <f>SUM(H11:I11)</f>
        <v>2</v>
      </c>
      <c r="H11" s="205">
        <v>0</v>
      </c>
      <c r="I11" s="205">
        <v>2</v>
      </c>
      <c r="J11" s="205" t="s">
        <v>139</v>
      </c>
      <c r="K11" s="1491"/>
      <c r="L11" s="204" t="s">
        <v>290</v>
      </c>
      <c r="M11" s="205">
        <v>4</v>
      </c>
      <c r="N11" s="197">
        <f>SUM(O11:P11)</f>
        <v>10</v>
      </c>
      <c r="O11" s="205">
        <v>0</v>
      </c>
      <c r="P11" s="205">
        <v>10</v>
      </c>
      <c r="Q11" s="197">
        <f>SUM(R11:S11)</f>
        <v>2</v>
      </c>
      <c r="R11" s="205">
        <v>0</v>
      </c>
      <c r="S11" s="205">
        <v>2</v>
      </c>
      <c r="T11" s="206" t="s">
        <v>139</v>
      </c>
      <c r="U11" s="1486"/>
      <c r="V11" s="204" t="s">
        <v>290</v>
      </c>
      <c r="W11" s="205">
        <v>4</v>
      </c>
      <c r="X11" s="205">
        <f>SUM(Y11:Z11)</f>
        <v>10</v>
      </c>
      <c r="Y11" s="205">
        <v>0</v>
      </c>
      <c r="Z11" s="205">
        <v>10</v>
      </c>
      <c r="AA11" s="205">
        <f>SUM(AB11:AC11)</f>
        <v>2</v>
      </c>
      <c r="AB11" s="205">
        <v>0</v>
      </c>
      <c r="AC11" s="205">
        <v>2</v>
      </c>
      <c r="AD11" s="205" t="s">
        <v>139</v>
      </c>
      <c r="AE11" s="1491"/>
      <c r="AF11" s="204" t="s">
        <v>496</v>
      </c>
      <c r="AG11" s="205">
        <v>4</v>
      </c>
      <c r="AH11" s="205">
        <f>SUM(AI11:AJ11)</f>
        <v>15</v>
      </c>
      <c r="AI11" s="205">
        <v>5</v>
      </c>
      <c r="AJ11" s="205">
        <v>10</v>
      </c>
      <c r="AK11" s="205">
        <f>SUM(AL11:AM11)</f>
        <v>3</v>
      </c>
      <c r="AL11" s="205">
        <v>1</v>
      </c>
      <c r="AM11" s="205">
        <v>2</v>
      </c>
      <c r="AN11" s="205" t="s">
        <v>135</v>
      </c>
      <c r="AO11" s="639"/>
      <c r="AP11"/>
      <c r="AQ11"/>
      <c r="AR11"/>
      <c r="AS11"/>
      <c r="AT11"/>
    </row>
    <row r="12" spans="1:46" ht="15.75" customHeight="1" thickBot="1" x14ac:dyDescent="0.25">
      <c r="A12" s="1492"/>
      <c r="B12" s="429" t="s">
        <v>176</v>
      </c>
      <c r="C12" s="207">
        <f>SUM(C3:C11)</f>
        <v>30</v>
      </c>
      <c r="D12" s="205">
        <f t="shared" ref="D12:I12" si="14">SUM(D3:D11)</f>
        <v>100</v>
      </c>
      <c r="E12" s="205">
        <f t="shared" si="14"/>
        <v>30</v>
      </c>
      <c r="F12" s="205">
        <f t="shared" si="14"/>
        <v>70</v>
      </c>
      <c r="G12" s="205">
        <f t="shared" si="14"/>
        <v>21</v>
      </c>
      <c r="H12" s="205">
        <f t="shared" si="14"/>
        <v>7</v>
      </c>
      <c r="I12" s="205">
        <f t="shared" si="14"/>
        <v>14</v>
      </c>
      <c r="J12" s="207"/>
      <c r="K12" s="1492"/>
      <c r="L12" s="429" t="s">
        <v>176</v>
      </c>
      <c r="M12" s="207">
        <f>SUM(M3:M11)</f>
        <v>30</v>
      </c>
      <c r="N12" s="205">
        <f t="shared" ref="N12:S12" si="15">SUM(N3:N11)</f>
        <v>100</v>
      </c>
      <c r="O12" s="205">
        <f t="shared" si="15"/>
        <v>30</v>
      </c>
      <c r="P12" s="205">
        <f t="shared" si="15"/>
        <v>70</v>
      </c>
      <c r="Q12" s="205">
        <f t="shared" si="15"/>
        <v>21</v>
      </c>
      <c r="R12" s="205">
        <f t="shared" si="15"/>
        <v>7</v>
      </c>
      <c r="S12" s="205">
        <f t="shared" si="15"/>
        <v>14</v>
      </c>
      <c r="T12" s="211"/>
      <c r="U12" s="1487"/>
      <c r="V12" s="469" t="s">
        <v>176</v>
      </c>
      <c r="W12" s="470">
        <f>SUM(W3:W11)</f>
        <v>30</v>
      </c>
      <c r="X12" s="471">
        <f>SUM(X3:X11)</f>
        <v>100</v>
      </c>
      <c r="Y12" s="471">
        <f t="shared" ref="Y12:AC12" si="16">SUM(Y3:Y11)</f>
        <v>30</v>
      </c>
      <c r="Z12" s="471">
        <f t="shared" si="16"/>
        <v>70</v>
      </c>
      <c r="AA12" s="471">
        <f t="shared" si="16"/>
        <v>21</v>
      </c>
      <c r="AB12" s="471">
        <f t="shared" si="16"/>
        <v>7</v>
      </c>
      <c r="AC12" s="471">
        <f t="shared" si="16"/>
        <v>14</v>
      </c>
      <c r="AD12" s="207"/>
      <c r="AE12" s="1492"/>
      <c r="AF12" s="429" t="s">
        <v>176</v>
      </c>
      <c r="AG12" s="207">
        <f>SUM(AG3:AG11)</f>
        <v>30</v>
      </c>
      <c r="AH12" s="207">
        <f t="shared" ref="AH12:AM12" si="17">SUM(AH3:AH11)</f>
        <v>105</v>
      </c>
      <c r="AI12" s="207">
        <f t="shared" si="17"/>
        <v>35</v>
      </c>
      <c r="AJ12" s="207">
        <f t="shared" si="17"/>
        <v>70</v>
      </c>
      <c r="AK12" s="207">
        <f t="shared" si="17"/>
        <v>22</v>
      </c>
      <c r="AL12" s="207">
        <f t="shared" si="17"/>
        <v>8</v>
      </c>
      <c r="AM12" s="207">
        <f t="shared" si="17"/>
        <v>14</v>
      </c>
      <c r="AN12" s="207"/>
      <c r="AO12" s="640"/>
      <c r="AP12"/>
      <c r="AQ12"/>
      <c r="AR12"/>
      <c r="AS12"/>
      <c r="AT12"/>
    </row>
    <row r="13" spans="1:46" ht="15.75" customHeight="1" x14ac:dyDescent="0.2">
      <c r="A13" s="1490">
        <v>2</v>
      </c>
      <c r="B13" s="204" t="s">
        <v>312</v>
      </c>
      <c r="C13" s="205">
        <v>3</v>
      </c>
      <c r="D13" s="202">
        <f t="shared" ref="D13:D20" si="18">SUM(E13:F13)</f>
        <v>10</v>
      </c>
      <c r="E13" s="202">
        <v>10</v>
      </c>
      <c r="F13" s="202">
        <v>0</v>
      </c>
      <c r="G13" s="202">
        <f t="shared" ref="G13:G20" si="19">SUM(H13:I13)</f>
        <v>2</v>
      </c>
      <c r="H13" s="202">
        <v>2</v>
      </c>
      <c r="I13" s="202">
        <v>0</v>
      </c>
      <c r="J13" s="205" t="s">
        <v>135</v>
      </c>
      <c r="K13" s="1490">
        <v>2</v>
      </c>
      <c r="L13" s="204" t="s">
        <v>312</v>
      </c>
      <c r="M13" s="205">
        <v>3</v>
      </c>
      <c r="N13" s="202">
        <f t="shared" ref="N13:N14" si="20">SUM(O13:P13)</f>
        <v>10</v>
      </c>
      <c r="O13" s="202">
        <v>10</v>
      </c>
      <c r="P13" s="202">
        <v>0</v>
      </c>
      <c r="Q13" s="202">
        <f t="shared" ref="Q13:Q14" si="21">SUM(R13:S13)</f>
        <v>2</v>
      </c>
      <c r="R13" s="202">
        <v>2</v>
      </c>
      <c r="S13" s="202">
        <v>0</v>
      </c>
      <c r="T13" s="206" t="s">
        <v>135</v>
      </c>
      <c r="U13" s="1490">
        <v>2</v>
      </c>
      <c r="V13" s="204" t="s">
        <v>312</v>
      </c>
      <c r="W13" s="205">
        <v>3</v>
      </c>
      <c r="X13" s="202">
        <f t="shared" ref="X13:X14" si="22">SUM(Y13:Z13)</f>
        <v>10</v>
      </c>
      <c r="Y13" s="202">
        <v>10</v>
      </c>
      <c r="Z13" s="202">
        <v>0</v>
      </c>
      <c r="AA13" s="202">
        <f t="shared" ref="AA13:AA14" si="23">SUM(AB13:AC13)</f>
        <v>2</v>
      </c>
      <c r="AB13" s="202">
        <v>2</v>
      </c>
      <c r="AC13" s="202">
        <v>0</v>
      </c>
      <c r="AD13" s="205" t="s">
        <v>135</v>
      </c>
      <c r="AE13" s="1485">
        <v>2</v>
      </c>
      <c r="AF13" s="201" t="s">
        <v>312</v>
      </c>
      <c r="AG13" s="202">
        <v>3</v>
      </c>
      <c r="AH13" s="202">
        <f t="shared" ref="AH13:AH14" si="24">SUM(AI13:AJ13)</f>
        <v>10</v>
      </c>
      <c r="AI13" s="202">
        <v>10</v>
      </c>
      <c r="AJ13" s="202">
        <v>0</v>
      </c>
      <c r="AK13" s="202">
        <f t="shared" ref="AK13:AK14" si="25">SUM(AL13:AM13)</f>
        <v>2</v>
      </c>
      <c r="AL13" s="202">
        <v>2</v>
      </c>
      <c r="AM13" s="202">
        <v>0</v>
      </c>
      <c r="AN13" s="202" t="s">
        <v>135</v>
      </c>
      <c r="AO13" s="641"/>
      <c r="AP13"/>
      <c r="AQ13"/>
      <c r="AR13"/>
      <c r="AS13"/>
      <c r="AT13"/>
    </row>
    <row r="14" spans="1:46" ht="15.75" customHeight="1" x14ac:dyDescent="0.2">
      <c r="A14" s="1491"/>
      <c r="B14" s="208" t="s">
        <v>160</v>
      </c>
      <c r="C14" s="205">
        <v>4</v>
      </c>
      <c r="D14" s="205">
        <f t="shared" si="18"/>
        <v>15</v>
      </c>
      <c r="E14" s="205">
        <v>10</v>
      </c>
      <c r="F14" s="205">
        <v>5</v>
      </c>
      <c r="G14" s="205">
        <f t="shared" si="19"/>
        <v>3</v>
      </c>
      <c r="H14" s="205">
        <v>2</v>
      </c>
      <c r="I14" s="205">
        <v>1</v>
      </c>
      <c r="J14" s="205" t="s">
        <v>135</v>
      </c>
      <c r="K14" s="1491"/>
      <c r="L14" s="197" t="s">
        <v>160</v>
      </c>
      <c r="M14" s="205">
        <v>4</v>
      </c>
      <c r="N14" s="205">
        <f t="shared" si="20"/>
        <v>15</v>
      </c>
      <c r="O14" s="205">
        <v>10</v>
      </c>
      <c r="P14" s="205">
        <v>5</v>
      </c>
      <c r="Q14" s="205">
        <f t="shared" si="21"/>
        <v>3</v>
      </c>
      <c r="R14" s="205">
        <v>2</v>
      </c>
      <c r="S14" s="205">
        <v>1</v>
      </c>
      <c r="T14" s="206" t="s">
        <v>135</v>
      </c>
      <c r="U14" s="1491"/>
      <c r="V14" s="208" t="s">
        <v>160</v>
      </c>
      <c r="W14" s="205">
        <v>4</v>
      </c>
      <c r="X14" s="205">
        <f t="shared" si="22"/>
        <v>15</v>
      </c>
      <c r="Y14" s="205">
        <v>10</v>
      </c>
      <c r="Z14" s="205">
        <v>5</v>
      </c>
      <c r="AA14" s="205">
        <f t="shared" si="23"/>
        <v>3</v>
      </c>
      <c r="AB14" s="205">
        <v>2</v>
      </c>
      <c r="AC14" s="205">
        <v>1</v>
      </c>
      <c r="AD14" s="205" t="s">
        <v>135</v>
      </c>
      <c r="AE14" s="1486"/>
      <c r="AF14" s="197" t="s">
        <v>160</v>
      </c>
      <c r="AG14" s="205">
        <v>4</v>
      </c>
      <c r="AH14" s="205">
        <f t="shared" si="24"/>
        <v>15</v>
      </c>
      <c r="AI14" s="205">
        <v>10</v>
      </c>
      <c r="AJ14" s="205">
        <v>5</v>
      </c>
      <c r="AK14" s="205">
        <f t="shared" si="25"/>
        <v>3</v>
      </c>
      <c r="AL14" s="205">
        <v>2</v>
      </c>
      <c r="AM14" s="205">
        <v>1</v>
      </c>
      <c r="AN14" s="205" t="s">
        <v>135</v>
      </c>
      <c r="AO14" s="639"/>
      <c r="AP14"/>
      <c r="AQ14"/>
      <c r="AR14"/>
      <c r="AS14"/>
      <c r="AT14"/>
    </row>
    <row r="15" spans="1:46" ht="15.75" customHeight="1" x14ac:dyDescent="0.2">
      <c r="A15" s="1491"/>
      <c r="B15" s="208" t="s">
        <v>162</v>
      </c>
      <c r="C15" s="205">
        <v>5</v>
      </c>
      <c r="D15" s="197">
        <f t="shared" si="18"/>
        <v>20</v>
      </c>
      <c r="E15" s="205">
        <v>10</v>
      </c>
      <c r="F15" s="205">
        <v>10</v>
      </c>
      <c r="G15" s="197">
        <f t="shared" si="19"/>
        <v>4</v>
      </c>
      <c r="H15" s="205">
        <v>2</v>
      </c>
      <c r="I15" s="205">
        <v>2</v>
      </c>
      <c r="J15" s="205" t="s">
        <v>135</v>
      </c>
      <c r="K15" s="1491"/>
      <c r="L15" s="197" t="s">
        <v>162</v>
      </c>
      <c r="M15" s="205">
        <v>5</v>
      </c>
      <c r="N15" s="197">
        <f>SUM(O15:P15)</f>
        <v>20</v>
      </c>
      <c r="O15" s="205">
        <v>10</v>
      </c>
      <c r="P15" s="205">
        <v>10</v>
      </c>
      <c r="Q15" s="197">
        <f>SUM(R15:S15)</f>
        <v>4</v>
      </c>
      <c r="R15" s="205">
        <v>2</v>
      </c>
      <c r="S15" s="205">
        <v>2</v>
      </c>
      <c r="T15" s="206" t="s">
        <v>135</v>
      </c>
      <c r="U15" s="1491"/>
      <c r="V15" s="208" t="s">
        <v>162</v>
      </c>
      <c r="W15" s="205">
        <v>5</v>
      </c>
      <c r="X15" s="197">
        <f>SUM(Y15:Z15)</f>
        <v>20</v>
      </c>
      <c r="Y15" s="205">
        <v>10</v>
      </c>
      <c r="Z15" s="205">
        <v>10</v>
      </c>
      <c r="AA15" s="197">
        <f>SUM(AB15:AC15)</f>
        <v>4</v>
      </c>
      <c r="AB15" s="205">
        <v>2</v>
      </c>
      <c r="AC15" s="205">
        <v>2</v>
      </c>
      <c r="AD15" s="205" t="s">
        <v>135</v>
      </c>
      <c r="AE15" s="1486"/>
      <c r="AF15" s="197" t="s">
        <v>377</v>
      </c>
      <c r="AG15" s="205">
        <v>4</v>
      </c>
      <c r="AH15" s="205">
        <f>AI15+AJ15</f>
        <v>10</v>
      </c>
      <c r="AI15" s="205">
        <v>0</v>
      </c>
      <c r="AJ15" s="205">
        <v>10</v>
      </c>
      <c r="AK15" s="205">
        <f>SUM(AL15:AM15)</f>
        <v>2</v>
      </c>
      <c r="AL15" s="205">
        <v>0</v>
      </c>
      <c r="AM15" s="205">
        <v>2</v>
      </c>
      <c r="AN15" s="205" t="s">
        <v>135</v>
      </c>
      <c r="AO15" s="639"/>
      <c r="AP15"/>
      <c r="AQ15"/>
      <c r="AR15"/>
      <c r="AS15"/>
      <c r="AT15"/>
    </row>
    <row r="16" spans="1:46" ht="15.75" customHeight="1" x14ac:dyDescent="0.2">
      <c r="A16" s="1491"/>
      <c r="B16" s="204" t="s">
        <v>198</v>
      </c>
      <c r="C16" s="205">
        <v>4</v>
      </c>
      <c r="D16" s="197">
        <f t="shared" si="18"/>
        <v>15</v>
      </c>
      <c r="E16" s="205">
        <v>0</v>
      </c>
      <c r="F16" s="205">
        <v>15</v>
      </c>
      <c r="G16" s="197">
        <f t="shared" si="19"/>
        <v>3</v>
      </c>
      <c r="H16" s="205">
        <v>0</v>
      </c>
      <c r="I16" s="205">
        <v>3</v>
      </c>
      <c r="J16" s="205" t="s">
        <v>139</v>
      </c>
      <c r="K16" s="1491"/>
      <c r="L16" s="204" t="s">
        <v>198</v>
      </c>
      <c r="M16" s="205">
        <v>4</v>
      </c>
      <c r="N16" s="197">
        <f>SUM(O16:P16)</f>
        <v>15</v>
      </c>
      <c r="O16" s="205">
        <v>0</v>
      </c>
      <c r="P16" s="205">
        <v>15</v>
      </c>
      <c r="Q16" s="197">
        <f>SUM(R16:S16)</f>
        <v>3</v>
      </c>
      <c r="R16" s="205">
        <v>0</v>
      </c>
      <c r="S16" s="205">
        <v>3</v>
      </c>
      <c r="T16" s="206" t="s">
        <v>139</v>
      </c>
      <c r="U16" s="1491"/>
      <c r="V16" s="204" t="s">
        <v>198</v>
      </c>
      <c r="W16" s="205">
        <v>4</v>
      </c>
      <c r="X16" s="197">
        <f>SUM(Y16:Z16)</f>
        <v>15</v>
      </c>
      <c r="Y16" s="205">
        <v>0</v>
      </c>
      <c r="Z16" s="205">
        <v>15</v>
      </c>
      <c r="AA16" s="197">
        <f>SUM(AB16:AC16)</f>
        <v>3</v>
      </c>
      <c r="AB16" s="205">
        <v>0</v>
      </c>
      <c r="AC16" s="205">
        <v>3</v>
      </c>
      <c r="AD16" s="205" t="s">
        <v>139</v>
      </c>
      <c r="AE16" s="1486"/>
      <c r="AF16" s="197" t="s">
        <v>442</v>
      </c>
      <c r="AG16" s="205">
        <v>3</v>
      </c>
      <c r="AH16" s="205">
        <f>AI16+AJ16</f>
        <v>10</v>
      </c>
      <c r="AI16" s="205">
        <v>10</v>
      </c>
      <c r="AJ16" s="205">
        <v>0</v>
      </c>
      <c r="AK16" s="205">
        <f>SUM(AL16:AM16)</f>
        <v>2</v>
      </c>
      <c r="AL16" s="205">
        <v>2</v>
      </c>
      <c r="AM16" s="205">
        <v>0</v>
      </c>
      <c r="AN16" s="205" t="s">
        <v>135</v>
      </c>
      <c r="AO16" s="639"/>
      <c r="AP16"/>
      <c r="AQ16"/>
      <c r="AR16"/>
      <c r="AS16"/>
      <c r="AT16"/>
    </row>
    <row r="17" spans="1:46" ht="15.75" customHeight="1" x14ac:dyDescent="0.2">
      <c r="A17" s="1491"/>
      <c r="B17" s="208" t="s">
        <v>148</v>
      </c>
      <c r="C17" s="205">
        <v>4</v>
      </c>
      <c r="D17" s="205">
        <f t="shared" si="18"/>
        <v>15</v>
      </c>
      <c r="E17" s="205">
        <v>5</v>
      </c>
      <c r="F17" s="205">
        <v>10</v>
      </c>
      <c r="G17" s="205">
        <f t="shared" si="19"/>
        <v>3</v>
      </c>
      <c r="H17" s="205">
        <v>1</v>
      </c>
      <c r="I17" s="205">
        <v>2</v>
      </c>
      <c r="J17" s="205" t="s">
        <v>135</v>
      </c>
      <c r="K17" s="1491"/>
      <c r="L17" s="197" t="s">
        <v>148</v>
      </c>
      <c r="M17" s="205">
        <v>4</v>
      </c>
      <c r="N17" s="205">
        <f>SUM(O17:P17)</f>
        <v>15</v>
      </c>
      <c r="O17" s="205">
        <v>5</v>
      </c>
      <c r="P17" s="205">
        <v>10</v>
      </c>
      <c r="Q17" s="205">
        <f>SUM(R17:S17)</f>
        <v>3</v>
      </c>
      <c r="R17" s="205">
        <v>1</v>
      </c>
      <c r="S17" s="205">
        <v>2</v>
      </c>
      <c r="T17" s="206" t="s">
        <v>135</v>
      </c>
      <c r="U17" s="1491"/>
      <c r="V17" s="204" t="s">
        <v>366</v>
      </c>
      <c r="W17" s="205">
        <v>4</v>
      </c>
      <c r="X17" s="205">
        <f>SUM(Y17:Z17)</f>
        <v>20</v>
      </c>
      <c r="Y17" s="205">
        <v>5</v>
      </c>
      <c r="Z17" s="205">
        <v>15</v>
      </c>
      <c r="AA17" s="205">
        <f>SUM(AB17:AC17)</f>
        <v>3</v>
      </c>
      <c r="AB17" s="205">
        <v>1</v>
      </c>
      <c r="AC17" s="205">
        <v>2</v>
      </c>
      <c r="AD17" s="205" t="s">
        <v>135</v>
      </c>
      <c r="AE17" s="1486"/>
      <c r="AF17" s="197" t="s">
        <v>148</v>
      </c>
      <c r="AG17" s="205">
        <v>4</v>
      </c>
      <c r="AH17" s="205">
        <f>SUM(AI17:AJ17)</f>
        <v>15</v>
      </c>
      <c r="AI17" s="205">
        <v>5</v>
      </c>
      <c r="AJ17" s="205">
        <v>10</v>
      </c>
      <c r="AK17" s="205">
        <f>SUM(AL17:AM17)</f>
        <v>3</v>
      </c>
      <c r="AL17" s="205">
        <v>1</v>
      </c>
      <c r="AM17" s="205">
        <v>2</v>
      </c>
      <c r="AN17" s="205" t="s">
        <v>135</v>
      </c>
      <c r="AO17" s="639"/>
      <c r="AP17"/>
      <c r="AQ17"/>
      <c r="AR17"/>
      <c r="AS17"/>
      <c r="AT17"/>
    </row>
    <row r="18" spans="1:46" ht="15.75" customHeight="1" x14ac:dyDescent="0.2">
      <c r="A18" s="1491"/>
      <c r="B18" s="208" t="s">
        <v>152</v>
      </c>
      <c r="C18" s="205">
        <v>4</v>
      </c>
      <c r="D18" s="205">
        <f t="shared" si="18"/>
        <v>15</v>
      </c>
      <c r="E18" s="205">
        <v>5</v>
      </c>
      <c r="F18" s="205">
        <v>10</v>
      </c>
      <c r="G18" s="205">
        <f t="shared" si="19"/>
        <v>3</v>
      </c>
      <c r="H18" s="205">
        <v>1</v>
      </c>
      <c r="I18" s="205">
        <v>2</v>
      </c>
      <c r="J18" s="205" t="s">
        <v>135</v>
      </c>
      <c r="K18" s="1491"/>
      <c r="L18" s="197" t="s">
        <v>152</v>
      </c>
      <c r="M18" s="205">
        <v>4</v>
      </c>
      <c r="N18" s="205">
        <f>SUM(O18:P18)</f>
        <v>15</v>
      </c>
      <c r="O18" s="205">
        <v>5</v>
      </c>
      <c r="P18" s="205">
        <v>10</v>
      </c>
      <c r="Q18" s="205">
        <f>SUM(R18:S18)</f>
        <v>3</v>
      </c>
      <c r="R18" s="205">
        <v>1</v>
      </c>
      <c r="S18" s="205">
        <v>2</v>
      </c>
      <c r="T18" s="206" t="s">
        <v>135</v>
      </c>
      <c r="U18" s="1491"/>
      <c r="V18" s="204" t="s">
        <v>444</v>
      </c>
      <c r="W18" s="205">
        <v>4</v>
      </c>
      <c r="X18" s="205">
        <f t="shared" ref="X18" si="26">Y18+Z18</f>
        <v>10</v>
      </c>
      <c r="Y18" s="205">
        <v>0</v>
      </c>
      <c r="Z18" s="205">
        <v>10</v>
      </c>
      <c r="AA18" s="205">
        <f t="shared" ref="AA18" si="27">SUM(AB18:AC18)</f>
        <v>2</v>
      </c>
      <c r="AB18" s="205">
        <v>0</v>
      </c>
      <c r="AC18" s="205">
        <v>2</v>
      </c>
      <c r="AD18" s="205" t="s">
        <v>139</v>
      </c>
      <c r="AE18" s="1486"/>
      <c r="AF18" s="197" t="s">
        <v>396</v>
      </c>
      <c r="AG18" s="205">
        <v>3</v>
      </c>
      <c r="AH18" s="205">
        <f>AI18+AJ18</f>
        <v>10</v>
      </c>
      <c r="AI18" s="205">
        <v>0</v>
      </c>
      <c r="AJ18" s="205">
        <v>10</v>
      </c>
      <c r="AK18" s="205">
        <f>SUM(AL18:AM18)</f>
        <v>2</v>
      </c>
      <c r="AL18" s="205">
        <v>0</v>
      </c>
      <c r="AM18" s="205">
        <v>2</v>
      </c>
      <c r="AN18" s="205" t="s">
        <v>139</v>
      </c>
      <c r="AO18" s="639"/>
      <c r="AP18"/>
      <c r="AQ18"/>
      <c r="AR18"/>
      <c r="AS18"/>
      <c r="AT18"/>
    </row>
    <row r="19" spans="1:46" ht="15.75" customHeight="1" x14ac:dyDescent="0.2">
      <c r="A19" s="1491"/>
      <c r="B19" s="204" t="s">
        <v>228</v>
      </c>
      <c r="C19" s="205">
        <v>3</v>
      </c>
      <c r="D19" s="197">
        <f t="shared" si="18"/>
        <v>15</v>
      </c>
      <c r="E19" s="205">
        <v>10</v>
      </c>
      <c r="F19" s="205">
        <v>5</v>
      </c>
      <c r="G19" s="197">
        <f t="shared" si="19"/>
        <v>2</v>
      </c>
      <c r="H19" s="205">
        <v>1</v>
      </c>
      <c r="I19" s="205">
        <v>1</v>
      </c>
      <c r="J19" s="205" t="s">
        <v>135</v>
      </c>
      <c r="K19" s="1491"/>
      <c r="L19" s="197" t="s">
        <v>104</v>
      </c>
      <c r="M19" s="205">
        <v>6</v>
      </c>
      <c r="N19" s="205">
        <f>O19+P19</f>
        <v>10</v>
      </c>
      <c r="O19" s="205">
        <v>0</v>
      </c>
      <c r="P19" s="205">
        <v>10</v>
      </c>
      <c r="Q19" s="205">
        <f>SUM(R19:S19)</f>
        <v>3</v>
      </c>
      <c r="R19" s="205">
        <v>0</v>
      </c>
      <c r="S19" s="205">
        <v>3</v>
      </c>
      <c r="T19" s="206" t="s">
        <v>139</v>
      </c>
      <c r="U19" s="1491"/>
      <c r="V19" s="204" t="s">
        <v>682</v>
      </c>
      <c r="W19" s="205">
        <f>W41</f>
        <v>6</v>
      </c>
      <c r="X19" s="205">
        <f t="shared" ref="X19:AC19" si="28">X41</f>
        <v>25</v>
      </c>
      <c r="Y19" s="205">
        <f t="shared" si="28"/>
        <v>15</v>
      </c>
      <c r="Z19" s="205">
        <f t="shared" si="28"/>
        <v>10</v>
      </c>
      <c r="AA19" s="205">
        <f t="shared" si="28"/>
        <v>5</v>
      </c>
      <c r="AB19" s="205">
        <f t="shared" si="28"/>
        <v>3</v>
      </c>
      <c r="AC19" s="205">
        <f t="shared" si="28"/>
        <v>2</v>
      </c>
      <c r="AE19" s="1486"/>
      <c r="AF19" s="197" t="s">
        <v>447</v>
      </c>
      <c r="AG19" s="205">
        <v>3</v>
      </c>
      <c r="AH19" s="205">
        <f>AI19+AJ19</f>
        <v>10</v>
      </c>
      <c r="AI19" s="205">
        <v>0</v>
      </c>
      <c r="AJ19" s="205">
        <v>10</v>
      </c>
      <c r="AK19" s="205">
        <f>SUM(AL19:AM19)</f>
        <v>2</v>
      </c>
      <c r="AL19" s="205">
        <v>0</v>
      </c>
      <c r="AM19" s="205">
        <v>2</v>
      </c>
      <c r="AN19" s="205" t="s">
        <v>139</v>
      </c>
      <c r="AO19" s="639"/>
      <c r="AP19"/>
      <c r="AQ19"/>
      <c r="AR19"/>
      <c r="AS19"/>
      <c r="AT19"/>
    </row>
    <row r="20" spans="1:46" ht="15.75" customHeight="1" x14ac:dyDescent="0.2">
      <c r="A20" s="1491"/>
      <c r="B20" s="204" t="s">
        <v>294</v>
      </c>
      <c r="C20" s="205">
        <v>3</v>
      </c>
      <c r="D20" s="205">
        <f t="shared" si="18"/>
        <v>10</v>
      </c>
      <c r="E20" s="205">
        <v>0</v>
      </c>
      <c r="F20" s="205">
        <v>10</v>
      </c>
      <c r="G20" s="205">
        <f t="shared" si="19"/>
        <v>2</v>
      </c>
      <c r="H20" s="205">
        <v>0</v>
      </c>
      <c r="I20" s="205">
        <v>2</v>
      </c>
      <c r="J20" s="205" t="s">
        <v>139</v>
      </c>
      <c r="K20" s="1491"/>
      <c r="L20" s="197"/>
      <c r="T20" s="206"/>
      <c r="U20" s="1491"/>
      <c r="V20" s="204"/>
      <c r="X20" s="197"/>
      <c r="AA20" s="197"/>
      <c r="AE20" s="1486"/>
      <c r="AF20" s="197" t="s">
        <v>270</v>
      </c>
      <c r="AG20" s="205">
        <v>3</v>
      </c>
      <c r="AH20" s="205">
        <f t="shared" ref="AH20" si="29">AI20+AJ20</f>
        <v>10</v>
      </c>
      <c r="AI20" s="205">
        <v>0</v>
      </c>
      <c r="AJ20" s="205">
        <v>10</v>
      </c>
      <c r="AK20" s="205">
        <f t="shared" ref="AK20:AK21" si="30">SUM(AL20:AM20)</f>
        <v>2</v>
      </c>
      <c r="AL20" s="205">
        <v>0</v>
      </c>
      <c r="AM20" s="205">
        <v>2</v>
      </c>
      <c r="AN20" s="205" t="s">
        <v>139</v>
      </c>
      <c r="AO20" s="639"/>
      <c r="AP20"/>
      <c r="AQ20"/>
      <c r="AR20"/>
      <c r="AS20"/>
      <c r="AT20"/>
    </row>
    <row r="21" spans="1:46" ht="15.75" customHeight="1" x14ac:dyDescent="0.2">
      <c r="A21" s="1491"/>
      <c r="B21" s="204"/>
      <c r="K21" s="1491"/>
      <c r="L21" s="204"/>
      <c r="N21" s="197"/>
      <c r="Q21" s="197"/>
      <c r="T21" s="206"/>
      <c r="U21" s="1491"/>
      <c r="V21" s="204"/>
      <c r="AE21" s="1486"/>
      <c r="AF21" s="197" t="s">
        <v>476</v>
      </c>
      <c r="AG21" s="205">
        <v>3</v>
      </c>
      <c r="AH21" s="205">
        <v>15</v>
      </c>
      <c r="AI21" s="205">
        <v>15</v>
      </c>
      <c r="AJ21" s="205">
        <v>0</v>
      </c>
      <c r="AK21" s="205">
        <f t="shared" si="30"/>
        <v>2</v>
      </c>
      <c r="AL21" s="205">
        <v>2</v>
      </c>
      <c r="AM21" s="205">
        <v>0</v>
      </c>
      <c r="AN21" s="205" t="s">
        <v>135</v>
      </c>
      <c r="AO21" s="639"/>
      <c r="AP21"/>
      <c r="AQ21"/>
      <c r="AR21"/>
      <c r="AS21"/>
      <c r="AT21"/>
    </row>
    <row r="22" spans="1:46" ht="15.75" customHeight="1" x14ac:dyDescent="0.2">
      <c r="A22" s="1491"/>
      <c r="B22" s="209" t="s">
        <v>436</v>
      </c>
      <c r="C22" s="197">
        <v>0</v>
      </c>
      <c r="D22" s="197"/>
      <c r="E22" s="197"/>
      <c r="F22" s="197"/>
      <c r="G22" s="197">
        <v>0</v>
      </c>
      <c r="H22" s="197">
        <v>0</v>
      </c>
      <c r="I22" s="197">
        <v>0</v>
      </c>
      <c r="J22" s="197" t="s">
        <v>94</v>
      </c>
      <c r="K22" s="1491"/>
      <c r="L22" s="209" t="s">
        <v>436</v>
      </c>
      <c r="M22" s="197">
        <v>0</v>
      </c>
      <c r="N22" s="197"/>
      <c r="O22" s="197"/>
      <c r="P22" s="197"/>
      <c r="Q22" s="197">
        <v>0</v>
      </c>
      <c r="R22" s="197">
        <v>0</v>
      </c>
      <c r="S22" s="197">
        <v>0</v>
      </c>
      <c r="T22" s="210" t="s">
        <v>94</v>
      </c>
      <c r="U22" s="1491"/>
      <c r="V22" s="209" t="s">
        <v>436</v>
      </c>
      <c r="W22" s="197">
        <v>0</v>
      </c>
      <c r="X22" s="197"/>
      <c r="Y22" s="197"/>
      <c r="Z22" s="197"/>
      <c r="AA22" s="197">
        <v>0</v>
      </c>
      <c r="AB22" s="197">
        <v>0</v>
      </c>
      <c r="AC22" s="197">
        <v>0</v>
      </c>
      <c r="AD22" s="197" t="s">
        <v>94</v>
      </c>
      <c r="AE22" s="1486"/>
      <c r="AF22" s="209" t="s">
        <v>436</v>
      </c>
      <c r="AG22" s="197">
        <v>0</v>
      </c>
      <c r="AH22" s="197"/>
      <c r="AI22" s="197"/>
      <c r="AJ22" s="197"/>
      <c r="AK22" s="197">
        <v>0</v>
      </c>
      <c r="AL22" s="197">
        <v>0</v>
      </c>
      <c r="AM22" s="197">
        <v>0</v>
      </c>
      <c r="AN22" s="197" t="s">
        <v>94</v>
      </c>
      <c r="AO22" s="639"/>
      <c r="AP22"/>
      <c r="AQ22"/>
      <c r="AR22"/>
      <c r="AS22"/>
      <c r="AT22"/>
    </row>
    <row r="23" spans="1:46" ht="15.75" customHeight="1" thickBot="1" x14ac:dyDescent="0.25">
      <c r="A23" s="1492"/>
      <c r="B23" s="429" t="s">
        <v>176</v>
      </c>
      <c r="C23" s="207">
        <f t="shared" ref="C23:I23" si="31">SUM(C13:C22)</f>
        <v>30</v>
      </c>
      <c r="D23" s="207">
        <f t="shared" si="31"/>
        <v>115</v>
      </c>
      <c r="E23" s="207">
        <f t="shared" si="31"/>
        <v>50</v>
      </c>
      <c r="F23" s="207">
        <f t="shared" si="31"/>
        <v>65</v>
      </c>
      <c r="G23" s="207">
        <f t="shared" si="31"/>
        <v>22</v>
      </c>
      <c r="H23" s="207">
        <f t="shared" si="31"/>
        <v>9</v>
      </c>
      <c r="I23" s="207">
        <f t="shared" si="31"/>
        <v>13</v>
      </c>
      <c r="J23" s="207"/>
      <c r="K23" s="1492"/>
      <c r="L23" s="429" t="s">
        <v>176</v>
      </c>
      <c r="M23" s="207">
        <f t="shared" ref="M23:S23" si="32">SUM(M13:M22)</f>
        <v>30</v>
      </c>
      <c r="N23" s="207">
        <f t="shared" si="32"/>
        <v>100</v>
      </c>
      <c r="O23" s="207">
        <f t="shared" si="32"/>
        <v>40</v>
      </c>
      <c r="P23" s="207">
        <f t="shared" si="32"/>
        <v>60</v>
      </c>
      <c r="Q23" s="207">
        <f t="shared" si="32"/>
        <v>21</v>
      </c>
      <c r="R23" s="207">
        <f t="shared" si="32"/>
        <v>8</v>
      </c>
      <c r="S23" s="207">
        <f t="shared" si="32"/>
        <v>13</v>
      </c>
      <c r="T23" s="211"/>
      <c r="U23" s="1492"/>
      <c r="V23" s="469" t="s">
        <v>176</v>
      </c>
      <c r="W23" s="470">
        <f t="shared" ref="W23:AC23" si="33">SUM(W13:W22)</f>
        <v>30</v>
      </c>
      <c r="X23" s="470">
        <f t="shared" si="33"/>
        <v>115</v>
      </c>
      <c r="Y23" s="470">
        <f t="shared" si="33"/>
        <v>50</v>
      </c>
      <c r="Z23" s="470">
        <f t="shared" si="33"/>
        <v>65</v>
      </c>
      <c r="AA23" s="470">
        <f t="shared" si="33"/>
        <v>22</v>
      </c>
      <c r="AB23" s="470">
        <f t="shared" si="33"/>
        <v>10</v>
      </c>
      <c r="AC23" s="470">
        <f t="shared" si="33"/>
        <v>12</v>
      </c>
      <c r="AD23" s="207"/>
      <c r="AE23" s="1487"/>
      <c r="AF23" s="429" t="s">
        <v>176</v>
      </c>
      <c r="AG23" s="207">
        <f t="shared" ref="AG23:AM23" si="34">SUM(AG13:AG22)</f>
        <v>30</v>
      </c>
      <c r="AH23" s="207">
        <f t="shared" si="34"/>
        <v>105</v>
      </c>
      <c r="AI23" s="207">
        <f t="shared" si="34"/>
        <v>50</v>
      </c>
      <c r="AJ23" s="207">
        <f t="shared" si="34"/>
        <v>55</v>
      </c>
      <c r="AK23" s="207">
        <f t="shared" si="34"/>
        <v>20</v>
      </c>
      <c r="AL23" s="207">
        <f t="shared" si="34"/>
        <v>9</v>
      </c>
      <c r="AM23" s="207">
        <f t="shared" si="34"/>
        <v>11</v>
      </c>
      <c r="AN23" s="207"/>
      <c r="AO23" s="640"/>
      <c r="AP23"/>
      <c r="AQ23"/>
      <c r="AR23"/>
      <c r="AS23"/>
      <c r="AT23"/>
    </row>
    <row r="24" spans="1:46" ht="15.75" customHeight="1" x14ac:dyDescent="0.2">
      <c r="A24" s="1490">
        <v>3</v>
      </c>
      <c r="B24" s="204" t="s">
        <v>123</v>
      </c>
      <c r="C24" s="205">
        <v>3</v>
      </c>
      <c r="D24" s="205">
        <f t="shared" ref="D24:D30" si="35">SUM(E24:F24)</f>
        <v>10</v>
      </c>
      <c r="E24" s="205">
        <v>0</v>
      </c>
      <c r="F24" s="205">
        <v>10</v>
      </c>
      <c r="G24" s="205">
        <f t="shared" ref="G24:G30" si="36">SUM(H24:I24)</f>
        <v>2</v>
      </c>
      <c r="H24" s="205">
        <v>0</v>
      </c>
      <c r="I24" s="205">
        <v>2</v>
      </c>
      <c r="J24" s="205" t="s">
        <v>139</v>
      </c>
      <c r="K24" s="1490">
        <v>3</v>
      </c>
      <c r="L24" s="204" t="s">
        <v>123</v>
      </c>
      <c r="M24" s="205">
        <v>3</v>
      </c>
      <c r="N24" s="205">
        <f>SUM(O24:P24)</f>
        <v>10</v>
      </c>
      <c r="O24" s="205">
        <v>0</v>
      </c>
      <c r="P24" s="205">
        <v>10</v>
      </c>
      <c r="Q24" s="205">
        <f t="shared" ref="Q24:Q31" si="37">SUM(R24:S24)</f>
        <v>2</v>
      </c>
      <c r="R24" s="205">
        <v>0</v>
      </c>
      <c r="S24" s="205">
        <v>2</v>
      </c>
      <c r="T24" s="206" t="s">
        <v>139</v>
      </c>
      <c r="U24" s="1485">
        <v>3</v>
      </c>
      <c r="V24" s="204" t="s">
        <v>123</v>
      </c>
      <c r="W24" s="205">
        <v>3</v>
      </c>
      <c r="X24" s="205">
        <f>SUM(Y24:Z24)</f>
        <v>10</v>
      </c>
      <c r="Y24" s="205">
        <v>0</v>
      </c>
      <c r="Z24" s="205">
        <v>10</v>
      </c>
      <c r="AA24" s="205">
        <f>SUM(AB24:AC24)</f>
        <v>2</v>
      </c>
      <c r="AB24" s="205">
        <v>0</v>
      </c>
      <c r="AC24" s="205">
        <v>2</v>
      </c>
      <c r="AD24" s="205" t="s">
        <v>139</v>
      </c>
      <c r="AE24" s="1490">
        <v>3</v>
      </c>
      <c r="AF24" s="201" t="s">
        <v>123</v>
      </c>
      <c r="AG24" s="202">
        <v>3</v>
      </c>
      <c r="AH24" s="202">
        <f>SUM(AI24:AJ24)</f>
        <v>10</v>
      </c>
      <c r="AI24" s="202">
        <v>0</v>
      </c>
      <c r="AJ24" s="202">
        <v>10</v>
      </c>
      <c r="AK24" s="202">
        <f>SUM(AL24:AM24)</f>
        <v>2</v>
      </c>
      <c r="AL24" s="202">
        <v>0</v>
      </c>
      <c r="AM24" s="202">
        <v>2</v>
      </c>
      <c r="AN24" s="202" t="s">
        <v>139</v>
      </c>
      <c r="AO24" s="641"/>
      <c r="AP24"/>
      <c r="AQ24"/>
      <c r="AR24"/>
      <c r="AS24"/>
      <c r="AT24"/>
    </row>
    <row r="25" spans="1:46" ht="15.75" customHeight="1" x14ac:dyDescent="0.2">
      <c r="A25" s="1491"/>
      <c r="B25" s="204" t="s">
        <v>149</v>
      </c>
      <c r="C25" s="205">
        <v>5</v>
      </c>
      <c r="D25" s="197">
        <f t="shared" si="35"/>
        <v>20</v>
      </c>
      <c r="E25" s="205">
        <v>10</v>
      </c>
      <c r="F25" s="205">
        <v>10</v>
      </c>
      <c r="G25" s="197">
        <f t="shared" si="36"/>
        <v>4</v>
      </c>
      <c r="H25" s="205">
        <v>2</v>
      </c>
      <c r="I25" s="205">
        <v>2</v>
      </c>
      <c r="J25" s="205" t="s">
        <v>135</v>
      </c>
      <c r="K25" s="1491"/>
      <c r="L25" s="204" t="s">
        <v>498</v>
      </c>
      <c r="M25" s="205">
        <v>5</v>
      </c>
      <c r="N25" s="205">
        <f t="shared" ref="N25" si="38">O25+P25</f>
        <v>20</v>
      </c>
      <c r="O25" s="205">
        <v>10</v>
      </c>
      <c r="P25" s="205">
        <v>10</v>
      </c>
      <c r="Q25" s="205">
        <f t="shared" si="37"/>
        <v>3</v>
      </c>
      <c r="R25" s="205">
        <v>1</v>
      </c>
      <c r="S25" s="205">
        <v>2</v>
      </c>
      <c r="T25" s="206" t="s">
        <v>139</v>
      </c>
      <c r="U25" s="1486"/>
      <c r="V25" s="204" t="s">
        <v>149</v>
      </c>
      <c r="W25" s="205">
        <v>5</v>
      </c>
      <c r="X25" s="205">
        <f>SUM(Y25:Z25)</f>
        <v>20</v>
      </c>
      <c r="Y25" s="205">
        <v>10</v>
      </c>
      <c r="Z25" s="205">
        <v>10</v>
      </c>
      <c r="AA25" s="205">
        <f>SUM(AB25:AC25)</f>
        <v>4</v>
      </c>
      <c r="AB25" s="205">
        <v>2</v>
      </c>
      <c r="AC25" s="205">
        <v>2</v>
      </c>
      <c r="AD25" s="205" t="s">
        <v>135</v>
      </c>
      <c r="AE25" s="1491"/>
      <c r="AF25" s="204" t="s">
        <v>450</v>
      </c>
      <c r="AG25" s="205">
        <v>4</v>
      </c>
      <c r="AH25" s="205">
        <f t="shared" ref="AH25:AH30" si="39">AI25+AJ25</f>
        <v>15</v>
      </c>
      <c r="AI25" s="205">
        <v>5</v>
      </c>
      <c r="AJ25" s="205">
        <v>10</v>
      </c>
      <c r="AK25" s="205">
        <f>SUM(AL25:AM25)</f>
        <v>3</v>
      </c>
      <c r="AL25" s="205">
        <v>1</v>
      </c>
      <c r="AM25" s="205">
        <v>2</v>
      </c>
      <c r="AN25" s="205" t="s">
        <v>135</v>
      </c>
      <c r="AO25" s="639"/>
      <c r="AP25"/>
      <c r="AQ25"/>
      <c r="AR25"/>
      <c r="AS25"/>
      <c r="AT25"/>
    </row>
    <row r="26" spans="1:46" ht="15.75" customHeight="1" x14ac:dyDescent="0.2">
      <c r="A26" s="1491"/>
      <c r="B26" s="204" t="s">
        <v>451</v>
      </c>
      <c r="C26" s="205">
        <v>3</v>
      </c>
      <c r="D26" s="205">
        <f t="shared" si="35"/>
        <v>10</v>
      </c>
      <c r="E26" s="205">
        <v>10</v>
      </c>
      <c r="F26" s="205">
        <v>0</v>
      </c>
      <c r="G26" s="197">
        <f t="shared" si="36"/>
        <v>2</v>
      </c>
      <c r="H26" s="205">
        <v>2</v>
      </c>
      <c r="I26" s="205">
        <v>0</v>
      </c>
      <c r="J26" s="205" t="s">
        <v>135</v>
      </c>
      <c r="K26" s="1491"/>
      <c r="L26" s="204" t="s">
        <v>91</v>
      </c>
      <c r="M26" s="205">
        <v>4</v>
      </c>
      <c r="N26" s="205">
        <f>O26+P26</f>
        <v>15</v>
      </c>
      <c r="O26" s="205">
        <v>5</v>
      </c>
      <c r="P26" s="205">
        <v>10</v>
      </c>
      <c r="Q26" s="205">
        <f t="shared" si="37"/>
        <v>3</v>
      </c>
      <c r="R26" s="205">
        <v>1</v>
      </c>
      <c r="S26" s="205">
        <v>2</v>
      </c>
      <c r="T26" s="206" t="s">
        <v>135</v>
      </c>
      <c r="U26" s="1486"/>
      <c r="V26" s="215" t="s">
        <v>3</v>
      </c>
      <c r="W26" s="205">
        <v>5</v>
      </c>
      <c r="X26" s="205">
        <f t="shared" ref="X26:X28" si="40">SUM(Y26:Z26)</f>
        <v>15</v>
      </c>
      <c r="Y26" s="205">
        <v>10</v>
      </c>
      <c r="Z26" s="205">
        <v>5</v>
      </c>
      <c r="AA26" s="205">
        <f t="shared" ref="AA26" si="41">SUM(AB26:AC26)</f>
        <v>3</v>
      </c>
      <c r="AB26" s="205">
        <v>2</v>
      </c>
      <c r="AC26" s="205">
        <v>1</v>
      </c>
      <c r="AD26" s="205" t="s">
        <v>135</v>
      </c>
      <c r="AE26" s="1491"/>
      <c r="AF26" s="204" t="s">
        <v>452</v>
      </c>
      <c r="AG26" s="205">
        <v>4</v>
      </c>
      <c r="AH26" s="205">
        <f t="shared" si="39"/>
        <v>10</v>
      </c>
      <c r="AI26" s="205">
        <v>5</v>
      </c>
      <c r="AJ26" s="205">
        <v>5</v>
      </c>
      <c r="AK26" s="205">
        <f t="shared" ref="AK26" si="42">SUM(AL26:AM26)</f>
        <v>3</v>
      </c>
      <c r="AL26" s="205">
        <v>2</v>
      </c>
      <c r="AM26" s="205">
        <v>1</v>
      </c>
      <c r="AN26" s="205" t="s">
        <v>135</v>
      </c>
      <c r="AO26" s="639"/>
      <c r="AP26"/>
      <c r="AQ26"/>
      <c r="AR26"/>
      <c r="AS26"/>
      <c r="AT26"/>
    </row>
    <row r="27" spans="1:46" ht="15.75" customHeight="1" x14ac:dyDescent="0.2">
      <c r="A27" s="1491"/>
      <c r="B27" s="204" t="s">
        <v>80</v>
      </c>
      <c r="C27" s="205">
        <v>5</v>
      </c>
      <c r="D27" s="205">
        <f t="shared" si="35"/>
        <v>20</v>
      </c>
      <c r="E27" s="205">
        <v>5</v>
      </c>
      <c r="F27" s="205">
        <v>15</v>
      </c>
      <c r="G27" s="205">
        <f t="shared" si="36"/>
        <v>3</v>
      </c>
      <c r="H27" s="205">
        <v>1</v>
      </c>
      <c r="I27" s="205">
        <v>2</v>
      </c>
      <c r="J27" s="205" t="s">
        <v>139</v>
      </c>
      <c r="K27" s="1491"/>
      <c r="L27" s="204" t="s">
        <v>174</v>
      </c>
      <c r="M27" s="205">
        <v>3</v>
      </c>
      <c r="N27" s="205">
        <f>O27+P27</f>
        <v>15</v>
      </c>
      <c r="O27" s="205">
        <v>5</v>
      </c>
      <c r="P27" s="205">
        <v>10</v>
      </c>
      <c r="Q27" s="205">
        <f t="shared" si="37"/>
        <v>4</v>
      </c>
      <c r="R27" s="205">
        <v>2</v>
      </c>
      <c r="S27" s="205">
        <v>2</v>
      </c>
      <c r="T27" s="206" t="s">
        <v>135</v>
      </c>
      <c r="U27" s="1486"/>
      <c r="V27" s="204" t="s">
        <v>164</v>
      </c>
      <c r="W27" s="205">
        <v>3</v>
      </c>
      <c r="X27" s="205">
        <f t="shared" si="40"/>
        <v>10</v>
      </c>
      <c r="Y27" s="205">
        <v>0</v>
      </c>
      <c r="Z27" s="205">
        <v>10</v>
      </c>
      <c r="AA27" s="205">
        <f>SUM(AB27:AC27)</f>
        <v>2</v>
      </c>
      <c r="AB27" s="205">
        <v>0</v>
      </c>
      <c r="AC27" s="205">
        <v>2</v>
      </c>
      <c r="AD27" s="205" t="s">
        <v>135</v>
      </c>
      <c r="AE27" s="1491"/>
      <c r="AF27" s="204" t="s">
        <v>389</v>
      </c>
      <c r="AG27" s="205">
        <v>3</v>
      </c>
      <c r="AH27" s="205">
        <f t="shared" si="39"/>
        <v>10</v>
      </c>
      <c r="AI27" s="205">
        <v>10</v>
      </c>
      <c r="AJ27" s="205">
        <v>0</v>
      </c>
      <c r="AK27" s="205">
        <f>SUM(AL27:AM27)</f>
        <v>2</v>
      </c>
      <c r="AL27" s="205">
        <v>2</v>
      </c>
      <c r="AM27" s="205">
        <v>0</v>
      </c>
      <c r="AN27" s="205" t="s">
        <v>135</v>
      </c>
      <c r="AO27" s="639"/>
      <c r="AP27"/>
      <c r="AQ27"/>
      <c r="AR27"/>
      <c r="AS27"/>
      <c r="AT27"/>
    </row>
    <row r="28" spans="1:46" ht="15.75" customHeight="1" x14ac:dyDescent="0.2">
      <c r="A28" s="1491"/>
      <c r="B28" s="208" t="s">
        <v>221</v>
      </c>
      <c r="C28" s="205">
        <v>4</v>
      </c>
      <c r="D28" s="197">
        <f t="shared" si="35"/>
        <v>15</v>
      </c>
      <c r="E28" s="205">
        <v>10</v>
      </c>
      <c r="F28" s="205">
        <v>5</v>
      </c>
      <c r="G28" s="197">
        <f t="shared" si="36"/>
        <v>3</v>
      </c>
      <c r="H28" s="205">
        <v>2</v>
      </c>
      <c r="I28" s="205">
        <v>1</v>
      </c>
      <c r="J28" s="205" t="s">
        <v>135</v>
      </c>
      <c r="K28" s="1491"/>
      <c r="L28" s="204" t="s">
        <v>235</v>
      </c>
      <c r="M28" s="205">
        <v>3</v>
      </c>
      <c r="N28" s="205">
        <f>O28+P28</f>
        <v>15</v>
      </c>
      <c r="O28" s="205">
        <v>5</v>
      </c>
      <c r="P28" s="205">
        <v>10</v>
      </c>
      <c r="Q28" s="205">
        <f t="shared" si="37"/>
        <v>2</v>
      </c>
      <c r="R28" s="205">
        <v>1</v>
      </c>
      <c r="S28" s="205">
        <v>1</v>
      </c>
      <c r="T28" s="206" t="s">
        <v>139</v>
      </c>
      <c r="U28" s="1486"/>
      <c r="V28" s="215" t="s">
        <v>499</v>
      </c>
      <c r="W28" s="205">
        <v>5</v>
      </c>
      <c r="X28" s="205">
        <f t="shared" si="40"/>
        <v>20</v>
      </c>
      <c r="Y28" s="205">
        <v>5</v>
      </c>
      <c r="Z28" s="205">
        <v>15</v>
      </c>
      <c r="AA28" s="205">
        <f>SUM(AB28:AC28)</f>
        <v>3</v>
      </c>
      <c r="AB28" s="205">
        <v>1</v>
      </c>
      <c r="AC28" s="205">
        <v>2</v>
      </c>
      <c r="AD28" s="205" t="s">
        <v>135</v>
      </c>
      <c r="AE28" s="1491"/>
      <c r="AF28" s="204" t="s">
        <v>392</v>
      </c>
      <c r="AG28" s="205">
        <v>4</v>
      </c>
      <c r="AH28" s="205">
        <f t="shared" si="39"/>
        <v>15</v>
      </c>
      <c r="AI28" s="205">
        <v>10</v>
      </c>
      <c r="AJ28" s="205">
        <v>5</v>
      </c>
      <c r="AK28" s="205">
        <f>SUM(AL28:AM28)</f>
        <v>3</v>
      </c>
      <c r="AL28" s="205">
        <v>2</v>
      </c>
      <c r="AM28" s="205">
        <v>1</v>
      </c>
      <c r="AN28" s="205" t="s">
        <v>135</v>
      </c>
      <c r="AO28" s="210"/>
      <c r="AP28"/>
      <c r="AQ28"/>
      <c r="AR28"/>
      <c r="AS28"/>
      <c r="AT28"/>
    </row>
    <row r="29" spans="1:46" ht="15.75" customHeight="1" x14ac:dyDescent="0.2">
      <c r="A29" s="1491"/>
      <c r="B29" s="204" t="s">
        <v>500</v>
      </c>
      <c r="C29" s="205">
        <v>5</v>
      </c>
      <c r="D29" s="197">
        <f t="shared" si="35"/>
        <v>20</v>
      </c>
      <c r="E29" s="205">
        <v>10</v>
      </c>
      <c r="F29" s="205">
        <v>10</v>
      </c>
      <c r="G29" s="197">
        <f t="shared" si="36"/>
        <v>4</v>
      </c>
      <c r="H29" s="205">
        <v>2</v>
      </c>
      <c r="I29" s="205">
        <v>2</v>
      </c>
      <c r="J29" s="205" t="s">
        <v>135</v>
      </c>
      <c r="K29" s="1491"/>
      <c r="L29" s="204" t="s">
        <v>288</v>
      </c>
      <c r="M29" s="205">
        <v>3</v>
      </c>
      <c r="N29" s="205">
        <f>O29+P29</f>
        <v>10</v>
      </c>
      <c r="O29" s="205">
        <v>0</v>
      </c>
      <c r="P29" s="205">
        <v>10</v>
      </c>
      <c r="Q29" s="205">
        <f t="shared" si="37"/>
        <v>2</v>
      </c>
      <c r="R29" s="205">
        <v>0</v>
      </c>
      <c r="S29" s="205">
        <v>2</v>
      </c>
      <c r="T29" s="206" t="s">
        <v>139</v>
      </c>
      <c r="U29" s="1486"/>
      <c r="V29" s="204" t="s">
        <v>682</v>
      </c>
      <c r="W29" s="205">
        <f>W44</f>
        <v>9</v>
      </c>
      <c r="X29" s="205">
        <f t="shared" ref="X29:AC29" si="43">X44</f>
        <v>30</v>
      </c>
      <c r="Y29" s="205">
        <f t="shared" si="43"/>
        <v>5</v>
      </c>
      <c r="Z29" s="205">
        <f t="shared" si="43"/>
        <v>25</v>
      </c>
      <c r="AA29" s="205">
        <f t="shared" si="43"/>
        <v>7</v>
      </c>
      <c r="AB29" s="205">
        <f t="shared" si="43"/>
        <v>1</v>
      </c>
      <c r="AC29" s="205">
        <f t="shared" si="43"/>
        <v>6</v>
      </c>
      <c r="AE29" s="1491"/>
      <c r="AF29" s="204" t="s">
        <v>390</v>
      </c>
      <c r="AG29" s="205">
        <v>3</v>
      </c>
      <c r="AH29" s="205">
        <f t="shared" si="39"/>
        <v>10</v>
      </c>
      <c r="AI29" s="205">
        <v>5</v>
      </c>
      <c r="AJ29" s="205">
        <v>5</v>
      </c>
      <c r="AK29" s="205">
        <f>SUM(AL29:AM29)</f>
        <v>2</v>
      </c>
      <c r="AL29" s="205">
        <v>1</v>
      </c>
      <c r="AM29" s="205">
        <v>1</v>
      </c>
      <c r="AN29" s="205" t="s">
        <v>139</v>
      </c>
      <c r="AO29" s="639"/>
      <c r="AP29"/>
      <c r="AQ29"/>
      <c r="AR29"/>
      <c r="AS29"/>
      <c r="AT29"/>
    </row>
    <row r="30" spans="1:46" ht="15.75" customHeight="1" x14ac:dyDescent="0.2">
      <c r="A30" s="1491"/>
      <c r="B30" s="204" t="s">
        <v>348</v>
      </c>
      <c r="C30" s="205">
        <v>5</v>
      </c>
      <c r="D30" s="205">
        <f t="shared" si="35"/>
        <v>15</v>
      </c>
      <c r="E30" s="205">
        <v>0</v>
      </c>
      <c r="F30" s="205">
        <v>15</v>
      </c>
      <c r="G30" s="205">
        <f t="shared" si="36"/>
        <v>3</v>
      </c>
      <c r="H30" s="205">
        <v>0</v>
      </c>
      <c r="I30" s="205">
        <v>3</v>
      </c>
      <c r="J30" s="205" t="s">
        <v>139</v>
      </c>
      <c r="K30" s="1491"/>
      <c r="L30" s="204" t="s">
        <v>501</v>
      </c>
      <c r="M30" s="205">
        <v>5</v>
      </c>
      <c r="N30" s="205">
        <f t="shared" ref="N30" si="44">O30+P30</f>
        <v>20</v>
      </c>
      <c r="O30" s="205">
        <v>5</v>
      </c>
      <c r="P30" s="205">
        <v>15</v>
      </c>
      <c r="Q30" s="205">
        <f t="shared" si="37"/>
        <v>3</v>
      </c>
      <c r="R30" s="205">
        <v>1</v>
      </c>
      <c r="S30" s="205">
        <v>2</v>
      </c>
      <c r="T30" s="206" t="s">
        <v>139</v>
      </c>
      <c r="U30" s="1486"/>
      <c r="V30" s="204"/>
      <c r="X30" s="197"/>
      <c r="AE30" s="1491"/>
      <c r="AF30" s="204" t="s">
        <v>454</v>
      </c>
      <c r="AG30" s="205">
        <v>3</v>
      </c>
      <c r="AH30" s="205">
        <f t="shared" si="39"/>
        <v>10</v>
      </c>
      <c r="AI30" s="205">
        <v>0</v>
      </c>
      <c r="AJ30" s="205">
        <v>10</v>
      </c>
      <c r="AK30" s="205">
        <f>SUM(AL30:AM30)</f>
        <v>2</v>
      </c>
      <c r="AL30" s="205">
        <v>0</v>
      </c>
      <c r="AM30" s="205">
        <v>2</v>
      </c>
      <c r="AN30" s="205" t="s">
        <v>139</v>
      </c>
      <c r="AO30" s="639"/>
      <c r="AP30"/>
      <c r="AQ30"/>
      <c r="AR30"/>
      <c r="AS30"/>
      <c r="AT30"/>
    </row>
    <row r="31" spans="1:46" ht="15.75" customHeight="1" x14ac:dyDescent="0.2">
      <c r="A31" s="1491"/>
      <c r="B31" s="204"/>
      <c r="K31" s="1491"/>
      <c r="L31" s="204" t="s">
        <v>294</v>
      </c>
      <c r="M31" s="205">
        <v>4</v>
      </c>
      <c r="N31" s="205">
        <f t="shared" ref="N31" si="45">SUM(O31:P31)</f>
        <v>15</v>
      </c>
      <c r="O31" s="205">
        <v>0</v>
      </c>
      <c r="P31" s="205">
        <v>15</v>
      </c>
      <c r="Q31" s="205">
        <f t="shared" si="37"/>
        <v>3</v>
      </c>
      <c r="R31" s="205">
        <v>0</v>
      </c>
      <c r="S31" s="205">
        <v>3</v>
      </c>
      <c r="T31" s="206" t="s">
        <v>139</v>
      </c>
      <c r="U31" s="1486"/>
      <c r="V31" s="472"/>
      <c r="AA31" s="471"/>
      <c r="AB31" s="471"/>
      <c r="AC31" s="471"/>
      <c r="AE31" s="1491"/>
      <c r="AF31" s="204" t="s">
        <v>497</v>
      </c>
      <c r="AG31" s="205">
        <v>6</v>
      </c>
      <c r="AH31" s="205">
        <f>SUM(AI31:AJ31)</f>
        <v>20</v>
      </c>
      <c r="AI31" s="205">
        <v>0</v>
      </c>
      <c r="AJ31" s="205">
        <v>20</v>
      </c>
      <c r="AK31" s="205">
        <f>SUM(AL31:AM31)</f>
        <v>4</v>
      </c>
      <c r="AL31" s="205">
        <v>0</v>
      </c>
      <c r="AM31" s="205">
        <v>4</v>
      </c>
      <c r="AN31" s="205" t="s">
        <v>139</v>
      </c>
      <c r="AO31" s="639"/>
      <c r="AP31"/>
      <c r="AQ31"/>
      <c r="AR31"/>
      <c r="AS31"/>
      <c r="AT31"/>
    </row>
    <row r="32" spans="1:46" ht="15.75" customHeight="1" x14ac:dyDescent="0.2">
      <c r="A32" s="1491"/>
      <c r="B32" s="209" t="s">
        <v>439</v>
      </c>
      <c r="C32" s="197">
        <v>0</v>
      </c>
      <c r="D32" s="197"/>
      <c r="E32" s="197"/>
      <c r="F32" s="197"/>
      <c r="G32" s="197">
        <v>0</v>
      </c>
      <c r="H32" s="197">
        <v>0</v>
      </c>
      <c r="I32" s="197">
        <v>0</v>
      </c>
      <c r="J32" s="197" t="s">
        <v>94</v>
      </c>
      <c r="K32" s="1491"/>
      <c r="L32" s="209" t="s">
        <v>439</v>
      </c>
      <c r="M32" s="197">
        <v>0</v>
      </c>
      <c r="N32" s="197"/>
      <c r="O32" s="197"/>
      <c r="P32" s="197"/>
      <c r="Q32" s="197">
        <v>0</v>
      </c>
      <c r="R32" s="197">
        <v>0</v>
      </c>
      <c r="S32" s="197">
        <v>0</v>
      </c>
      <c r="T32" s="210" t="s">
        <v>94</v>
      </c>
      <c r="U32" s="1486"/>
      <c r="V32" s="209" t="s">
        <v>439</v>
      </c>
      <c r="W32" s="197">
        <v>0</v>
      </c>
      <c r="X32" s="197"/>
      <c r="Y32" s="197"/>
      <c r="Z32" s="197"/>
      <c r="AA32" s="197">
        <v>0</v>
      </c>
      <c r="AB32" s="197">
        <v>0</v>
      </c>
      <c r="AC32" s="197">
        <v>0</v>
      </c>
      <c r="AD32" s="197" t="s">
        <v>94</v>
      </c>
      <c r="AE32" s="1491"/>
      <c r="AF32" s="209" t="s">
        <v>439</v>
      </c>
      <c r="AG32" s="197">
        <v>0</v>
      </c>
      <c r="AH32" s="197"/>
      <c r="AI32" s="197"/>
      <c r="AJ32" s="197"/>
      <c r="AK32" s="197">
        <v>0</v>
      </c>
      <c r="AL32" s="197">
        <v>0</v>
      </c>
      <c r="AM32" s="197">
        <v>0</v>
      </c>
      <c r="AN32" s="197" t="s">
        <v>94</v>
      </c>
      <c r="AO32" s="639"/>
      <c r="AP32"/>
      <c r="AQ32"/>
      <c r="AR32"/>
      <c r="AS32"/>
      <c r="AT32"/>
    </row>
    <row r="33" spans="1:46" ht="15.75" customHeight="1" thickBot="1" x14ac:dyDescent="0.25">
      <c r="A33" s="1492"/>
      <c r="B33" s="429" t="s">
        <v>176</v>
      </c>
      <c r="C33" s="205">
        <f>SUM(C24:C32)</f>
        <v>30</v>
      </c>
      <c r="D33" s="205">
        <f>SUM(D24:D32)</f>
        <v>110</v>
      </c>
      <c r="E33" s="205">
        <f t="shared" ref="E33:F33" si="46">SUM(E24:E32)</f>
        <v>45</v>
      </c>
      <c r="F33" s="205">
        <f t="shared" si="46"/>
        <v>65</v>
      </c>
      <c r="G33" s="205">
        <f>SUM(G24:G32)</f>
        <v>21</v>
      </c>
      <c r="H33" s="205">
        <f t="shared" ref="H33:I33" si="47">SUM(H24:H32)</f>
        <v>9</v>
      </c>
      <c r="I33" s="205">
        <f t="shared" si="47"/>
        <v>12</v>
      </c>
      <c r="K33" s="436"/>
      <c r="L33" s="429" t="s">
        <v>176</v>
      </c>
      <c r="M33" s="205">
        <f>SUM(M24:M32)</f>
        <v>30</v>
      </c>
      <c r="N33" s="205">
        <f>SUM(N24:N32)</f>
        <v>120</v>
      </c>
      <c r="O33" s="205">
        <f>SUM(O24:O32)</f>
        <v>30</v>
      </c>
      <c r="P33" s="205">
        <f t="shared" ref="P33" si="48">SUM(P24:P32)</f>
        <v>90</v>
      </c>
      <c r="Q33" s="205">
        <f>SUM(Q24:Q32)</f>
        <v>22</v>
      </c>
      <c r="R33" s="205">
        <f t="shared" ref="R33:S33" si="49">SUM(R24:R32)</f>
        <v>6</v>
      </c>
      <c r="S33" s="205">
        <f t="shared" si="49"/>
        <v>16</v>
      </c>
      <c r="T33" s="206"/>
      <c r="U33" s="1487"/>
      <c r="V33" s="469" t="s">
        <v>176</v>
      </c>
      <c r="W33" s="471">
        <f>SUM(W24:W32)</f>
        <v>30</v>
      </c>
      <c r="X33" s="471">
        <f>SUM(X24:X32)</f>
        <v>105</v>
      </c>
      <c r="Y33" s="471">
        <f>SUM(Y24:Y32)</f>
        <v>30</v>
      </c>
      <c r="Z33" s="471">
        <f t="shared" ref="Z33" si="50">SUM(Z24:Z32)</f>
        <v>75</v>
      </c>
      <c r="AA33" s="471">
        <f>SUM(AA24:AA32)</f>
        <v>21</v>
      </c>
      <c r="AB33" s="471">
        <f t="shared" ref="AB33:AC33" si="51">SUM(AB24:AB32)</f>
        <v>6</v>
      </c>
      <c r="AC33" s="471">
        <f t="shared" si="51"/>
        <v>15</v>
      </c>
      <c r="AE33" s="1492"/>
      <c r="AF33" s="429" t="s">
        <v>176</v>
      </c>
      <c r="AG33" s="207">
        <f>SUM(AG24:AG32)</f>
        <v>30</v>
      </c>
      <c r="AH33" s="207">
        <f>SUM(AH24:AH32)</f>
        <v>100</v>
      </c>
      <c r="AI33" s="207">
        <f t="shared" ref="AI33:AJ33" si="52">SUM(AI24:AI32)</f>
        <v>35</v>
      </c>
      <c r="AJ33" s="207">
        <f t="shared" si="52"/>
        <v>65</v>
      </c>
      <c r="AK33" s="207">
        <f>SUM(AK24:AK32)</f>
        <v>21</v>
      </c>
      <c r="AL33" s="207">
        <f t="shared" ref="AL33:AM33" si="53">SUM(AL24:AL32)</f>
        <v>8</v>
      </c>
      <c r="AM33" s="207">
        <f t="shared" si="53"/>
        <v>13</v>
      </c>
      <c r="AN33" s="207"/>
      <c r="AO33" s="640"/>
      <c r="AP33"/>
      <c r="AQ33"/>
      <c r="AR33"/>
      <c r="AS33"/>
      <c r="AT33"/>
    </row>
    <row r="34" spans="1:46" ht="15.75" customHeight="1" x14ac:dyDescent="0.2">
      <c r="A34" s="1490">
        <v>4</v>
      </c>
      <c r="B34" s="201" t="s">
        <v>241</v>
      </c>
      <c r="C34" s="202">
        <v>30</v>
      </c>
      <c r="D34" s="307"/>
      <c r="E34" s="307"/>
      <c r="F34" s="307"/>
      <c r="G34" s="202"/>
      <c r="H34" s="202"/>
      <c r="I34" s="202"/>
      <c r="J34" s="202" t="s">
        <v>139</v>
      </c>
      <c r="K34" s="1490">
        <v>4</v>
      </c>
      <c r="L34" s="201" t="s">
        <v>241</v>
      </c>
      <c r="M34" s="202">
        <v>30</v>
      </c>
      <c r="N34" s="202"/>
      <c r="O34" s="202"/>
      <c r="P34" s="202"/>
      <c r="Q34" s="202"/>
      <c r="R34" s="202"/>
      <c r="S34" s="202"/>
      <c r="T34" s="203" t="s">
        <v>139</v>
      </c>
      <c r="U34" s="1490">
        <v>4</v>
      </c>
      <c r="V34" s="201" t="s">
        <v>241</v>
      </c>
      <c r="W34" s="202">
        <v>30</v>
      </c>
      <c r="X34" s="202"/>
      <c r="Y34" s="202"/>
      <c r="Z34" s="202"/>
      <c r="AA34" s="202"/>
      <c r="AB34" s="202"/>
      <c r="AC34" s="202"/>
      <c r="AD34" s="202" t="s">
        <v>139</v>
      </c>
      <c r="AE34" s="1490">
        <v>4</v>
      </c>
      <c r="AF34" s="201" t="s">
        <v>241</v>
      </c>
      <c r="AG34" s="202">
        <v>30</v>
      </c>
      <c r="AH34" s="307"/>
      <c r="AI34" s="307"/>
      <c r="AJ34" s="307"/>
      <c r="AK34" s="202"/>
      <c r="AL34" s="202"/>
      <c r="AM34" s="202"/>
      <c r="AN34" s="202" t="s">
        <v>139</v>
      </c>
      <c r="AO34" s="641"/>
      <c r="AP34"/>
      <c r="AQ34"/>
      <c r="AR34"/>
      <c r="AS34"/>
      <c r="AT34"/>
    </row>
    <row r="35" spans="1:46" ht="15.75" customHeight="1" thickBot="1" x14ac:dyDescent="0.25">
      <c r="A35" s="1492"/>
      <c r="B35" s="429" t="s">
        <v>176</v>
      </c>
      <c r="C35" s="207">
        <v>30</v>
      </c>
      <c r="D35" s="430"/>
      <c r="E35" s="430"/>
      <c r="F35" s="430"/>
      <c r="G35" s="207"/>
      <c r="H35" s="207"/>
      <c r="I35" s="207"/>
      <c r="J35" s="207"/>
      <c r="K35" s="1492"/>
      <c r="L35" s="429" t="s">
        <v>176</v>
      </c>
      <c r="M35" s="207">
        <v>30</v>
      </c>
      <c r="N35" s="207"/>
      <c r="O35" s="207"/>
      <c r="P35" s="207"/>
      <c r="Q35" s="207"/>
      <c r="R35" s="207"/>
      <c r="S35" s="207"/>
      <c r="T35" s="211"/>
      <c r="U35" s="1492"/>
      <c r="V35" s="469" t="s">
        <v>176</v>
      </c>
      <c r="W35" s="470">
        <v>30</v>
      </c>
      <c r="X35" s="470"/>
      <c r="Y35" s="470"/>
      <c r="Z35" s="470"/>
      <c r="AA35" s="470"/>
      <c r="AB35" s="470"/>
      <c r="AC35" s="470"/>
      <c r="AD35" s="207"/>
      <c r="AE35" s="1492"/>
      <c r="AF35" s="429" t="s">
        <v>176</v>
      </c>
      <c r="AG35" s="207">
        <v>30</v>
      </c>
      <c r="AH35" s="430"/>
      <c r="AI35" s="430"/>
      <c r="AJ35" s="430"/>
      <c r="AK35" s="207"/>
      <c r="AL35" s="207"/>
      <c r="AM35" s="207"/>
      <c r="AN35" s="207"/>
      <c r="AO35" s="640"/>
      <c r="AP35"/>
      <c r="AQ35"/>
      <c r="AR35"/>
      <c r="AS35"/>
      <c r="AT35"/>
    </row>
    <row r="36" spans="1:46" ht="15.75" customHeight="1" thickBot="1" x14ac:dyDescent="0.25">
      <c r="A36" s="436"/>
      <c r="B36" s="431" t="s">
        <v>324</v>
      </c>
      <c r="C36" s="207">
        <f t="shared" ref="C36:I36" si="54">C12+C23+C33+C35</f>
        <v>120</v>
      </c>
      <c r="D36" s="430">
        <f t="shared" si="54"/>
        <v>325</v>
      </c>
      <c r="E36" s="430">
        <f t="shared" si="54"/>
        <v>125</v>
      </c>
      <c r="F36" s="430">
        <f t="shared" si="54"/>
        <v>200</v>
      </c>
      <c r="G36" s="207">
        <f t="shared" si="54"/>
        <v>64</v>
      </c>
      <c r="H36" s="207">
        <f t="shared" si="54"/>
        <v>25</v>
      </c>
      <c r="I36" s="207">
        <f t="shared" si="54"/>
        <v>39</v>
      </c>
      <c r="J36" s="207"/>
      <c r="K36" s="212"/>
      <c r="L36" s="431" t="s">
        <v>324</v>
      </c>
      <c r="M36" s="207">
        <f t="shared" ref="M36:S36" si="55">M12+M23+M33+M35</f>
        <v>120</v>
      </c>
      <c r="N36" s="207">
        <f t="shared" si="55"/>
        <v>320</v>
      </c>
      <c r="O36" s="207">
        <f t="shared" si="55"/>
        <v>100</v>
      </c>
      <c r="P36" s="207">
        <f t="shared" si="55"/>
        <v>220</v>
      </c>
      <c r="Q36" s="207">
        <f t="shared" si="55"/>
        <v>64</v>
      </c>
      <c r="R36" s="207">
        <f t="shared" si="55"/>
        <v>21</v>
      </c>
      <c r="S36" s="207">
        <f t="shared" si="55"/>
        <v>43</v>
      </c>
      <c r="T36" s="211"/>
      <c r="U36" s="473"/>
      <c r="V36" s="474" t="s">
        <v>324</v>
      </c>
      <c r="W36" s="470">
        <f t="shared" ref="W36:AC36" si="56">W12+W23+W33+W35</f>
        <v>120</v>
      </c>
      <c r="X36" s="475">
        <f>X12+X23+X33+X35</f>
        <v>320</v>
      </c>
      <c r="Y36" s="475">
        <f t="shared" si="56"/>
        <v>110</v>
      </c>
      <c r="Z36" s="475">
        <f t="shared" si="56"/>
        <v>210</v>
      </c>
      <c r="AA36" s="470">
        <f t="shared" si="56"/>
        <v>64</v>
      </c>
      <c r="AB36" s="470">
        <f t="shared" si="56"/>
        <v>23</v>
      </c>
      <c r="AC36" s="470">
        <f t="shared" si="56"/>
        <v>41</v>
      </c>
      <c r="AD36" s="470"/>
      <c r="AE36" s="436"/>
      <c r="AF36" s="431" t="s">
        <v>324</v>
      </c>
      <c r="AG36" s="207">
        <f t="shared" ref="AG36:AM36" si="57">AG12+AG23+AG33+AG35</f>
        <v>120</v>
      </c>
      <c r="AH36" s="430">
        <f t="shared" si="57"/>
        <v>310</v>
      </c>
      <c r="AI36" s="430">
        <f t="shared" si="57"/>
        <v>120</v>
      </c>
      <c r="AJ36" s="430">
        <f t="shared" si="57"/>
        <v>190</v>
      </c>
      <c r="AK36" s="207">
        <f t="shared" si="57"/>
        <v>63</v>
      </c>
      <c r="AL36" s="207">
        <f t="shared" si="57"/>
        <v>25</v>
      </c>
      <c r="AM36" s="207">
        <f t="shared" si="57"/>
        <v>38</v>
      </c>
      <c r="AN36" s="207"/>
      <c r="AO36" s="640"/>
      <c r="AP36"/>
      <c r="AQ36"/>
      <c r="AR36"/>
      <c r="AS36"/>
      <c r="AT36"/>
    </row>
    <row r="37" spans="1:46" ht="18" customHeight="1" x14ac:dyDescent="0.2">
      <c r="A37" s="214"/>
      <c r="B37" s="215"/>
      <c r="H37" s="216"/>
      <c r="K37" s="205"/>
      <c r="L37" s="215"/>
      <c r="U37" s="476"/>
      <c r="V37" s="214"/>
      <c r="AD37" s="203"/>
      <c r="AO37"/>
      <c r="AP37"/>
      <c r="AQ37"/>
      <c r="AR37"/>
      <c r="AS37"/>
      <c r="AT37"/>
    </row>
    <row r="38" spans="1:46" ht="15.75" customHeight="1" x14ac:dyDescent="0.2">
      <c r="A38"/>
      <c r="B38"/>
      <c r="C38"/>
      <c r="D38"/>
      <c r="E38"/>
      <c r="F38"/>
      <c r="G38"/>
      <c r="H38"/>
      <c r="I38"/>
      <c r="L38" s="197"/>
      <c r="M38"/>
      <c r="N38"/>
      <c r="O38"/>
      <c r="P38"/>
      <c r="Q38"/>
      <c r="R38"/>
      <c r="S38"/>
      <c r="T38"/>
      <c r="U38" s="477"/>
      <c r="V38" s="478" t="s">
        <v>683</v>
      </c>
      <c r="W38" s="478"/>
      <c r="X38" s="478"/>
      <c r="Y38" s="478"/>
      <c r="Z38" s="478"/>
      <c r="AA38" s="478"/>
      <c r="AB38" s="478"/>
      <c r="AC38" s="478"/>
      <c r="AD38" s="479"/>
      <c r="AE38" s="205"/>
      <c r="AF38" s="217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ht="15.75" customHeight="1" x14ac:dyDescent="0.2">
      <c r="L39" s="217"/>
      <c r="M39"/>
      <c r="N39"/>
      <c r="O39"/>
      <c r="P39"/>
      <c r="Q39"/>
      <c r="R39"/>
      <c r="S39"/>
      <c r="T39"/>
      <c r="U39" s="1491">
        <v>2</v>
      </c>
      <c r="V39" s="204" t="s">
        <v>446</v>
      </c>
      <c r="W39" s="205">
        <v>3</v>
      </c>
      <c r="X39" s="480">
        <f t="shared" ref="X39:X40" si="58">SUM(Y39:Z39)</f>
        <v>10</v>
      </c>
      <c r="Y39" s="480">
        <v>5</v>
      </c>
      <c r="Z39" s="480">
        <v>5</v>
      </c>
      <c r="AA39" s="205">
        <f t="shared" ref="AA39:AA40" si="59">SUM(AB39:AC39)</f>
        <v>2</v>
      </c>
      <c r="AB39" s="205">
        <v>1</v>
      </c>
      <c r="AC39" s="205">
        <v>1</v>
      </c>
      <c r="AD39" s="206" t="s">
        <v>135</v>
      </c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 ht="15.75" customHeight="1" x14ac:dyDescent="0.2">
      <c r="A40"/>
      <c r="B40"/>
      <c r="C40"/>
      <c r="D40"/>
      <c r="E40"/>
      <c r="F40"/>
      <c r="G40"/>
      <c r="H40"/>
      <c r="M40"/>
      <c r="N40"/>
      <c r="O40"/>
      <c r="P40"/>
      <c r="Q40"/>
      <c r="R40"/>
      <c r="S40"/>
      <c r="T40"/>
      <c r="U40" s="1491"/>
      <c r="V40" s="204" t="s">
        <v>236</v>
      </c>
      <c r="W40" s="205">
        <v>3</v>
      </c>
      <c r="X40" s="480">
        <f t="shared" si="58"/>
        <v>15</v>
      </c>
      <c r="Y40" s="480">
        <v>10</v>
      </c>
      <c r="Z40" s="480">
        <v>5</v>
      </c>
      <c r="AA40" s="205">
        <f t="shared" si="59"/>
        <v>3</v>
      </c>
      <c r="AB40" s="205">
        <v>2</v>
      </c>
      <c r="AC40" s="205">
        <v>1</v>
      </c>
      <c r="AD40" s="206" t="s">
        <v>135</v>
      </c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46" ht="15.75" customHeight="1" thickBot="1" x14ac:dyDescent="0.25">
      <c r="A41"/>
      <c r="B41"/>
      <c r="C41"/>
      <c r="D41"/>
      <c r="E41"/>
      <c r="F41"/>
      <c r="G41"/>
      <c r="H41"/>
      <c r="L41"/>
      <c r="M41"/>
      <c r="N41"/>
      <c r="O41"/>
      <c r="P41"/>
      <c r="Q41"/>
      <c r="R41"/>
      <c r="S41"/>
      <c r="T41"/>
      <c r="U41" s="1492"/>
      <c r="V41" s="469" t="s">
        <v>176</v>
      </c>
      <c r="W41" s="470">
        <f>SUM(W39:W40)</f>
        <v>6</v>
      </c>
      <c r="X41" s="475">
        <f t="shared" ref="X41:AC41" si="60">SUM(X39:X40)</f>
        <v>25</v>
      </c>
      <c r="Y41" s="475">
        <f t="shared" si="60"/>
        <v>15</v>
      </c>
      <c r="Z41" s="475">
        <f t="shared" si="60"/>
        <v>10</v>
      </c>
      <c r="AA41" s="470">
        <f>SUM(AA39:AA40)</f>
        <v>5</v>
      </c>
      <c r="AB41" s="470">
        <f t="shared" si="60"/>
        <v>3</v>
      </c>
      <c r="AC41" s="470">
        <f t="shared" si="60"/>
        <v>2</v>
      </c>
      <c r="AD41" s="481"/>
      <c r="AE41"/>
      <c r="AF41"/>
      <c r="AG41"/>
      <c r="AH41"/>
      <c r="AI41"/>
      <c r="AJ41"/>
      <c r="AK41"/>
      <c r="AL41"/>
      <c r="AM41"/>
      <c r="AN41"/>
    </row>
    <row r="42" spans="1:46" ht="15.75" customHeight="1" x14ac:dyDescent="0.2">
      <c r="A42"/>
      <c r="B42"/>
      <c r="C42"/>
      <c r="D42"/>
      <c r="E42"/>
      <c r="F42"/>
      <c r="G42"/>
      <c r="H42"/>
      <c r="L42"/>
      <c r="M42"/>
      <c r="N42"/>
      <c r="O42"/>
      <c r="P42"/>
      <c r="Q42"/>
      <c r="R42"/>
      <c r="S42"/>
      <c r="T42"/>
      <c r="U42" s="1494">
        <v>3</v>
      </c>
      <c r="V42" s="204" t="s">
        <v>294</v>
      </c>
      <c r="W42" s="205">
        <v>4</v>
      </c>
      <c r="X42" s="480">
        <f>SUM(Y42:Z42)</f>
        <v>15</v>
      </c>
      <c r="Y42" s="480">
        <v>0</v>
      </c>
      <c r="Z42" s="480">
        <v>15</v>
      </c>
      <c r="AA42" s="205">
        <f>SUM(AB42:AC42)</f>
        <v>4</v>
      </c>
      <c r="AB42" s="205">
        <v>0</v>
      </c>
      <c r="AC42" s="205">
        <v>4</v>
      </c>
      <c r="AD42" s="206" t="s">
        <v>139</v>
      </c>
      <c r="AE42"/>
      <c r="AF42"/>
      <c r="AG42"/>
      <c r="AH42"/>
      <c r="AI42"/>
      <c r="AJ42"/>
      <c r="AK42"/>
      <c r="AL42"/>
      <c r="AM42"/>
      <c r="AN42"/>
    </row>
    <row r="43" spans="1:46" ht="15.75" customHeight="1" x14ac:dyDescent="0.2">
      <c r="A43"/>
      <c r="B43"/>
      <c r="C43"/>
      <c r="D43"/>
      <c r="E43"/>
      <c r="F43"/>
      <c r="G43"/>
      <c r="H43"/>
      <c r="L43"/>
      <c r="M43"/>
      <c r="N43"/>
      <c r="O43"/>
      <c r="P43"/>
      <c r="Q43"/>
      <c r="R43"/>
      <c r="S43"/>
      <c r="T43"/>
      <c r="U43" s="1495"/>
      <c r="V43" s="204" t="s">
        <v>684</v>
      </c>
      <c r="W43" s="205">
        <v>5</v>
      </c>
      <c r="X43" s="480">
        <f>SUM(Y43:Z43)</f>
        <v>15</v>
      </c>
      <c r="Y43" s="480">
        <v>5</v>
      </c>
      <c r="Z43" s="480">
        <v>10</v>
      </c>
      <c r="AA43" s="205">
        <f t="shared" ref="AA43" si="61">SUM(AB43:AC43)</f>
        <v>3</v>
      </c>
      <c r="AB43" s="205">
        <v>1</v>
      </c>
      <c r="AC43" s="205">
        <v>2</v>
      </c>
      <c r="AD43" s="206" t="s">
        <v>139</v>
      </c>
      <c r="AE43"/>
      <c r="AF43"/>
      <c r="AG43"/>
      <c r="AH43"/>
      <c r="AI43"/>
      <c r="AJ43"/>
      <c r="AK43"/>
      <c r="AL43"/>
      <c r="AM43"/>
      <c r="AN43"/>
    </row>
    <row r="44" spans="1:46" ht="15.75" customHeight="1" thickBot="1" x14ac:dyDescent="0.25">
      <c r="A44"/>
      <c r="B44"/>
      <c r="C44"/>
      <c r="D44"/>
      <c r="E44"/>
      <c r="F44"/>
      <c r="G44"/>
      <c r="H44"/>
      <c r="L44"/>
      <c r="M44"/>
      <c r="N44"/>
      <c r="O44"/>
      <c r="P44"/>
      <c r="Q44"/>
      <c r="R44"/>
      <c r="S44"/>
      <c r="T44"/>
      <c r="U44" s="1496"/>
      <c r="V44" s="469" t="s">
        <v>176</v>
      </c>
      <c r="W44" s="470">
        <f>SUM(W42:W43)</f>
        <v>9</v>
      </c>
      <c r="X44" s="470">
        <f t="shared" ref="X44:AC44" si="62">SUM(X42:X43)</f>
        <v>30</v>
      </c>
      <c r="Y44" s="470">
        <f t="shared" si="62"/>
        <v>5</v>
      </c>
      <c r="Z44" s="470">
        <f t="shared" si="62"/>
        <v>25</v>
      </c>
      <c r="AA44" s="470">
        <f t="shared" si="62"/>
        <v>7</v>
      </c>
      <c r="AB44" s="470">
        <f t="shared" si="62"/>
        <v>1</v>
      </c>
      <c r="AC44" s="470">
        <f t="shared" si="62"/>
        <v>6</v>
      </c>
      <c r="AD44" s="481"/>
      <c r="AE44"/>
      <c r="AF44"/>
      <c r="AG44"/>
      <c r="AH44"/>
      <c r="AI44"/>
      <c r="AJ44"/>
      <c r="AK44"/>
      <c r="AL44"/>
      <c r="AM44"/>
      <c r="AN44"/>
    </row>
    <row r="45" spans="1:46" customFormat="1" ht="15.75" customHeight="1" x14ac:dyDescent="0.2"/>
    <row r="46" spans="1:46" customFormat="1" ht="15.75" customHeight="1" x14ac:dyDescent="0.2"/>
    <row r="47" spans="1:46" s="316" customFormat="1" ht="47.25" customHeight="1" x14ac:dyDescent="0.2">
      <c r="A47" s="1493" t="s">
        <v>576</v>
      </c>
      <c r="B47" s="1493"/>
      <c r="C47" s="1493"/>
      <c r="D47" s="1493"/>
      <c r="E47" s="1493"/>
      <c r="F47" s="1493"/>
      <c r="G47" s="1493"/>
      <c r="H47" s="1493"/>
      <c r="I47" s="1493"/>
      <c r="J47" s="1493"/>
      <c r="K47" s="1493" t="s">
        <v>576</v>
      </c>
      <c r="L47" s="1493"/>
      <c r="M47" s="1493"/>
      <c r="N47" s="1493"/>
      <c r="O47" s="1493"/>
      <c r="P47" s="1493"/>
      <c r="Q47" s="1493"/>
      <c r="R47" s="1493"/>
      <c r="S47" s="1493"/>
      <c r="T47" s="1493"/>
      <c r="U47" s="1493" t="s">
        <v>576</v>
      </c>
      <c r="V47" s="1493"/>
      <c r="W47" s="1493"/>
      <c r="X47" s="1493"/>
      <c r="Y47" s="1493"/>
      <c r="Z47" s="1493"/>
      <c r="AA47" s="1493"/>
      <c r="AB47" s="1493"/>
      <c r="AC47" s="1493"/>
      <c r="AD47" s="1493"/>
      <c r="AE47" s="1493" t="s">
        <v>575</v>
      </c>
      <c r="AF47" s="1493"/>
      <c r="AG47" s="1493"/>
      <c r="AH47" s="1493"/>
      <c r="AI47" s="1493"/>
      <c r="AJ47" s="1493"/>
      <c r="AK47" s="1493"/>
      <c r="AL47" s="1493"/>
      <c r="AM47" s="1493"/>
      <c r="AN47" s="1493"/>
    </row>
    <row r="48" spans="1:46" s="316" customFormat="1" ht="69" customHeight="1" x14ac:dyDescent="0.2">
      <c r="A48" s="1489" t="s">
        <v>578</v>
      </c>
      <c r="B48" s="1489"/>
      <c r="C48" s="1489"/>
      <c r="D48" s="1489"/>
      <c r="E48" s="1489"/>
      <c r="F48" s="1489"/>
      <c r="G48" s="1489"/>
      <c r="H48" s="1489"/>
      <c r="I48" s="1489"/>
      <c r="J48" s="1489"/>
      <c r="K48" s="1489" t="s">
        <v>578</v>
      </c>
      <c r="L48" s="1489"/>
      <c r="M48" s="1489"/>
      <c r="N48" s="1489"/>
      <c r="O48" s="1489"/>
      <c r="P48" s="1489"/>
      <c r="Q48" s="1489"/>
      <c r="R48" s="1489"/>
      <c r="S48" s="1489"/>
      <c r="T48" s="1489"/>
      <c r="U48" s="1489" t="s">
        <v>578</v>
      </c>
      <c r="V48" s="1489"/>
      <c r="W48" s="1489"/>
      <c r="X48" s="1489"/>
      <c r="Y48" s="1489"/>
      <c r="Z48" s="1489"/>
      <c r="AA48" s="1489"/>
      <c r="AB48" s="1489"/>
      <c r="AC48" s="1489"/>
      <c r="AD48" s="1489"/>
      <c r="AE48" s="1489" t="s">
        <v>577</v>
      </c>
      <c r="AF48" s="1489"/>
      <c r="AG48" s="1489"/>
      <c r="AH48" s="1489"/>
      <c r="AI48" s="1489"/>
      <c r="AJ48" s="1489"/>
      <c r="AK48" s="1489"/>
      <c r="AL48" s="1489"/>
      <c r="AM48" s="1489"/>
      <c r="AN48" s="1489"/>
    </row>
    <row r="49" customFormat="1" ht="15.75" customHeight="1" x14ac:dyDescent="0.2"/>
    <row r="50" customFormat="1" ht="15.75" customHeight="1" x14ac:dyDescent="0.2"/>
    <row r="51" customFormat="1" ht="15.75" customHeight="1" x14ac:dyDescent="0.2"/>
    <row r="52" customFormat="1" ht="15.75" customHeight="1" x14ac:dyDescent="0.2"/>
    <row r="53" customFormat="1" ht="15.75" customHeight="1" x14ac:dyDescent="0.2"/>
    <row r="54" customFormat="1" ht="15.75" customHeight="1" x14ac:dyDescent="0.2"/>
    <row r="55" customFormat="1" ht="15.75" customHeight="1" x14ac:dyDescent="0.2"/>
    <row r="56" customFormat="1" ht="15.75" customHeight="1" x14ac:dyDescent="0.2"/>
    <row r="57" customFormat="1" ht="15.75" customHeight="1" x14ac:dyDescent="0.2"/>
    <row r="58" customFormat="1" ht="15.75" customHeight="1" x14ac:dyDescent="0.2"/>
    <row r="59" customFormat="1" ht="15.75" customHeight="1" x14ac:dyDescent="0.2"/>
    <row r="60" customFormat="1" ht="15.75" customHeight="1" x14ac:dyDescent="0.2"/>
    <row r="61" customFormat="1" ht="15.75" customHeight="1" x14ac:dyDescent="0.2"/>
    <row r="62" customFormat="1" ht="17.25" customHeight="1" x14ac:dyDescent="0.2"/>
    <row r="63" customFormat="1" ht="17.25" customHeight="1" x14ac:dyDescent="0.2"/>
    <row r="64" customFormat="1" ht="17.25" customHeight="1" x14ac:dyDescent="0.2"/>
    <row r="65" spans="1:40" customFormat="1" ht="17.25" customHeight="1" x14ac:dyDescent="0.2"/>
    <row r="66" spans="1:40" customFormat="1" ht="17.25" customHeight="1" x14ac:dyDescent="0.2"/>
    <row r="67" spans="1:40" customFormat="1" ht="17.25" customHeight="1" x14ac:dyDescent="0.2"/>
    <row r="68" spans="1:40" customFormat="1" ht="17.25" customHeight="1" x14ac:dyDescent="0.2"/>
    <row r="69" spans="1:40" ht="17.25" customHeight="1" x14ac:dyDescent="0.2">
      <c r="A69" s="197"/>
      <c r="B69" s="197"/>
      <c r="C69" s="197"/>
      <c r="D69" s="197"/>
      <c r="E69" s="197"/>
      <c r="F69" s="197"/>
      <c r="G69" s="197"/>
      <c r="H69" s="197"/>
      <c r="AF69" s="197"/>
      <c r="AG69" s="197"/>
      <c r="AH69" s="197"/>
      <c r="AI69" s="197"/>
      <c r="AJ69" s="197"/>
      <c r="AK69" s="197"/>
      <c r="AL69" s="197"/>
      <c r="AM69" s="197"/>
      <c r="AN69" s="197"/>
    </row>
    <row r="70" spans="1:40" ht="17.25" customHeight="1" x14ac:dyDescent="0.2"/>
    <row r="71" spans="1:40" ht="17.25" customHeight="1" x14ac:dyDescent="0.2"/>
    <row r="72" spans="1:40" ht="17.25" customHeight="1" x14ac:dyDescent="0.2"/>
    <row r="73" spans="1:40" ht="17.25" customHeight="1" x14ac:dyDescent="0.2"/>
    <row r="74" spans="1:40" ht="17.25" customHeight="1" x14ac:dyDescent="0.2"/>
    <row r="75" spans="1:40" ht="17.25" customHeight="1" x14ac:dyDescent="0.2"/>
    <row r="76" spans="1:40" ht="17.25" customHeight="1" x14ac:dyDescent="0.2">
      <c r="A76" s="197"/>
      <c r="B76" s="197"/>
      <c r="C76" s="197"/>
      <c r="D76" s="197"/>
      <c r="E76" s="197"/>
      <c r="F76" s="197"/>
      <c r="G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</row>
    <row r="77" spans="1:40" ht="17.25" customHeight="1" x14ac:dyDescent="0.2">
      <c r="A77" s="197"/>
      <c r="B77" s="197"/>
      <c r="C77" s="197"/>
      <c r="D77" s="197"/>
      <c r="E77" s="197"/>
      <c r="F77" s="197"/>
      <c r="G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</row>
    <row r="78" spans="1:40" ht="17.25" customHeight="1" x14ac:dyDescent="0.2">
      <c r="A78" s="197"/>
      <c r="B78" s="197"/>
      <c r="C78" s="197"/>
      <c r="D78" s="197"/>
      <c r="E78" s="197"/>
      <c r="F78" s="197"/>
      <c r="G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</row>
    <row r="79" spans="1:40" ht="17.25" customHeight="1" x14ac:dyDescent="0.2">
      <c r="A79" s="197"/>
      <c r="B79" s="197"/>
      <c r="C79" s="197"/>
      <c r="D79" s="197"/>
      <c r="E79" s="197"/>
      <c r="F79" s="197"/>
      <c r="G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</row>
    <row r="80" spans="1:40" ht="17.25" customHeight="1" x14ac:dyDescent="0.2">
      <c r="A80" s="197"/>
      <c r="B80" s="197"/>
      <c r="C80" s="197"/>
      <c r="D80" s="197"/>
      <c r="E80" s="197"/>
      <c r="F80" s="197"/>
      <c r="G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</row>
    <row r="81" spans="1:40" ht="17.25" customHeight="1" x14ac:dyDescent="0.2">
      <c r="A81" s="197"/>
      <c r="B81" s="197"/>
      <c r="C81" s="197"/>
      <c r="D81" s="197"/>
      <c r="E81" s="197"/>
      <c r="F81" s="197"/>
      <c r="G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</row>
    <row r="82" spans="1:40" ht="17.25" customHeight="1" x14ac:dyDescent="0.2">
      <c r="A82" s="197"/>
      <c r="B82" s="197"/>
      <c r="C82" s="197"/>
      <c r="D82" s="197"/>
      <c r="E82" s="197"/>
      <c r="F82" s="197"/>
      <c r="G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</row>
    <row r="83" spans="1:40" ht="17.25" customHeight="1" x14ac:dyDescent="0.2"/>
    <row r="84" spans="1:40" ht="17.25" customHeight="1" x14ac:dyDescent="0.2"/>
    <row r="85" spans="1:40" ht="17.25" customHeight="1" x14ac:dyDescent="0.2"/>
    <row r="86" spans="1:40" ht="17.25" customHeight="1" x14ac:dyDescent="0.2"/>
    <row r="87" spans="1:40" ht="17.25" customHeight="1" x14ac:dyDescent="0.2"/>
    <row r="88" spans="1:40" ht="17.25" customHeight="1" x14ac:dyDescent="0.2"/>
    <row r="89" spans="1:40" ht="17.25" customHeight="1" x14ac:dyDescent="0.2"/>
    <row r="90" spans="1:40" ht="17.25" customHeight="1" x14ac:dyDescent="0.2"/>
    <row r="91" spans="1:40" ht="17.25" customHeight="1" x14ac:dyDescent="0.2"/>
    <row r="92" spans="1:40" ht="17.25" customHeight="1" x14ac:dyDescent="0.2"/>
    <row r="93" spans="1:40" ht="17.25" customHeight="1" x14ac:dyDescent="0.2"/>
    <row r="94" spans="1:40" ht="17.25" customHeight="1" x14ac:dyDescent="0.2"/>
    <row r="95" spans="1:40" ht="17.25" customHeight="1" x14ac:dyDescent="0.2"/>
    <row r="96" spans="1:40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</sheetData>
  <mergeCells count="30">
    <mergeCell ref="U39:U41"/>
    <mergeCell ref="U42:U44"/>
    <mergeCell ref="U47:AD47"/>
    <mergeCell ref="U48:AD48"/>
    <mergeCell ref="V1:AD1"/>
    <mergeCell ref="U3:U12"/>
    <mergeCell ref="U13:U23"/>
    <mergeCell ref="U24:U33"/>
    <mergeCell ref="U34:U35"/>
    <mergeCell ref="A3:A12"/>
    <mergeCell ref="K3:K12"/>
    <mergeCell ref="A13:A23"/>
    <mergeCell ref="K13:K23"/>
    <mergeCell ref="AE3:AE12"/>
    <mergeCell ref="AF1:AN1"/>
    <mergeCell ref="B1:J1"/>
    <mergeCell ref="AE13:AE23"/>
    <mergeCell ref="L1:T1"/>
    <mergeCell ref="AE48:AN48"/>
    <mergeCell ref="A48:J48"/>
    <mergeCell ref="K48:T48"/>
    <mergeCell ref="AE24:AE33"/>
    <mergeCell ref="A24:A33"/>
    <mergeCell ref="AE34:AE35"/>
    <mergeCell ref="AE47:AN47"/>
    <mergeCell ref="A47:J47"/>
    <mergeCell ref="K24:K32"/>
    <mergeCell ref="A34:A35"/>
    <mergeCell ref="K34:K35"/>
    <mergeCell ref="K47:T47"/>
  </mergeCells>
  <printOptions horizontalCentered="1" gridLines="1"/>
  <pageMargins left="0.70866141732283472" right="0.31496062992125984" top="0.35433070866141736" bottom="0.35433070866141736" header="0.31496062992125984" footer="0.31496062992125984"/>
  <pageSetup paperSize="9" scale="80" orientation="portrait" r:id="rId1"/>
  <rowBreaks count="1" manualBreakCount="1">
    <brk id="36" max="16383" man="1"/>
  </rowBreaks>
  <colBreaks count="3" manualBreakCount="3">
    <brk id="10" max="1048575" man="1"/>
    <brk id="10" max="1048575" man="1"/>
    <brk id="3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XFB91"/>
  <sheetViews>
    <sheetView zoomScale="85" zoomScaleNormal="85" workbookViewId="0">
      <pane ySplit="2" topLeftCell="A4" activePane="bottomLeft" state="frozen"/>
      <selection pane="bottomLeft" activeCell="C28" sqref="C28"/>
    </sheetView>
  </sheetViews>
  <sheetFormatPr defaultColWidth="8.85546875" defaultRowHeight="15.75" x14ac:dyDescent="0.25"/>
  <cols>
    <col min="1" max="1" width="4.42578125" style="657" customWidth="1"/>
    <col min="2" max="2" width="10.7109375" style="657" bestFit="1" customWidth="1"/>
    <col min="3" max="3" width="42.7109375" style="657" bestFit="1" customWidth="1"/>
    <col min="4" max="10" width="4.28515625" style="657" customWidth="1"/>
    <col min="11" max="11" width="20.7109375" style="657" bestFit="1" customWidth="1"/>
    <col min="12" max="12" width="4.85546875" style="657" customWidth="1"/>
    <col min="13" max="13" width="10.7109375" style="657" bestFit="1" customWidth="1"/>
    <col min="14" max="14" width="47.28515625" style="657" bestFit="1" customWidth="1"/>
    <col min="15" max="21" width="5" style="657" customWidth="1"/>
    <col min="22" max="22" width="20.7109375" style="657" bestFit="1" customWidth="1"/>
    <col min="23" max="23" width="6.5703125" style="657" customWidth="1"/>
    <col min="24" max="24" width="10.7109375" style="657" bestFit="1" customWidth="1"/>
    <col min="25" max="25" width="47.28515625" style="657" customWidth="1"/>
    <col min="26" max="26" width="4.42578125" style="657" bestFit="1" customWidth="1"/>
    <col min="27" max="27" width="5.42578125" style="657" bestFit="1" customWidth="1"/>
    <col min="28" max="32" width="4.42578125" style="657" bestFit="1" customWidth="1"/>
    <col min="33" max="33" width="20.7109375" style="657" bestFit="1" customWidth="1"/>
    <col min="34" max="34" width="8.85546875" style="657"/>
    <col min="35" max="35" width="10.7109375" style="657" bestFit="1" customWidth="1"/>
    <col min="36" max="36" width="42.7109375" style="657" bestFit="1" customWidth="1"/>
    <col min="37" max="43" width="4.42578125" style="657" bestFit="1" customWidth="1"/>
    <col min="44" max="44" width="20.7109375" style="657" bestFit="1" customWidth="1"/>
    <col min="45" max="45" width="7.28515625" style="657" customWidth="1"/>
    <col min="46" max="46" width="10.7109375" style="657" bestFit="1" customWidth="1"/>
    <col min="47" max="47" width="48.28515625" style="657" bestFit="1" customWidth="1"/>
    <col min="48" max="48" width="4.42578125" style="657" bestFit="1" customWidth="1"/>
    <col min="49" max="49" width="5.42578125" style="657" bestFit="1" customWidth="1"/>
    <col min="50" max="54" width="4.42578125" style="657" bestFit="1" customWidth="1"/>
    <col min="55" max="55" width="20.7109375" style="657" bestFit="1" customWidth="1"/>
    <col min="56" max="56" width="6.85546875" style="657" customWidth="1"/>
    <col min="57" max="57" width="10.7109375" style="657" bestFit="1" customWidth="1"/>
    <col min="58" max="58" width="47.28515625" style="657" bestFit="1" customWidth="1"/>
    <col min="59" max="59" width="4.42578125" style="657" bestFit="1" customWidth="1"/>
    <col min="60" max="60" width="5.42578125" style="657" bestFit="1" customWidth="1"/>
    <col min="61" max="65" width="4.42578125" style="657" bestFit="1" customWidth="1"/>
    <col min="66" max="66" width="20.7109375" style="657" customWidth="1"/>
    <col min="67" max="67" width="4.140625" style="657" bestFit="1" customWidth="1"/>
    <col min="68" max="68" width="10.85546875" style="657" bestFit="1" customWidth="1"/>
    <col min="69" max="69" width="51.85546875" style="657" bestFit="1" customWidth="1"/>
    <col min="70" max="70" width="4.42578125" style="657" bestFit="1" customWidth="1"/>
    <col min="71" max="76" width="8.85546875" style="657"/>
    <col min="77" max="77" width="16.7109375" style="657" bestFit="1" customWidth="1"/>
    <col min="78" max="16384" width="8.85546875" style="657"/>
  </cols>
  <sheetData>
    <row r="1" spans="1:77" s="652" customFormat="1" ht="18.75" customHeight="1" x14ac:dyDescent="0.25">
      <c r="A1" s="680" t="s">
        <v>884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 t="s">
        <v>885</v>
      </c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 t="s">
        <v>886</v>
      </c>
      <c r="X1" s="680"/>
      <c r="Y1" s="680"/>
      <c r="Z1" s="680"/>
      <c r="AA1" s="680"/>
      <c r="AB1" s="680"/>
      <c r="AC1" s="680"/>
      <c r="AD1" s="680"/>
      <c r="AE1" s="680"/>
      <c r="AF1" s="680"/>
      <c r="AG1" s="680"/>
      <c r="AH1" s="680" t="s">
        <v>1615</v>
      </c>
      <c r="AI1" s="680"/>
      <c r="AJ1" s="680"/>
      <c r="AK1" s="680"/>
      <c r="AL1" s="680"/>
      <c r="AM1" s="680"/>
      <c r="AN1" s="680"/>
      <c r="AO1" s="680"/>
      <c r="AP1" s="680"/>
      <c r="AQ1" s="680"/>
      <c r="AR1" s="680"/>
      <c r="AS1" s="680" t="s">
        <v>887</v>
      </c>
      <c r="AT1" s="680"/>
      <c r="AU1" s="680"/>
      <c r="AV1" s="680"/>
      <c r="AW1" s="680"/>
      <c r="AX1" s="680"/>
      <c r="AY1" s="680"/>
      <c r="AZ1" s="680"/>
      <c r="BA1" s="680"/>
      <c r="BB1" s="680"/>
      <c r="BC1" s="680"/>
      <c r="BD1" s="680" t="s">
        <v>888</v>
      </c>
      <c r="BE1" s="680"/>
      <c r="BF1" s="680"/>
      <c r="BG1" s="680"/>
      <c r="BH1" s="680"/>
      <c r="BI1" s="680"/>
      <c r="BJ1" s="680"/>
      <c r="BK1" s="680"/>
      <c r="BL1" s="680"/>
      <c r="BM1" s="680"/>
      <c r="BN1" s="991"/>
      <c r="BO1" s="1497" t="s">
        <v>1679</v>
      </c>
      <c r="BP1" s="1498"/>
      <c r="BQ1" s="1498"/>
      <c r="BR1" s="1498"/>
      <c r="BS1" s="1498"/>
      <c r="BT1" s="1498"/>
      <c r="BU1" s="1498"/>
      <c r="BV1" s="1498"/>
      <c r="BW1" s="1498"/>
      <c r="BX1" s="1498"/>
      <c r="BY1" s="1499"/>
    </row>
    <row r="2" spans="1:77" ht="74.25" x14ac:dyDescent="0.25">
      <c r="A2" s="653" t="s">
        <v>61</v>
      </c>
      <c r="B2" s="654" t="s">
        <v>796</v>
      </c>
      <c r="C2" s="655" t="s">
        <v>62</v>
      </c>
      <c r="D2" s="656" t="s">
        <v>64</v>
      </c>
      <c r="E2" s="656" t="s">
        <v>797</v>
      </c>
      <c r="F2" s="656" t="s">
        <v>798</v>
      </c>
      <c r="G2" s="656" t="s">
        <v>799</v>
      </c>
      <c r="H2" s="656" t="s">
        <v>800</v>
      </c>
      <c r="I2" s="656" t="s">
        <v>801</v>
      </c>
      <c r="J2" s="656" t="s">
        <v>802</v>
      </c>
      <c r="K2" s="655" t="s">
        <v>65</v>
      </c>
      <c r="L2" s="653" t="s">
        <v>61</v>
      </c>
      <c r="M2" s="654" t="s">
        <v>796</v>
      </c>
      <c r="N2" s="655" t="s">
        <v>62</v>
      </c>
      <c r="O2" s="656" t="s">
        <v>64</v>
      </c>
      <c r="P2" s="656" t="s">
        <v>797</v>
      </c>
      <c r="Q2" s="656" t="s">
        <v>798</v>
      </c>
      <c r="R2" s="656" t="s">
        <v>799</v>
      </c>
      <c r="S2" s="656" t="s">
        <v>800</v>
      </c>
      <c r="T2" s="656" t="s">
        <v>801</v>
      </c>
      <c r="U2" s="656" t="s">
        <v>802</v>
      </c>
      <c r="V2" s="655" t="s">
        <v>65</v>
      </c>
      <c r="W2" s="653" t="s">
        <v>61</v>
      </c>
      <c r="X2" s="654" t="s">
        <v>796</v>
      </c>
      <c r="Y2" s="655" t="s">
        <v>62</v>
      </c>
      <c r="Z2" s="656" t="s">
        <v>64</v>
      </c>
      <c r="AA2" s="656" t="s">
        <v>797</v>
      </c>
      <c r="AB2" s="656" t="s">
        <v>798</v>
      </c>
      <c r="AC2" s="656" t="s">
        <v>799</v>
      </c>
      <c r="AD2" s="656" t="s">
        <v>800</v>
      </c>
      <c r="AE2" s="656" t="s">
        <v>801</v>
      </c>
      <c r="AF2" s="656" t="s">
        <v>802</v>
      </c>
      <c r="AG2" s="655" t="s">
        <v>65</v>
      </c>
      <c r="AH2" s="653" t="s">
        <v>61</v>
      </c>
      <c r="AI2" s="654" t="s">
        <v>796</v>
      </c>
      <c r="AJ2" s="655" t="s">
        <v>62</v>
      </c>
      <c r="AK2" s="656" t="s">
        <v>64</v>
      </c>
      <c r="AL2" s="656" t="s">
        <v>797</v>
      </c>
      <c r="AM2" s="656" t="s">
        <v>798</v>
      </c>
      <c r="AN2" s="656" t="s">
        <v>799</v>
      </c>
      <c r="AO2" s="656" t="s">
        <v>800</v>
      </c>
      <c r="AP2" s="656" t="s">
        <v>801</v>
      </c>
      <c r="AQ2" s="656" t="s">
        <v>802</v>
      </c>
      <c r="AR2" s="655" t="s">
        <v>65</v>
      </c>
      <c r="AS2" s="653" t="s">
        <v>61</v>
      </c>
      <c r="AT2" s="654" t="s">
        <v>796</v>
      </c>
      <c r="AU2" s="655" t="s">
        <v>62</v>
      </c>
      <c r="AV2" s="656" t="s">
        <v>64</v>
      </c>
      <c r="AW2" s="656" t="s">
        <v>797</v>
      </c>
      <c r="AX2" s="656" t="s">
        <v>798</v>
      </c>
      <c r="AY2" s="656" t="s">
        <v>799</v>
      </c>
      <c r="AZ2" s="656" t="s">
        <v>800</v>
      </c>
      <c r="BA2" s="656" t="s">
        <v>801</v>
      </c>
      <c r="BB2" s="656" t="s">
        <v>802</v>
      </c>
      <c r="BC2" s="655" t="s">
        <v>65</v>
      </c>
      <c r="BD2" s="653" t="s">
        <v>61</v>
      </c>
      <c r="BE2" s="654" t="s">
        <v>796</v>
      </c>
      <c r="BF2" s="655" t="s">
        <v>62</v>
      </c>
      <c r="BG2" s="656" t="s">
        <v>64</v>
      </c>
      <c r="BH2" s="656" t="s">
        <v>797</v>
      </c>
      <c r="BI2" s="656" t="s">
        <v>798</v>
      </c>
      <c r="BJ2" s="656" t="s">
        <v>799</v>
      </c>
      <c r="BK2" s="656" t="s">
        <v>800</v>
      </c>
      <c r="BL2" s="656" t="s">
        <v>801</v>
      </c>
      <c r="BM2" s="656" t="s">
        <v>802</v>
      </c>
      <c r="BN2" s="992" t="s">
        <v>65</v>
      </c>
      <c r="BO2" s="999" t="s">
        <v>61</v>
      </c>
      <c r="BP2" s="978" t="s">
        <v>796</v>
      </c>
      <c r="BQ2" s="979" t="s">
        <v>62</v>
      </c>
      <c r="BR2" s="980" t="s">
        <v>64</v>
      </c>
      <c r="BS2" s="980" t="s">
        <v>797</v>
      </c>
      <c r="BT2" s="980" t="s">
        <v>798</v>
      </c>
      <c r="BU2" s="980" t="s">
        <v>799</v>
      </c>
      <c r="BV2" s="980" t="s">
        <v>800</v>
      </c>
      <c r="BW2" s="980" t="s">
        <v>801</v>
      </c>
      <c r="BX2" s="980" t="s">
        <v>802</v>
      </c>
      <c r="BY2" s="1000" t="s">
        <v>65</v>
      </c>
    </row>
    <row r="3" spans="1:77" x14ac:dyDescent="0.25">
      <c r="A3" s="860">
        <v>1</v>
      </c>
      <c r="B3" s="658" t="s">
        <v>889</v>
      </c>
      <c r="C3" s="659" t="s">
        <v>432</v>
      </c>
      <c r="D3" s="658">
        <v>3</v>
      </c>
      <c r="E3" s="658">
        <v>10</v>
      </c>
      <c r="F3" s="658">
        <v>10</v>
      </c>
      <c r="G3" s="658">
        <v>0</v>
      </c>
      <c r="H3" s="658">
        <v>2</v>
      </c>
      <c r="I3" s="658">
        <v>2</v>
      </c>
      <c r="J3" s="658">
        <v>0</v>
      </c>
      <c r="K3" s="658" t="s">
        <v>688</v>
      </c>
      <c r="L3" s="658">
        <v>1</v>
      </c>
      <c r="M3" s="658" t="s">
        <v>890</v>
      </c>
      <c r="N3" s="681" t="s">
        <v>719</v>
      </c>
      <c r="O3" s="658">
        <v>3</v>
      </c>
      <c r="P3" s="658">
        <v>10</v>
      </c>
      <c r="Q3" s="658">
        <v>10</v>
      </c>
      <c r="R3" s="658">
        <v>0</v>
      </c>
      <c r="S3" s="658">
        <v>2</v>
      </c>
      <c r="T3" s="658">
        <v>2</v>
      </c>
      <c r="U3" s="658">
        <v>0</v>
      </c>
      <c r="V3" s="682" t="s">
        <v>891</v>
      </c>
      <c r="W3" s="860">
        <v>1</v>
      </c>
      <c r="X3" s="658" t="s">
        <v>890</v>
      </c>
      <c r="Y3" s="681" t="s">
        <v>719</v>
      </c>
      <c r="Z3" s="658">
        <v>3</v>
      </c>
      <c r="AA3" s="658">
        <v>10</v>
      </c>
      <c r="AB3" s="658">
        <v>10</v>
      </c>
      <c r="AC3" s="658">
        <v>0</v>
      </c>
      <c r="AD3" s="658">
        <v>2</v>
      </c>
      <c r="AE3" s="658">
        <v>2</v>
      </c>
      <c r="AF3" s="658">
        <v>0</v>
      </c>
      <c r="AG3" s="682" t="s">
        <v>891</v>
      </c>
      <c r="AH3" s="860">
        <v>1</v>
      </c>
      <c r="AI3" s="658" t="s">
        <v>889</v>
      </c>
      <c r="AJ3" s="659" t="s">
        <v>432</v>
      </c>
      <c r="AK3" s="658">
        <v>3</v>
      </c>
      <c r="AL3" s="658">
        <v>10</v>
      </c>
      <c r="AM3" s="658">
        <v>10</v>
      </c>
      <c r="AN3" s="658">
        <v>0</v>
      </c>
      <c r="AO3" s="658">
        <v>2</v>
      </c>
      <c r="AP3" s="658">
        <v>2</v>
      </c>
      <c r="AQ3" s="658">
        <v>0</v>
      </c>
      <c r="AR3" s="658" t="s">
        <v>688</v>
      </c>
      <c r="AS3" s="860">
        <v>1</v>
      </c>
      <c r="AT3" s="658" t="s">
        <v>892</v>
      </c>
      <c r="AU3" s="658" t="s">
        <v>389</v>
      </c>
      <c r="AV3" s="660">
        <v>3</v>
      </c>
      <c r="AW3" s="660">
        <v>15</v>
      </c>
      <c r="AX3" s="658">
        <v>10</v>
      </c>
      <c r="AY3" s="658">
        <v>5</v>
      </c>
      <c r="AZ3" s="660">
        <v>3</v>
      </c>
      <c r="BA3" s="658">
        <v>2</v>
      </c>
      <c r="BB3" s="658">
        <v>1</v>
      </c>
      <c r="BC3" s="658" t="s">
        <v>139</v>
      </c>
      <c r="BD3" s="658">
        <v>1</v>
      </c>
      <c r="BE3" s="658" t="s">
        <v>893</v>
      </c>
      <c r="BF3" s="681" t="s">
        <v>894</v>
      </c>
      <c r="BG3" s="660">
        <v>3</v>
      </c>
      <c r="BH3" s="660">
        <v>15</v>
      </c>
      <c r="BI3" s="658">
        <v>10</v>
      </c>
      <c r="BJ3" s="658">
        <v>5</v>
      </c>
      <c r="BK3" s="660">
        <v>3</v>
      </c>
      <c r="BL3" s="658">
        <v>2</v>
      </c>
      <c r="BM3" s="658">
        <v>1</v>
      </c>
      <c r="BN3" s="993" t="s">
        <v>895</v>
      </c>
      <c r="BO3" s="1005">
        <v>1</v>
      </c>
      <c r="BP3" s="981" t="s">
        <v>889</v>
      </c>
      <c r="BQ3" s="982" t="s">
        <v>432</v>
      </c>
      <c r="BR3" s="981">
        <v>3</v>
      </c>
      <c r="BS3" s="981">
        <v>10</v>
      </c>
      <c r="BT3" s="981">
        <v>10</v>
      </c>
      <c r="BU3" s="981">
        <v>0</v>
      </c>
      <c r="BV3" s="981">
        <v>2</v>
      </c>
      <c r="BW3" s="981">
        <v>2</v>
      </c>
      <c r="BX3" s="981">
        <v>0</v>
      </c>
      <c r="BY3" s="1002" t="s">
        <v>688</v>
      </c>
    </row>
    <row r="4" spans="1:77" x14ac:dyDescent="0.25">
      <c r="A4" s="860">
        <v>1</v>
      </c>
      <c r="B4" s="658" t="s">
        <v>896</v>
      </c>
      <c r="C4" s="659" t="s">
        <v>434</v>
      </c>
      <c r="D4" s="658">
        <v>3</v>
      </c>
      <c r="E4" s="658">
        <v>10</v>
      </c>
      <c r="F4" s="658">
        <v>0</v>
      </c>
      <c r="G4" s="658">
        <v>10</v>
      </c>
      <c r="H4" s="658">
        <v>2</v>
      </c>
      <c r="I4" s="658">
        <v>0</v>
      </c>
      <c r="J4" s="658">
        <v>2</v>
      </c>
      <c r="K4" s="658" t="s">
        <v>139</v>
      </c>
      <c r="L4" s="658">
        <v>1</v>
      </c>
      <c r="M4" s="658" t="s">
        <v>897</v>
      </c>
      <c r="N4" s="681" t="s">
        <v>898</v>
      </c>
      <c r="O4" s="658">
        <v>3</v>
      </c>
      <c r="P4" s="658">
        <v>10</v>
      </c>
      <c r="Q4" s="658">
        <v>0</v>
      </c>
      <c r="R4" s="658">
        <v>10</v>
      </c>
      <c r="S4" s="658">
        <v>2</v>
      </c>
      <c r="T4" s="658">
        <v>0</v>
      </c>
      <c r="U4" s="658">
        <v>2</v>
      </c>
      <c r="V4" s="682" t="s">
        <v>895</v>
      </c>
      <c r="W4" s="860">
        <v>1</v>
      </c>
      <c r="X4" s="658" t="s">
        <v>899</v>
      </c>
      <c r="Y4" s="681" t="s">
        <v>900</v>
      </c>
      <c r="Z4" s="658">
        <v>3</v>
      </c>
      <c r="AA4" s="658">
        <v>10</v>
      </c>
      <c r="AB4" s="658">
        <v>5</v>
      </c>
      <c r="AC4" s="658">
        <v>5</v>
      </c>
      <c r="AD4" s="658">
        <v>2</v>
      </c>
      <c r="AE4" s="658">
        <v>1</v>
      </c>
      <c r="AF4" s="658">
        <v>1</v>
      </c>
      <c r="AG4" s="682" t="s">
        <v>895</v>
      </c>
      <c r="AH4" s="860">
        <v>1</v>
      </c>
      <c r="AI4" s="658" t="s">
        <v>896</v>
      </c>
      <c r="AJ4" s="659" t="s">
        <v>434</v>
      </c>
      <c r="AK4" s="658">
        <v>3</v>
      </c>
      <c r="AL4" s="658">
        <v>10</v>
      </c>
      <c r="AM4" s="658">
        <v>0</v>
      </c>
      <c r="AN4" s="658">
        <v>10</v>
      </c>
      <c r="AO4" s="658">
        <v>2</v>
      </c>
      <c r="AP4" s="658">
        <v>0</v>
      </c>
      <c r="AQ4" s="658">
        <v>2</v>
      </c>
      <c r="AR4" s="658" t="s">
        <v>139</v>
      </c>
      <c r="AS4" s="860">
        <v>1</v>
      </c>
      <c r="AT4" s="658" t="s">
        <v>889</v>
      </c>
      <c r="AU4" s="659" t="s">
        <v>432</v>
      </c>
      <c r="AV4" s="658">
        <v>3</v>
      </c>
      <c r="AW4" s="658">
        <v>10</v>
      </c>
      <c r="AX4" s="658">
        <v>10</v>
      </c>
      <c r="AY4" s="658">
        <v>0</v>
      </c>
      <c r="AZ4" s="658">
        <v>2</v>
      </c>
      <c r="BA4" s="658">
        <v>2</v>
      </c>
      <c r="BB4" s="658">
        <v>0</v>
      </c>
      <c r="BC4" s="658" t="s">
        <v>688</v>
      </c>
      <c r="BD4" s="658">
        <v>1</v>
      </c>
      <c r="BE4" s="658" t="s">
        <v>890</v>
      </c>
      <c r="BF4" s="681" t="s">
        <v>719</v>
      </c>
      <c r="BG4" s="658">
        <v>3</v>
      </c>
      <c r="BH4" s="658">
        <v>10</v>
      </c>
      <c r="BI4" s="658">
        <v>10</v>
      </c>
      <c r="BJ4" s="658">
        <v>0</v>
      </c>
      <c r="BK4" s="658">
        <v>2</v>
      </c>
      <c r="BL4" s="658">
        <v>2</v>
      </c>
      <c r="BM4" s="658">
        <v>0</v>
      </c>
      <c r="BN4" s="993" t="s">
        <v>891</v>
      </c>
      <c r="BO4" s="1005">
        <v>1</v>
      </c>
      <c r="BP4" s="981" t="s">
        <v>896</v>
      </c>
      <c r="BQ4" s="982" t="s">
        <v>434</v>
      </c>
      <c r="BR4" s="981">
        <v>3</v>
      </c>
      <c r="BS4" s="981">
        <v>10</v>
      </c>
      <c r="BT4" s="981">
        <v>0</v>
      </c>
      <c r="BU4" s="981">
        <v>10</v>
      </c>
      <c r="BV4" s="981">
        <v>2</v>
      </c>
      <c r="BW4" s="981">
        <v>0</v>
      </c>
      <c r="BX4" s="981">
        <v>2</v>
      </c>
      <c r="BY4" s="1002" t="s">
        <v>139</v>
      </c>
    </row>
    <row r="5" spans="1:77" x14ac:dyDescent="0.25">
      <c r="A5" s="860">
        <v>1</v>
      </c>
      <c r="B5" s="658" t="s">
        <v>901</v>
      </c>
      <c r="C5" s="660" t="s">
        <v>166</v>
      </c>
      <c r="D5" s="658">
        <v>4</v>
      </c>
      <c r="E5" s="658">
        <v>10</v>
      </c>
      <c r="F5" s="658">
        <v>5</v>
      </c>
      <c r="G5" s="658">
        <v>5</v>
      </c>
      <c r="H5" s="658">
        <v>2</v>
      </c>
      <c r="I5" s="658">
        <v>1</v>
      </c>
      <c r="J5" s="658">
        <v>1</v>
      </c>
      <c r="K5" s="658" t="s">
        <v>139</v>
      </c>
      <c r="L5" s="658">
        <v>1</v>
      </c>
      <c r="M5" s="658" t="s">
        <v>902</v>
      </c>
      <c r="N5" s="681" t="s">
        <v>903</v>
      </c>
      <c r="O5" s="658">
        <v>4</v>
      </c>
      <c r="P5" s="658">
        <v>10</v>
      </c>
      <c r="Q5" s="658">
        <v>5</v>
      </c>
      <c r="R5" s="658">
        <v>5</v>
      </c>
      <c r="S5" s="658">
        <v>2</v>
      </c>
      <c r="T5" s="658">
        <v>1</v>
      </c>
      <c r="U5" s="658">
        <v>1</v>
      </c>
      <c r="V5" s="682" t="s">
        <v>895</v>
      </c>
      <c r="W5" s="860">
        <v>1</v>
      </c>
      <c r="X5" s="658" t="s">
        <v>897</v>
      </c>
      <c r="Y5" s="681" t="s">
        <v>898</v>
      </c>
      <c r="Z5" s="658">
        <v>3</v>
      </c>
      <c r="AA5" s="658">
        <v>10</v>
      </c>
      <c r="AB5" s="658">
        <v>0</v>
      </c>
      <c r="AC5" s="658">
        <v>10</v>
      </c>
      <c r="AD5" s="658">
        <v>2</v>
      </c>
      <c r="AE5" s="658">
        <v>0</v>
      </c>
      <c r="AF5" s="658">
        <v>2</v>
      </c>
      <c r="AG5" s="682" t="s">
        <v>895</v>
      </c>
      <c r="AH5" s="860">
        <v>1</v>
      </c>
      <c r="AI5" s="658" t="s">
        <v>901</v>
      </c>
      <c r="AJ5" s="660" t="s">
        <v>166</v>
      </c>
      <c r="AK5" s="658">
        <v>4</v>
      </c>
      <c r="AL5" s="658">
        <v>10</v>
      </c>
      <c r="AM5" s="658">
        <v>5</v>
      </c>
      <c r="AN5" s="658">
        <v>5</v>
      </c>
      <c r="AO5" s="658">
        <v>2</v>
      </c>
      <c r="AP5" s="658">
        <v>1</v>
      </c>
      <c r="AQ5" s="658">
        <v>1</v>
      </c>
      <c r="AR5" s="658" t="s">
        <v>139</v>
      </c>
      <c r="AS5" s="860">
        <v>1</v>
      </c>
      <c r="AT5" s="658" t="s">
        <v>896</v>
      </c>
      <c r="AU5" s="659" t="s">
        <v>434</v>
      </c>
      <c r="AV5" s="658">
        <v>3</v>
      </c>
      <c r="AW5" s="658">
        <v>10</v>
      </c>
      <c r="AX5" s="658">
        <v>0</v>
      </c>
      <c r="AY5" s="658">
        <v>10</v>
      </c>
      <c r="AZ5" s="658">
        <v>2</v>
      </c>
      <c r="BA5" s="658">
        <v>0</v>
      </c>
      <c r="BB5" s="658">
        <v>2</v>
      </c>
      <c r="BC5" s="658" t="s">
        <v>139</v>
      </c>
      <c r="BD5" s="658">
        <v>1</v>
      </c>
      <c r="BE5" s="658" t="s">
        <v>897</v>
      </c>
      <c r="BF5" s="681" t="s">
        <v>898</v>
      </c>
      <c r="BG5" s="658">
        <v>3</v>
      </c>
      <c r="BH5" s="658">
        <v>10</v>
      </c>
      <c r="BI5" s="658">
        <v>0</v>
      </c>
      <c r="BJ5" s="658">
        <v>10</v>
      </c>
      <c r="BK5" s="658">
        <v>2</v>
      </c>
      <c r="BL5" s="658">
        <v>0</v>
      </c>
      <c r="BM5" s="658">
        <v>2</v>
      </c>
      <c r="BN5" s="993" t="s">
        <v>895</v>
      </c>
      <c r="BO5" s="1005">
        <v>1</v>
      </c>
      <c r="BP5" s="981" t="s">
        <v>901</v>
      </c>
      <c r="BQ5" s="983" t="s">
        <v>166</v>
      </c>
      <c r="BR5" s="981">
        <v>4</v>
      </c>
      <c r="BS5" s="981">
        <v>10</v>
      </c>
      <c r="BT5" s="981">
        <v>5</v>
      </c>
      <c r="BU5" s="981">
        <v>5</v>
      </c>
      <c r="BV5" s="981">
        <v>2</v>
      </c>
      <c r="BW5" s="981">
        <v>1</v>
      </c>
      <c r="BX5" s="981">
        <v>1</v>
      </c>
      <c r="BY5" s="1002" t="s">
        <v>139</v>
      </c>
    </row>
    <row r="6" spans="1:77" x14ac:dyDescent="0.25">
      <c r="A6" s="860">
        <v>1</v>
      </c>
      <c r="B6" s="658" t="s">
        <v>904</v>
      </c>
      <c r="C6" s="658" t="s">
        <v>433</v>
      </c>
      <c r="D6" s="658">
        <v>5</v>
      </c>
      <c r="E6" s="658">
        <v>25</v>
      </c>
      <c r="F6" s="658">
        <v>10</v>
      </c>
      <c r="G6" s="658">
        <v>15</v>
      </c>
      <c r="H6" s="658">
        <v>5</v>
      </c>
      <c r="I6" s="658">
        <v>2</v>
      </c>
      <c r="J6" s="658">
        <v>3</v>
      </c>
      <c r="K6" s="658" t="s">
        <v>688</v>
      </c>
      <c r="L6" s="658">
        <v>1</v>
      </c>
      <c r="M6" s="658" t="s">
        <v>905</v>
      </c>
      <c r="N6" s="681" t="s">
        <v>720</v>
      </c>
      <c r="O6" s="658">
        <v>5</v>
      </c>
      <c r="P6" s="658">
        <v>25</v>
      </c>
      <c r="Q6" s="658">
        <v>10</v>
      </c>
      <c r="R6" s="658">
        <v>15</v>
      </c>
      <c r="S6" s="658">
        <v>5</v>
      </c>
      <c r="T6" s="658">
        <v>2</v>
      </c>
      <c r="U6" s="658">
        <v>3</v>
      </c>
      <c r="V6" s="682" t="s">
        <v>891</v>
      </c>
      <c r="W6" s="860">
        <v>1</v>
      </c>
      <c r="X6" s="658" t="s">
        <v>902</v>
      </c>
      <c r="Y6" s="681" t="s">
        <v>903</v>
      </c>
      <c r="Z6" s="658">
        <v>4</v>
      </c>
      <c r="AA6" s="658">
        <v>10</v>
      </c>
      <c r="AB6" s="658">
        <v>5</v>
      </c>
      <c r="AC6" s="658">
        <v>5</v>
      </c>
      <c r="AD6" s="658">
        <v>2</v>
      </c>
      <c r="AE6" s="658">
        <v>1</v>
      </c>
      <c r="AF6" s="658">
        <v>1</v>
      </c>
      <c r="AG6" s="682" t="s">
        <v>895</v>
      </c>
      <c r="AH6" s="860">
        <v>1</v>
      </c>
      <c r="AI6" s="658" t="s">
        <v>904</v>
      </c>
      <c r="AJ6" s="658" t="s">
        <v>433</v>
      </c>
      <c r="AK6" s="658">
        <v>5</v>
      </c>
      <c r="AL6" s="658">
        <v>25</v>
      </c>
      <c r="AM6" s="658">
        <v>10</v>
      </c>
      <c r="AN6" s="658">
        <v>15</v>
      </c>
      <c r="AO6" s="658">
        <v>5</v>
      </c>
      <c r="AP6" s="658">
        <v>2</v>
      </c>
      <c r="AQ6" s="658">
        <v>3</v>
      </c>
      <c r="AR6" s="658" t="s">
        <v>688</v>
      </c>
      <c r="AS6" s="860">
        <v>1</v>
      </c>
      <c r="AT6" s="658" t="s">
        <v>901</v>
      </c>
      <c r="AU6" s="660" t="s">
        <v>166</v>
      </c>
      <c r="AV6" s="658">
        <v>4</v>
      </c>
      <c r="AW6" s="658">
        <v>10</v>
      </c>
      <c r="AX6" s="658">
        <v>5</v>
      </c>
      <c r="AY6" s="658">
        <v>5</v>
      </c>
      <c r="AZ6" s="658">
        <v>2</v>
      </c>
      <c r="BA6" s="658">
        <v>1</v>
      </c>
      <c r="BB6" s="658">
        <v>1</v>
      </c>
      <c r="BC6" s="658" t="s">
        <v>139</v>
      </c>
      <c r="BD6" s="658">
        <v>1</v>
      </c>
      <c r="BE6" s="658" t="s">
        <v>902</v>
      </c>
      <c r="BF6" s="681" t="s">
        <v>903</v>
      </c>
      <c r="BG6" s="658">
        <v>4</v>
      </c>
      <c r="BH6" s="658">
        <v>10</v>
      </c>
      <c r="BI6" s="658">
        <v>5</v>
      </c>
      <c r="BJ6" s="658">
        <v>5</v>
      </c>
      <c r="BK6" s="658">
        <v>2</v>
      </c>
      <c r="BL6" s="658">
        <v>1</v>
      </c>
      <c r="BM6" s="658">
        <v>1</v>
      </c>
      <c r="BN6" s="993" t="s">
        <v>895</v>
      </c>
      <c r="BO6" s="1005">
        <v>1</v>
      </c>
      <c r="BP6" s="981" t="s">
        <v>904</v>
      </c>
      <c r="BQ6" s="981" t="s">
        <v>433</v>
      </c>
      <c r="BR6" s="981">
        <v>5</v>
      </c>
      <c r="BS6" s="981">
        <v>25</v>
      </c>
      <c r="BT6" s="981">
        <v>10</v>
      </c>
      <c r="BU6" s="981">
        <v>15</v>
      </c>
      <c r="BV6" s="981">
        <v>5</v>
      </c>
      <c r="BW6" s="981">
        <v>2</v>
      </c>
      <c r="BX6" s="981">
        <v>3</v>
      </c>
      <c r="BY6" s="1002" t="s">
        <v>688</v>
      </c>
    </row>
    <row r="7" spans="1:77" x14ac:dyDescent="0.25">
      <c r="A7" s="860">
        <v>1</v>
      </c>
      <c r="B7" s="658" t="s">
        <v>906</v>
      </c>
      <c r="C7" s="658" t="s">
        <v>156</v>
      </c>
      <c r="D7" s="658">
        <v>4</v>
      </c>
      <c r="E7" s="658">
        <v>15</v>
      </c>
      <c r="F7" s="658">
        <v>5</v>
      </c>
      <c r="G7" s="658">
        <v>10</v>
      </c>
      <c r="H7" s="658">
        <v>3</v>
      </c>
      <c r="I7" s="658">
        <v>1</v>
      </c>
      <c r="J7" s="658">
        <v>2</v>
      </c>
      <c r="K7" s="658" t="s">
        <v>688</v>
      </c>
      <c r="L7" s="658">
        <v>1</v>
      </c>
      <c r="M7" s="658" t="s">
        <v>907</v>
      </c>
      <c r="N7" s="681" t="s">
        <v>721</v>
      </c>
      <c r="O7" s="658">
        <v>4</v>
      </c>
      <c r="P7" s="658">
        <v>15</v>
      </c>
      <c r="Q7" s="658">
        <v>5</v>
      </c>
      <c r="R7" s="658">
        <v>10</v>
      </c>
      <c r="S7" s="658">
        <v>3</v>
      </c>
      <c r="T7" s="658">
        <v>1</v>
      </c>
      <c r="U7" s="658">
        <v>2</v>
      </c>
      <c r="V7" s="682" t="s">
        <v>891</v>
      </c>
      <c r="W7" s="860">
        <v>1</v>
      </c>
      <c r="X7" s="658" t="s">
        <v>905</v>
      </c>
      <c r="Y7" s="681" t="s">
        <v>720</v>
      </c>
      <c r="Z7" s="658">
        <v>5</v>
      </c>
      <c r="AA7" s="658">
        <v>25</v>
      </c>
      <c r="AB7" s="658">
        <v>10</v>
      </c>
      <c r="AC7" s="658">
        <v>15</v>
      </c>
      <c r="AD7" s="658">
        <v>5</v>
      </c>
      <c r="AE7" s="658">
        <v>2</v>
      </c>
      <c r="AF7" s="658">
        <v>3</v>
      </c>
      <c r="AG7" s="682" t="s">
        <v>891</v>
      </c>
      <c r="AH7" s="860">
        <v>1</v>
      </c>
      <c r="AI7" s="658" t="s">
        <v>906</v>
      </c>
      <c r="AJ7" s="658" t="s">
        <v>156</v>
      </c>
      <c r="AK7" s="658">
        <v>4</v>
      </c>
      <c r="AL7" s="658">
        <v>15</v>
      </c>
      <c r="AM7" s="658">
        <v>5</v>
      </c>
      <c r="AN7" s="658">
        <v>10</v>
      </c>
      <c r="AO7" s="658">
        <v>3</v>
      </c>
      <c r="AP7" s="658">
        <v>1</v>
      </c>
      <c r="AQ7" s="658">
        <v>2</v>
      </c>
      <c r="AR7" s="658" t="s">
        <v>688</v>
      </c>
      <c r="AS7" s="860">
        <v>1</v>
      </c>
      <c r="AT7" s="658" t="s">
        <v>904</v>
      </c>
      <c r="AU7" s="658" t="s">
        <v>433</v>
      </c>
      <c r="AV7" s="658">
        <v>5</v>
      </c>
      <c r="AW7" s="658">
        <v>25</v>
      </c>
      <c r="AX7" s="658">
        <v>10</v>
      </c>
      <c r="AY7" s="658">
        <v>15</v>
      </c>
      <c r="AZ7" s="658">
        <v>5</v>
      </c>
      <c r="BA7" s="658">
        <v>2</v>
      </c>
      <c r="BB7" s="658">
        <v>3</v>
      </c>
      <c r="BC7" s="658" t="s">
        <v>688</v>
      </c>
      <c r="BD7" s="658">
        <v>1</v>
      </c>
      <c r="BE7" s="658" t="s">
        <v>905</v>
      </c>
      <c r="BF7" s="681" t="s">
        <v>720</v>
      </c>
      <c r="BG7" s="658">
        <v>5</v>
      </c>
      <c r="BH7" s="658">
        <v>25</v>
      </c>
      <c r="BI7" s="658">
        <v>10</v>
      </c>
      <c r="BJ7" s="658">
        <v>15</v>
      </c>
      <c r="BK7" s="658">
        <v>5</v>
      </c>
      <c r="BL7" s="658">
        <v>2</v>
      </c>
      <c r="BM7" s="658">
        <v>3</v>
      </c>
      <c r="BN7" s="993" t="s">
        <v>891</v>
      </c>
      <c r="BO7" s="1005">
        <v>1</v>
      </c>
      <c r="BP7" s="981" t="s">
        <v>906</v>
      </c>
      <c r="BQ7" s="981" t="s">
        <v>156</v>
      </c>
      <c r="BR7" s="981">
        <v>4</v>
      </c>
      <c r="BS7" s="981">
        <v>15</v>
      </c>
      <c r="BT7" s="981">
        <v>5</v>
      </c>
      <c r="BU7" s="981">
        <v>10</v>
      </c>
      <c r="BV7" s="981">
        <v>3</v>
      </c>
      <c r="BW7" s="981">
        <v>1</v>
      </c>
      <c r="BX7" s="981">
        <v>2</v>
      </c>
      <c r="BY7" s="1002" t="s">
        <v>688</v>
      </c>
    </row>
    <row r="8" spans="1:77" x14ac:dyDescent="0.25">
      <c r="A8" s="860">
        <v>1</v>
      </c>
      <c r="B8" s="658" t="s">
        <v>908</v>
      </c>
      <c r="C8" s="660" t="s">
        <v>175</v>
      </c>
      <c r="D8" s="658">
        <v>5</v>
      </c>
      <c r="E8" s="658">
        <v>25</v>
      </c>
      <c r="F8" s="658">
        <v>10</v>
      </c>
      <c r="G8" s="658">
        <v>15</v>
      </c>
      <c r="H8" s="658">
        <v>4</v>
      </c>
      <c r="I8" s="658">
        <v>2</v>
      </c>
      <c r="J8" s="658">
        <v>2</v>
      </c>
      <c r="K8" s="658" t="s">
        <v>688</v>
      </c>
      <c r="L8" s="658">
        <v>1</v>
      </c>
      <c r="M8" s="658" t="s">
        <v>909</v>
      </c>
      <c r="N8" s="681" t="s">
        <v>722</v>
      </c>
      <c r="O8" s="658">
        <v>5</v>
      </c>
      <c r="P8" s="658">
        <v>25</v>
      </c>
      <c r="Q8" s="658">
        <v>10</v>
      </c>
      <c r="R8" s="658">
        <v>15</v>
      </c>
      <c r="S8" s="658">
        <v>4</v>
      </c>
      <c r="T8" s="658">
        <v>2</v>
      </c>
      <c r="U8" s="658">
        <v>2</v>
      </c>
      <c r="V8" s="682" t="s">
        <v>891</v>
      </c>
      <c r="W8" s="860">
        <v>1</v>
      </c>
      <c r="X8" s="658" t="s">
        <v>907</v>
      </c>
      <c r="Y8" s="681" t="s">
        <v>721</v>
      </c>
      <c r="Z8" s="658">
        <v>4</v>
      </c>
      <c r="AA8" s="658">
        <v>15</v>
      </c>
      <c r="AB8" s="658">
        <v>5</v>
      </c>
      <c r="AC8" s="658">
        <v>10</v>
      </c>
      <c r="AD8" s="658">
        <v>3</v>
      </c>
      <c r="AE8" s="658">
        <v>1</v>
      </c>
      <c r="AF8" s="658">
        <v>2</v>
      </c>
      <c r="AG8" s="682" t="s">
        <v>891</v>
      </c>
      <c r="AH8" s="860">
        <v>1</v>
      </c>
      <c r="AI8" s="658" t="s">
        <v>908</v>
      </c>
      <c r="AJ8" s="660" t="s">
        <v>175</v>
      </c>
      <c r="AK8" s="658">
        <v>5</v>
      </c>
      <c r="AL8" s="658">
        <v>25</v>
      </c>
      <c r="AM8" s="658">
        <v>10</v>
      </c>
      <c r="AN8" s="658">
        <v>15</v>
      </c>
      <c r="AO8" s="658">
        <v>4</v>
      </c>
      <c r="AP8" s="658">
        <v>2</v>
      </c>
      <c r="AQ8" s="658">
        <v>2</v>
      </c>
      <c r="AR8" s="658" t="s">
        <v>688</v>
      </c>
      <c r="AS8" s="860">
        <v>1</v>
      </c>
      <c r="AT8" s="658" t="s">
        <v>906</v>
      </c>
      <c r="AU8" s="658" t="s">
        <v>156</v>
      </c>
      <c r="AV8" s="658">
        <v>4</v>
      </c>
      <c r="AW8" s="658">
        <v>15</v>
      </c>
      <c r="AX8" s="658">
        <v>5</v>
      </c>
      <c r="AY8" s="658">
        <v>10</v>
      </c>
      <c r="AZ8" s="658">
        <v>3</v>
      </c>
      <c r="BA8" s="658">
        <v>1</v>
      </c>
      <c r="BB8" s="658">
        <v>2</v>
      </c>
      <c r="BC8" s="658" t="s">
        <v>688</v>
      </c>
      <c r="BD8" s="658">
        <v>1</v>
      </c>
      <c r="BE8" s="658" t="s">
        <v>907</v>
      </c>
      <c r="BF8" s="681" t="s">
        <v>721</v>
      </c>
      <c r="BG8" s="658">
        <v>4</v>
      </c>
      <c r="BH8" s="658">
        <v>15</v>
      </c>
      <c r="BI8" s="658">
        <v>5</v>
      </c>
      <c r="BJ8" s="658">
        <v>10</v>
      </c>
      <c r="BK8" s="658">
        <v>3</v>
      </c>
      <c r="BL8" s="658">
        <v>1</v>
      </c>
      <c r="BM8" s="658">
        <v>2</v>
      </c>
      <c r="BN8" s="993" t="s">
        <v>891</v>
      </c>
      <c r="BO8" s="1005">
        <v>1</v>
      </c>
      <c r="BP8" s="981" t="s">
        <v>908</v>
      </c>
      <c r="BQ8" s="983" t="s">
        <v>175</v>
      </c>
      <c r="BR8" s="981">
        <v>5</v>
      </c>
      <c r="BS8" s="981">
        <v>25</v>
      </c>
      <c r="BT8" s="981">
        <v>10</v>
      </c>
      <c r="BU8" s="981">
        <v>15</v>
      </c>
      <c r="BV8" s="981">
        <v>4</v>
      </c>
      <c r="BW8" s="981">
        <v>2</v>
      </c>
      <c r="BX8" s="981">
        <v>2</v>
      </c>
      <c r="BY8" s="1002" t="s">
        <v>688</v>
      </c>
    </row>
    <row r="9" spans="1:77" x14ac:dyDescent="0.25">
      <c r="A9" s="860">
        <v>1</v>
      </c>
      <c r="B9" s="658" t="s">
        <v>910</v>
      </c>
      <c r="C9" s="659" t="s">
        <v>809</v>
      </c>
      <c r="D9" s="658">
        <v>3</v>
      </c>
      <c r="E9" s="658">
        <v>10</v>
      </c>
      <c r="F9" s="658">
        <v>5</v>
      </c>
      <c r="G9" s="658">
        <v>5</v>
      </c>
      <c r="H9" s="658">
        <v>2</v>
      </c>
      <c r="I9" s="658">
        <v>1</v>
      </c>
      <c r="J9" s="658">
        <v>1</v>
      </c>
      <c r="K9" s="658" t="s">
        <v>139</v>
      </c>
      <c r="L9" s="658">
        <v>1</v>
      </c>
      <c r="M9" s="658" t="s">
        <v>911</v>
      </c>
      <c r="N9" s="681" t="s">
        <v>912</v>
      </c>
      <c r="O9" s="658">
        <v>3</v>
      </c>
      <c r="P9" s="658">
        <v>10</v>
      </c>
      <c r="Q9" s="658">
        <v>5</v>
      </c>
      <c r="R9" s="658">
        <v>5</v>
      </c>
      <c r="S9" s="658">
        <v>2</v>
      </c>
      <c r="T9" s="658">
        <v>1</v>
      </c>
      <c r="U9" s="658">
        <v>1</v>
      </c>
      <c r="V9" s="682" t="s">
        <v>895</v>
      </c>
      <c r="W9" s="860">
        <v>1</v>
      </c>
      <c r="X9" s="658" t="s">
        <v>909</v>
      </c>
      <c r="Y9" s="681" t="s">
        <v>722</v>
      </c>
      <c r="Z9" s="658">
        <v>5</v>
      </c>
      <c r="AA9" s="658">
        <v>25</v>
      </c>
      <c r="AB9" s="658">
        <v>10</v>
      </c>
      <c r="AC9" s="658">
        <v>15</v>
      </c>
      <c r="AD9" s="658">
        <v>4</v>
      </c>
      <c r="AE9" s="658">
        <v>2</v>
      </c>
      <c r="AF9" s="658">
        <v>2</v>
      </c>
      <c r="AG9" s="682" t="s">
        <v>891</v>
      </c>
      <c r="AH9" s="860">
        <v>1</v>
      </c>
      <c r="AI9" s="658" t="s">
        <v>910</v>
      </c>
      <c r="AJ9" s="659" t="s">
        <v>809</v>
      </c>
      <c r="AK9" s="658">
        <v>3</v>
      </c>
      <c r="AL9" s="658">
        <v>10</v>
      </c>
      <c r="AM9" s="658">
        <v>5</v>
      </c>
      <c r="AN9" s="658">
        <v>5</v>
      </c>
      <c r="AO9" s="658">
        <v>2</v>
      </c>
      <c r="AP9" s="658">
        <v>1</v>
      </c>
      <c r="AQ9" s="658">
        <v>1</v>
      </c>
      <c r="AR9" s="658" t="s">
        <v>139</v>
      </c>
      <c r="AS9" s="860">
        <v>1</v>
      </c>
      <c r="AT9" s="658" t="s">
        <v>908</v>
      </c>
      <c r="AU9" s="660" t="s">
        <v>175</v>
      </c>
      <c r="AV9" s="658">
        <v>5</v>
      </c>
      <c r="AW9" s="658">
        <v>25</v>
      </c>
      <c r="AX9" s="658">
        <v>10</v>
      </c>
      <c r="AY9" s="658">
        <v>15</v>
      </c>
      <c r="AZ9" s="658">
        <v>4</v>
      </c>
      <c r="BA9" s="658">
        <v>2</v>
      </c>
      <c r="BB9" s="658">
        <v>2</v>
      </c>
      <c r="BC9" s="658" t="s">
        <v>688</v>
      </c>
      <c r="BD9" s="658">
        <v>1</v>
      </c>
      <c r="BE9" s="658" t="s">
        <v>909</v>
      </c>
      <c r="BF9" s="681" t="s">
        <v>722</v>
      </c>
      <c r="BG9" s="658">
        <v>5</v>
      </c>
      <c r="BH9" s="658">
        <v>25</v>
      </c>
      <c r="BI9" s="658">
        <v>10</v>
      </c>
      <c r="BJ9" s="658">
        <v>15</v>
      </c>
      <c r="BK9" s="658">
        <v>4</v>
      </c>
      <c r="BL9" s="658">
        <v>2</v>
      </c>
      <c r="BM9" s="658">
        <v>2</v>
      </c>
      <c r="BN9" s="993" t="s">
        <v>891</v>
      </c>
      <c r="BO9" s="1005">
        <v>1</v>
      </c>
      <c r="BP9" s="981" t="s">
        <v>910</v>
      </c>
      <c r="BQ9" s="982" t="s">
        <v>809</v>
      </c>
      <c r="BR9" s="981">
        <v>3</v>
      </c>
      <c r="BS9" s="981">
        <v>10</v>
      </c>
      <c r="BT9" s="981">
        <v>5</v>
      </c>
      <c r="BU9" s="981">
        <v>5</v>
      </c>
      <c r="BV9" s="981">
        <v>2</v>
      </c>
      <c r="BW9" s="981">
        <v>1</v>
      </c>
      <c r="BX9" s="981">
        <v>1</v>
      </c>
      <c r="BY9" s="1002" t="s">
        <v>139</v>
      </c>
    </row>
    <row r="10" spans="1:77" x14ac:dyDescent="0.25">
      <c r="A10" s="860">
        <v>1</v>
      </c>
      <c r="B10" s="658" t="s">
        <v>913</v>
      </c>
      <c r="C10" s="659" t="s">
        <v>689</v>
      </c>
      <c r="D10" s="660">
        <v>3</v>
      </c>
      <c r="E10" s="660">
        <v>10</v>
      </c>
      <c r="F10" s="660">
        <v>0</v>
      </c>
      <c r="G10" s="660">
        <v>10</v>
      </c>
      <c r="H10" s="660">
        <v>2</v>
      </c>
      <c r="I10" s="660">
        <v>0</v>
      </c>
      <c r="J10" s="660">
        <v>2</v>
      </c>
      <c r="K10" s="658" t="s">
        <v>139</v>
      </c>
      <c r="L10" s="658">
        <v>1</v>
      </c>
      <c r="M10" s="658" t="s">
        <v>914</v>
      </c>
      <c r="N10" s="681" t="s">
        <v>915</v>
      </c>
      <c r="O10" s="660">
        <v>3</v>
      </c>
      <c r="P10" s="660">
        <v>10</v>
      </c>
      <c r="Q10" s="660">
        <v>0</v>
      </c>
      <c r="R10" s="660">
        <v>10</v>
      </c>
      <c r="S10" s="660">
        <v>2</v>
      </c>
      <c r="T10" s="660">
        <v>0</v>
      </c>
      <c r="U10" s="660">
        <v>2</v>
      </c>
      <c r="V10" s="682" t="s">
        <v>895</v>
      </c>
      <c r="W10" s="860">
        <v>1</v>
      </c>
      <c r="X10" s="658" t="s">
        <v>914</v>
      </c>
      <c r="Y10" s="681" t="s">
        <v>915</v>
      </c>
      <c r="Z10" s="660">
        <v>3</v>
      </c>
      <c r="AA10" s="660">
        <v>10</v>
      </c>
      <c r="AB10" s="660">
        <v>0</v>
      </c>
      <c r="AC10" s="660">
        <v>10</v>
      </c>
      <c r="AD10" s="660">
        <v>2</v>
      </c>
      <c r="AE10" s="660">
        <v>0</v>
      </c>
      <c r="AF10" s="660">
        <v>2</v>
      </c>
      <c r="AG10" s="682" t="s">
        <v>895</v>
      </c>
      <c r="AH10" s="860">
        <v>1</v>
      </c>
      <c r="AI10" s="658" t="s">
        <v>913</v>
      </c>
      <c r="AJ10" s="659" t="s">
        <v>689</v>
      </c>
      <c r="AK10" s="660">
        <v>3</v>
      </c>
      <c r="AL10" s="660">
        <v>10</v>
      </c>
      <c r="AM10" s="660">
        <v>0</v>
      </c>
      <c r="AN10" s="660">
        <v>10</v>
      </c>
      <c r="AO10" s="660">
        <v>2</v>
      </c>
      <c r="AP10" s="660">
        <v>0</v>
      </c>
      <c r="AQ10" s="660">
        <v>2</v>
      </c>
      <c r="AR10" s="658" t="s">
        <v>139</v>
      </c>
      <c r="AS10" s="860">
        <v>1</v>
      </c>
      <c r="AT10" s="658" t="s">
        <v>913</v>
      </c>
      <c r="AU10" s="659" t="s">
        <v>689</v>
      </c>
      <c r="AV10" s="660">
        <v>3</v>
      </c>
      <c r="AW10" s="660">
        <v>10</v>
      </c>
      <c r="AX10" s="660">
        <v>0</v>
      </c>
      <c r="AY10" s="660">
        <v>10</v>
      </c>
      <c r="AZ10" s="660">
        <v>2</v>
      </c>
      <c r="BA10" s="660">
        <v>0</v>
      </c>
      <c r="BB10" s="660">
        <v>2</v>
      </c>
      <c r="BC10" s="658" t="s">
        <v>139</v>
      </c>
      <c r="BD10" s="658">
        <v>1</v>
      </c>
      <c r="BE10" s="658" t="s">
        <v>914</v>
      </c>
      <c r="BF10" s="681" t="s">
        <v>915</v>
      </c>
      <c r="BG10" s="660">
        <v>3</v>
      </c>
      <c r="BH10" s="660">
        <v>10</v>
      </c>
      <c r="BI10" s="660">
        <v>0</v>
      </c>
      <c r="BJ10" s="660">
        <v>10</v>
      </c>
      <c r="BK10" s="660">
        <v>2</v>
      </c>
      <c r="BL10" s="660">
        <v>0</v>
      </c>
      <c r="BM10" s="660">
        <v>2</v>
      </c>
      <c r="BN10" s="993" t="s">
        <v>895</v>
      </c>
      <c r="BO10" s="1005">
        <v>1</v>
      </c>
      <c r="BP10" s="981" t="s">
        <v>913</v>
      </c>
      <c r="BQ10" s="982" t="s">
        <v>689</v>
      </c>
      <c r="BR10" s="983">
        <v>3</v>
      </c>
      <c r="BS10" s="983">
        <v>10</v>
      </c>
      <c r="BT10" s="983">
        <v>0</v>
      </c>
      <c r="BU10" s="983">
        <v>10</v>
      </c>
      <c r="BV10" s="983">
        <v>2</v>
      </c>
      <c r="BW10" s="983">
        <v>0</v>
      </c>
      <c r="BX10" s="983">
        <v>2</v>
      </c>
      <c r="BY10" s="1002" t="s">
        <v>139</v>
      </c>
    </row>
    <row r="11" spans="1:77" x14ac:dyDescent="0.25">
      <c r="A11" s="860">
        <v>1</v>
      </c>
      <c r="B11" s="658" t="s">
        <v>916</v>
      </c>
      <c r="C11" s="658" t="s">
        <v>917</v>
      </c>
      <c r="D11" s="658">
        <v>0</v>
      </c>
      <c r="E11" s="658">
        <v>0</v>
      </c>
      <c r="F11" s="658">
        <v>0</v>
      </c>
      <c r="G11" s="658">
        <v>0</v>
      </c>
      <c r="H11" s="658">
        <v>0</v>
      </c>
      <c r="I11" s="658">
        <v>0</v>
      </c>
      <c r="J11" s="658">
        <v>0</v>
      </c>
      <c r="K11" s="658" t="s">
        <v>94</v>
      </c>
      <c r="L11" s="658">
        <v>1</v>
      </c>
      <c r="M11" s="658"/>
      <c r="N11" s="683" t="s">
        <v>817</v>
      </c>
      <c r="O11" s="658">
        <v>0</v>
      </c>
      <c r="P11" s="658">
        <v>0</v>
      </c>
      <c r="Q11" s="658">
        <v>0</v>
      </c>
      <c r="R11" s="658">
        <v>0</v>
      </c>
      <c r="S11" s="658">
        <v>2</v>
      </c>
      <c r="T11" s="658">
        <v>0</v>
      </c>
      <c r="U11" s="658">
        <v>2</v>
      </c>
      <c r="V11" s="684" t="s">
        <v>276</v>
      </c>
      <c r="W11" s="860">
        <v>1</v>
      </c>
      <c r="X11" s="658"/>
      <c r="Y11" s="683" t="s">
        <v>817</v>
      </c>
      <c r="Z11" s="658">
        <v>0</v>
      </c>
      <c r="AA11" s="658">
        <v>0</v>
      </c>
      <c r="AB11" s="658">
        <v>0</v>
      </c>
      <c r="AC11" s="658">
        <v>0</v>
      </c>
      <c r="AD11" s="658">
        <v>2</v>
      </c>
      <c r="AE11" s="658">
        <v>0</v>
      </c>
      <c r="AF11" s="658">
        <v>2</v>
      </c>
      <c r="AG11" s="684" t="s">
        <v>276</v>
      </c>
      <c r="AH11" s="860">
        <v>1</v>
      </c>
      <c r="AI11" s="658" t="s">
        <v>916</v>
      </c>
      <c r="AJ11" s="658" t="s">
        <v>917</v>
      </c>
      <c r="AK11" s="658">
        <v>0</v>
      </c>
      <c r="AL11" s="658">
        <v>0</v>
      </c>
      <c r="AM11" s="658">
        <v>0</v>
      </c>
      <c r="AN11" s="658">
        <v>0</v>
      </c>
      <c r="AO11" s="658">
        <v>0</v>
      </c>
      <c r="AP11" s="658">
        <v>0</v>
      </c>
      <c r="AQ11" s="658">
        <v>0</v>
      </c>
      <c r="AR11" s="658" t="s">
        <v>94</v>
      </c>
      <c r="AS11" s="860">
        <v>1</v>
      </c>
      <c r="AT11" s="658" t="s">
        <v>916</v>
      </c>
      <c r="AU11" s="658" t="s">
        <v>917</v>
      </c>
      <c r="AV11" s="658">
        <v>0</v>
      </c>
      <c r="AW11" s="658">
        <v>0</v>
      </c>
      <c r="AX11" s="658">
        <v>0</v>
      </c>
      <c r="AY11" s="658">
        <v>0</v>
      </c>
      <c r="AZ11" s="658">
        <v>0</v>
      </c>
      <c r="BA11" s="658">
        <v>0</v>
      </c>
      <c r="BB11" s="658">
        <v>0</v>
      </c>
      <c r="BC11" s="658" t="s">
        <v>94</v>
      </c>
      <c r="BD11" s="658">
        <v>1</v>
      </c>
      <c r="BE11" s="658"/>
      <c r="BF11" s="683" t="s">
        <v>817</v>
      </c>
      <c r="BG11" s="658">
        <v>0</v>
      </c>
      <c r="BH11" s="658">
        <v>0</v>
      </c>
      <c r="BI11" s="658">
        <v>0</v>
      </c>
      <c r="BJ11" s="658">
        <v>0</v>
      </c>
      <c r="BK11" s="658">
        <v>2</v>
      </c>
      <c r="BL11" s="658">
        <v>0</v>
      </c>
      <c r="BM11" s="658">
        <v>2</v>
      </c>
      <c r="BN11" s="684" t="s">
        <v>276</v>
      </c>
      <c r="BO11" s="1005">
        <v>1</v>
      </c>
      <c r="BP11" s="981" t="s">
        <v>916</v>
      </c>
      <c r="BQ11" s="981" t="s">
        <v>917</v>
      </c>
      <c r="BR11" s="981">
        <v>0</v>
      </c>
      <c r="BS11" s="981">
        <v>0</v>
      </c>
      <c r="BT11" s="981">
        <v>0</v>
      </c>
      <c r="BU11" s="981">
        <v>0</v>
      </c>
      <c r="BV11" s="981">
        <v>0</v>
      </c>
      <c r="BW11" s="981">
        <v>0</v>
      </c>
      <c r="BX11" s="981">
        <v>0</v>
      </c>
      <c r="BY11" s="1002" t="s">
        <v>94</v>
      </c>
    </row>
    <row r="12" spans="1:77" ht="16.5" thickBot="1" x14ac:dyDescent="0.3">
      <c r="A12" s="1081">
        <v>1</v>
      </c>
      <c r="B12" s="683"/>
      <c r="C12" s="683" t="s">
        <v>817</v>
      </c>
      <c r="D12" s="683">
        <v>0</v>
      </c>
      <c r="E12" s="683">
        <v>0</v>
      </c>
      <c r="F12" s="683">
        <v>0</v>
      </c>
      <c r="G12" s="683">
        <v>0</v>
      </c>
      <c r="H12" s="683">
        <v>2</v>
      </c>
      <c r="I12" s="683">
        <v>0</v>
      </c>
      <c r="J12" s="683">
        <v>2</v>
      </c>
      <c r="K12" s="683" t="s">
        <v>94</v>
      </c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3"/>
      <c r="Z12" s="683"/>
      <c r="AA12" s="683"/>
      <c r="AB12" s="683"/>
      <c r="AC12" s="683"/>
      <c r="AD12" s="683"/>
      <c r="AE12" s="683"/>
      <c r="AF12" s="683"/>
      <c r="AG12" s="683"/>
      <c r="AH12" s="1081">
        <v>1</v>
      </c>
      <c r="AI12" s="683"/>
      <c r="AJ12" s="683" t="s">
        <v>817</v>
      </c>
      <c r="AK12" s="683">
        <v>0</v>
      </c>
      <c r="AL12" s="683">
        <v>0</v>
      </c>
      <c r="AM12" s="683">
        <v>0</v>
      </c>
      <c r="AN12" s="683">
        <v>0</v>
      </c>
      <c r="AO12" s="683">
        <v>2</v>
      </c>
      <c r="AP12" s="683">
        <v>0</v>
      </c>
      <c r="AQ12" s="683">
        <v>2</v>
      </c>
      <c r="AR12" s="683" t="s">
        <v>94</v>
      </c>
      <c r="AS12" s="1081">
        <v>1</v>
      </c>
      <c r="AT12" s="683"/>
      <c r="AU12" s="683" t="s">
        <v>817</v>
      </c>
      <c r="AV12" s="683">
        <v>0</v>
      </c>
      <c r="AW12" s="683">
        <v>0</v>
      </c>
      <c r="AX12" s="683">
        <v>0</v>
      </c>
      <c r="AY12" s="683">
        <v>0</v>
      </c>
      <c r="AZ12" s="683">
        <v>2</v>
      </c>
      <c r="BA12" s="683">
        <v>0</v>
      </c>
      <c r="BB12" s="683">
        <v>2</v>
      </c>
      <c r="BC12" s="683" t="s">
        <v>94</v>
      </c>
      <c r="BD12" s="683"/>
      <c r="BE12" s="683"/>
      <c r="BF12" s="683"/>
      <c r="BG12" s="683"/>
      <c r="BH12" s="683"/>
      <c r="BI12" s="683"/>
      <c r="BJ12" s="683"/>
      <c r="BK12" s="683"/>
      <c r="BL12" s="683"/>
      <c r="BM12" s="683"/>
      <c r="BN12" s="994"/>
      <c r="BO12" s="1007">
        <v>1</v>
      </c>
      <c r="BP12" s="984"/>
      <c r="BQ12" s="984" t="s">
        <v>817</v>
      </c>
      <c r="BR12" s="984">
        <v>0</v>
      </c>
      <c r="BS12" s="984">
        <v>0</v>
      </c>
      <c r="BT12" s="984">
        <v>0</v>
      </c>
      <c r="BU12" s="984">
        <v>0</v>
      </c>
      <c r="BV12" s="984">
        <v>2</v>
      </c>
      <c r="BW12" s="984">
        <v>0</v>
      </c>
      <c r="BX12" s="984">
        <v>2</v>
      </c>
      <c r="BY12" s="1004" t="s">
        <v>94</v>
      </c>
    </row>
    <row r="13" spans="1:77" ht="17.25" thickTop="1" thickBot="1" x14ac:dyDescent="0.3">
      <c r="A13" s="663"/>
      <c r="B13" s="663"/>
      <c r="C13" s="664" t="s">
        <v>176</v>
      </c>
      <c r="D13" s="663">
        <f t="shared" ref="D13:J13" si="0">SUM(D3:D12)</f>
        <v>30</v>
      </c>
      <c r="E13" s="663">
        <f t="shared" si="0"/>
        <v>115</v>
      </c>
      <c r="F13" s="663">
        <f t="shared" si="0"/>
        <v>45</v>
      </c>
      <c r="G13" s="663">
        <f t="shared" si="0"/>
        <v>70</v>
      </c>
      <c r="H13" s="663">
        <f t="shared" si="0"/>
        <v>24</v>
      </c>
      <c r="I13" s="663">
        <f t="shared" si="0"/>
        <v>9</v>
      </c>
      <c r="J13" s="663">
        <f t="shared" si="0"/>
        <v>15</v>
      </c>
      <c r="K13" s="663"/>
      <c r="L13" s="663"/>
      <c r="M13" s="663"/>
      <c r="N13" s="664" t="s">
        <v>176</v>
      </c>
      <c r="O13" s="663">
        <f t="shared" ref="O13:U13" si="1">SUM(O3:O12)</f>
        <v>30</v>
      </c>
      <c r="P13" s="663">
        <f t="shared" si="1"/>
        <v>115</v>
      </c>
      <c r="Q13" s="663">
        <f t="shared" si="1"/>
        <v>45</v>
      </c>
      <c r="R13" s="663">
        <f t="shared" si="1"/>
        <v>70</v>
      </c>
      <c r="S13" s="663">
        <f t="shared" si="1"/>
        <v>24</v>
      </c>
      <c r="T13" s="663">
        <f t="shared" si="1"/>
        <v>9</v>
      </c>
      <c r="U13" s="663">
        <f t="shared" si="1"/>
        <v>15</v>
      </c>
      <c r="V13" s="663"/>
      <c r="W13" s="685"/>
      <c r="X13" s="685"/>
      <c r="Y13" s="664" t="s">
        <v>176</v>
      </c>
      <c r="Z13" s="685">
        <f t="shared" ref="Z13:AF13" si="2">SUM(Z3:Z12)</f>
        <v>30</v>
      </c>
      <c r="AA13" s="685">
        <f t="shared" si="2"/>
        <v>115</v>
      </c>
      <c r="AB13" s="685">
        <f t="shared" si="2"/>
        <v>45</v>
      </c>
      <c r="AC13" s="685">
        <f t="shared" si="2"/>
        <v>70</v>
      </c>
      <c r="AD13" s="685">
        <f t="shared" si="2"/>
        <v>24</v>
      </c>
      <c r="AE13" s="685">
        <f t="shared" si="2"/>
        <v>9</v>
      </c>
      <c r="AF13" s="685">
        <f t="shared" si="2"/>
        <v>15</v>
      </c>
      <c r="AG13" s="685"/>
      <c r="AH13" s="663"/>
      <c r="AI13" s="663"/>
      <c r="AJ13" s="664" t="s">
        <v>176</v>
      </c>
      <c r="AK13" s="663">
        <f t="shared" ref="AK13:AQ13" si="3">SUM(AK3:AK12)</f>
        <v>30</v>
      </c>
      <c r="AL13" s="663">
        <f t="shared" si="3"/>
        <v>115</v>
      </c>
      <c r="AM13" s="663">
        <f t="shared" si="3"/>
        <v>45</v>
      </c>
      <c r="AN13" s="663">
        <f t="shared" si="3"/>
        <v>70</v>
      </c>
      <c r="AO13" s="663">
        <f t="shared" si="3"/>
        <v>24</v>
      </c>
      <c r="AP13" s="663">
        <f t="shared" si="3"/>
        <v>9</v>
      </c>
      <c r="AQ13" s="663">
        <f t="shared" si="3"/>
        <v>15</v>
      </c>
      <c r="AR13" s="663"/>
      <c r="AS13" s="663"/>
      <c r="AT13" s="663"/>
      <c r="AU13" s="664" t="s">
        <v>176</v>
      </c>
      <c r="AV13" s="663">
        <f t="shared" ref="AV13:BB13" si="4">SUM(AV3:AV12)</f>
        <v>30</v>
      </c>
      <c r="AW13" s="663">
        <f t="shared" si="4"/>
        <v>120</v>
      </c>
      <c r="AX13" s="663">
        <f t="shared" si="4"/>
        <v>50</v>
      </c>
      <c r="AY13" s="663">
        <f t="shared" si="4"/>
        <v>70</v>
      </c>
      <c r="AZ13" s="663">
        <f t="shared" si="4"/>
        <v>25</v>
      </c>
      <c r="BA13" s="663">
        <f t="shared" si="4"/>
        <v>10</v>
      </c>
      <c r="BB13" s="663">
        <f t="shared" si="4"/>
        <v>15</v>
      </c>
      <c r="BC13" s="663"/>
      <c r="BD13" s="663"/>
      <c r="BE13" s="663"/>
      <c r="BF13" s="664" t="s">
        <v>176</v>
      </c>
      <c r="BG13" s="663">
        <f t="shared" ref="BG13:BM13" si="5">SUM(BG3:BG12)</f>
        <v>30</v>
      </c>
      <c r="BH13" s="663">
        <f t="shared" si="5"/>
        <v>120</v>
      </c>
      <c r="BI13" s="663">
        <f t="shared" si="5"/>
        <v>50</v>
      </c>
      <c r="BJ13" s="663">
        <f t="shared" si="5"/>
        <v>70</v>
      </c>
      <c r="BK13" s="663">
        <f t="shared" si="5"/>
        <v>25</v>
      </c>
      <c r="BL13" s="663">
        <f t="shared" si="5"/>
        <v>10</v>
      </c>
      <c r="BM13" s="663">
        <f t="shared" si="5"/>
        <v>15</v>
      </c>
      <c r="BN13" s="995"/>
      <c r="BO13" s="1005"/>
      <c r="BP13" s="985"/>
      <c r="BQ13" s="986" t="s">
        <v>176</v>
      </c>
      <c r="BR13" s="985">
        <f t="shared" ref="BR13:BX13" si="6">SUM(BR3:BR12)</f>
        <v>30</v>
      </c>
      <c r="BS13" s="985">
        <f t="shared" si="6"/>
        <v>115</v>
      </c>
      <c r="BT13" s="985">
        <f t="shared" si="6"/>
        <v>45</v>
      </c>
      <c r="BU13" s="985">
        <f t="shared" si="6"/>
        <v>70</v>
      </c>
      <c r="BV13" s="985">
        <f t="shared" si="6"/>
        <v>24</v>
      </c>
      <c r="BW13" s="985">
        <f t="shared" si="6"/>
        <v>9</v>
      </c>
      <c r="BX13" s="985">
        <f t="shared" si="6"/>
        <v>15</v>
      </c>
      <c r="BY13" s="1006"/>
    </row>
    <row r="14" spans="1:77" ht="16.5" thickTop="1" x14ac:dyDescent="0.25">
      <c r="A14" s="665">
        <v>2</v>
      </c>
      <c r="B14" s="665" t="s">
        <v>918</v>
      </c>
      <c r="C14" s="686" t="s">
        <v>919</v>
      </c>
      <c r="D14" s="665">
        <v>3</v>
      </c>
      <c r="E14" s="665">
        <v>10</v>
      </c>
      <c r="F14" s="665">
        <v>5</v>
      </c>
      <c r="G14" s="665">
        <v>5</v>
      </c>
      <c r="H14" s="665">
        <v>2</v>
      </c>
      <c r="I14" s="665">
        <v>1</v>
      </c>
      <c r="J14" s="665">
        <v>1</v>
      </c>
      <c r="K14" s="665" t="s">
        <v>139</v>
      </c>
      <c r="L14" s="665">
        <v>2</v>
      </c>
      <c r="M14" s="665" t="s">
        <v>920</v>
      </c>
      <c r="N14" s="687" t="s">
        <v>921</v>
      </c>
      <c r="O14" s="665">
        <v>3</v>
      </c>
      <c r="P14" s="665">
        <v>10</v>
      </c>
      <c r="Q14" s="665">
        <v>5</v>
      </c>
      <c r="R14" s="665">
        <v>5</v>
      </c>
      <c r="S14" s="665">
        <v>2</v>
      </c>
      <c r="T14" s="665">
        <v>1</v>
      </c>
      <c r="U14" s="665">
        <v>1</v>
      </c>
      <c r="V14" s="682" t="s">
        <v>895</v>
      </c>
      <c r="W14" s="665">
        <v>2</v>
      </c>
      <c r="X14" s="665" t="s">
        <v>920</v>
      </c>
      <c r="Y14" s="687" t="s">
        <v>921</v>
      </c>
      <c r="Z14" s="665">
        <v>3</v>
      </c>
      <c r="AA14" s="665">
        <v>10</v>
      </c>
      <c r="AB14" s="665">
        <v>5</v>
      </c>
      <c r="AC14" s="665">
        <v>5</v>
      </c>
      <c r="AD14" s="665">
        <v>2</v>
      </c>
      <c r="AE14" s="665">
        <v>1</v>
      </c>
      <c r="AF14" s="665">
        <v>1</v>
      </c>
      <c r="AG14" s="682" t="s">
        <v>895</v>
      </c>
      <c r="AH14" s="665">
        <v>2</v>
      </c>
      <c r="AI14" s="665" t="s">
        <v>918</v>
      </c>
      <c r="AJ14" s="686" t="s">
        <v>919</v>
      </c>
      <c r="AK14" s="665">
        <v>3</v>
      </c>
      <c r="AL14" s="665">
        <v>10</v>
      </c>
      <c r="AM14" s="665">
        <v>5</v>
      </c>
      <c r="AN14" s="665">
        <v>5</v>
      </c>
      <c r="AO14" s="665">
        <v>2</v>
      </c>
      <c r="AP14" s="665">
        <v>1</v>
      </c>
      <c r="AQ14" s="665">
        <v>1</v>
      </c>
      <c r="AR14" s="665" t="s">
        <v>139</v>
      </c>
      <c r="AS14" s="665">
        <v>2</v>
      </c>
      <c r="AT14" s="665" t="s">
        <v>918</v>
      </c>
      <c r="AU14" s="686" t="s">
        <v>919</v>
      </c>
      <c r="AV14" s="665">
        <v>3</v>
      </c>
      <c r="AW14" s="665">
        <v>10</v>
      </c>
      <c r="AX14" s="665">
        <v>5</v>
      </c>
      <c r="AY14" s="665">
        <v>5</v>
      </c>
      <c r="AZ14" s="665">
        <v>2</v>
      </c>
      <c r="BA14" s="665">
        <v>1</v>
      </c>
      <c r="BB14" s="665">
        <v>1</v>
      </c>
      <c r="BC14" s="665" t="s">
        <v>139</v>
      </c>
      <c r="BD14" s="665">
        <v>2</v>
      </c>
      <c r="BE14" s="665" t="s">
        <v>920</v>
      </c>
      <c r="BF14" s="687" t="s">
        <v>921</v>
      </c>
      <c r="BG14" s="665">
        <v>3</v>
      </c>
      <c r="BH14" s="665">
        <v>10</v>
      </c>
      <c r="BI14" s="665">
        <v>5</v>
      </c>
      <c r="BJ14" s="665">
        <v>5</v>
      </c>
      <c r="BK14" s="665">
        <v>2</v>
      </c>
      <c r="BL14" s="665">
        <v>1</v>
      </c>
      <c r="BM14" s="665">
        <v>1</v>
      </c>
      <c r="BN14" s="993" t="s">
        <v>895</v>
      </c>
      <c r="BO14" s="1001">
        <v>2</v>
      </c>
      <c r="BP14" s="981" t="s">
        <v>918</v>
      </c>
      <c r="BQ14" s="987" t="s">
        <v>919</v>
      </c>
      <c r="BR14" s="981">
        <v>3</v>
      </c>
      <c r="BS14" s="981">
        <v>10</v>
      </c>
      <c r="BT14" s="981">
        <v>5</v>
      </c>
      <c r="BU14" s="981">
        <v>5</v>
      </c>
      <c r="BV14" s="981">
        <v>2</v>
      </c>
      <c r="BW14" s="981">
        <v>1</v>
      </c>
      <c r="BX14" s="981">
        <v>1</v>
      </c>
      <c r="BY14" s="1002" t="s">
        <v>139</v>
      </c>
    </row>
    <row r="15" spans="1:77" x14ac:dyDescent="0.25">
      <c r="A15" s="658">
        <v>2</v>
      </c>
      <c r="B15" s="658" t="s">
        <v>922</v>
      </c>
      <c r="C15" s="660" t="s">
        <v>158</v>
      </c>
      <c r="D15" s="658">
        <v>4</v>
      </c>
      <c r="E15" s="658">
        <v>20</v>
      </c>
      <c r="F15" s="658">
        <v>10</v>
      </c>
      <c r="G15" s="658">
        <v>10</v>
      </c>
      <c r="H15" s="658">
        <v>3</v>
      </c>
      <c r="I15" s="658">
        <v>2</v>
      </c>
      <c r="J15" s="658">
        <v>1</v>
      </c>
      <c r="K15" s="658" t="s">
        <v>688</v>
      </c>
      <c r="L15" s="658">
        <v>2</v>
      </c>
      <c r="M15" s="658" t="s">
        <v>923</v>
      </c>
      <c r="N15" s="681" t="s">
        <v>734</v>
      </c>
      <c r="O15" s="658">
        <v>4</v>
      </c>
      <c r="P15" s="658">
        <v>20</v>
      </c>
      <c r="Q15" s="658">
        <v>10</v>
      </c>
      <c r="R15" s="658">
        <v>10</v>
      </c>
      <c r="S15" s="658">
        <v>3</v>
      </c>
      <c r="T15" s="658">
        <v>2</v>
      </c>
      <c r="U15" s="658">
        <v>1</v>
      </c>
      <c r="V15" s="682" t="s">
        <v>891</v>
      </c>
      <c r="W15" s="658">
        <v>2</v>
      </c>
      <c r="X15" s="658" t="s">
        <v>923</v>
      </c>
      <c r="Y15" s="681" t="s">
        <v>734</v>
      </c>
      <c r="Z15" s="658">
        <v>4</v>
      </c>
      <c r="AA15" s="658">
        <v>20</v>
      </c>
      <c r="AB15" s="658">
        <v>10</v>
      </c>
      <c r="AC15" s="658">
        <v>10</v>
      </c>
      <c r="AD15" s="658">
        <v>3</v>
      </c>
      <c r="AE15" s="658">
        <v>2</v>
      </c>
      <c r="AF15" s="658">
        <v>1</v>
      </c>
      <c r="AG15" s="682" t="s">
        <v>891</v>
      </c>
      <c r="AH15" s="658">
        <v>2</v>
      </c>
      <c r="AI15" s="658" t="s">
        <v>922</v>
      </c>
      <c r="AJ15" s="660" t="s">
        <v>158</v>
      </c>
      <c r="AK15" s="658">
        <v>4</v>
      </c>
      <c r="AL15" s="658">
        <v>20</v>
      </c>
      <c r="AM15" s="658">
        <v>10</v>
      </c>
      <c r="AN15" s="658">
        <v>10</v>
      </c>
      <c r="AO15" s="658">
        <v>3</v>
      </c>
      <c r="AP15" s="658">
        <v>2</v>
      </c>
      <c r="AQ15" s="658">
        <v>1</v>
      </c>
      <c r="AR15" s="658" t="s">
        <v>688</v>
      </c>
      <c r="AS15" s="658">
        <v>2</v>
      </c>
      <c r="AT15" s="658" t="s">
        <v>922</v>
      </c>
      <c r="AU15" s="660" t="s">
        <v>158</v>
      </c>
      <c r="AV15" s="658">
        <v>4</v>
      </c>
      <c r="AW15" s="658">
        <v>20</v>
      </c>
      <c r="AX15" s="658">
        <v>10</v>
      </c>
      <c r="AY15" s="658">
        <v>10</v>
      </c>
      <c r="AZ15" s="658">
        <v>3</v>
      </c>
      <c r="BA15" s="658">
        <v>2</v>
      </c>
      <c r="BB15" s="658">
        <v>1</v>
      </c>
      <c r="BC15" s="658" t="s">
        <v>688</v>
      </c>
      <c r="BD15" s="658">
        <v>2</v>
      </c>
      <c r="BE15" s="658" t="s">
        <v>923</v>
      </c>
      <c r="BF15" s="681" t="s">
        <v>734</v>
      </c>
      <c r="BG15" s="658">
        <v>4</v>
      </c>
      <c r="BH15" s="658">
        <v>20</v>
      </c>
      <c r="BI15" s="658">
        <v>10</v>
      </c>
      <c r="BJ15" s="658">
        <v>10</v>
      </c>
      <c r="BK15" s="658">
        <v>3</v>
      </c>
      <c r="BL15" s="658">
        <v>2</v>
      </c>
      <c r="BM15" s="658">
        <v>1</v>
      </c>
      <c r="BN15" s="993" t="s">
        <v>891</v>
      </c>
      <c r="BO15" s="1001">
        <v>2</v>
      </c>
      <c r="BP15" s="981" t="s">
        <v>922</v>
      </c>
      <c r="BQ15" s="983" t="s">
        <v>158</v>
      </c>
      <c r="BR15" s="981">
        <v>4</v>
      </c>
      <c r="BS15" s="981">
        <v>20</v>
      </c>
      <c r="BT15" s="981">
        <v>10</v>
      </c>
      <c r="BU15" s="981">
        <v>10</v>
      </c>
      <c r="BV15" s="981">
        <v>3</v>
      </c>
      <c r="BW15" s="981">
        <v>2</v>
      </c>
      <c r="BX15" s="981">
        <v>1</v>
      </c>
      <c r="BY15" s="1002" t="s">
        <v>688</v>
      </c>
    </row>
    <row r="16" spans="1:77" x14ac:dyDescent="0.25">
      <c r="A16" s="658">
        <v>2</v>
      </c>
      <c r="B16" s="658" t="s">
        <v>924</v>
      </c>
      <c r="C16" s="660" t="s">
        <v>148</v>
      </c>
      <c r="D16" s="658">
        <v>4</v>
      </c>
      <c r="E16" s="658">
        <v>15</v>
      </c>
      <c r="F16" s="658">
        <v>5</v>
      </c>
      <c r="G16" s="658">
        <v>10</v>
      </c>
      <c r="H16" s="658">
        <v>3</v>
      </c>
      <c r="I16" s="658">
        <v>1</v>
      </c>
      <c r="J16" s="658">
        <v>2</v>
      </c>
      <c r="K16" s="658" t="s">
        <v>139</v>
      </c>
      <c r="L16" s="658">
        <v>2</v>
      </c>
      <c r="M16" s="658" t="s">
        <v>925</v>
      </c>
      <c r="N16" s="681" t="s">
        <v>148</v>
      </c>
      <c r="O16" s="658">
        <v>4</v>
      </c>
      <c r="P16" s="658">
        <v>15</v>
      </c>
      <c r="Q16" s="658">
        <v>5</v>
      </c>
      <c r="R16" s="658">
        <v>10</v>
      </c>
      <c r="S16" s="658">
        <v>3</v>
      </c>
      <c r="T16" s="658">
        <v>1</v>
      </c>
      <c r="U16" s="658">
        <v>2</v>
      </c>
      <c r="V16" s="682" t="s">
        <v>895</v>
      </c>
      <c r="W16" s="658">
        <v>2</v>
      </c>
      <c r="X16" s="658" t="s">
        <v>925</v>
      </c>
      <c r="Y16" s="681" t="s">
        <v>148</v>
      </c>
      <c r="Z16" s="658">
        <v>4</v>
      </c>
      <c r="AA16" s="658">
        <v>15</v>
      </c>
      <c r="AB16" s="658">
        <v>5</v>
      </c>
      <c r="AC16" s="658">
        <v>10</v>
      </c>
      <c r="AD16" s="658">
        <v>3</v>
      </c>
      <c r="AE16" s="658">
        <v>1</v>
      </c>
      <c r="AF16" s="658">
        <v>2</v>
      </c>
      <c r="AG16" s="682" t="s">
        <v>895</v>
      </c>
      <c r="AH16" s="658">
        <v>2</v>
      </c>
      <c r="AI16" s="658" t="s">
        <v>924</v>
      </c>
      <c r="AJ16" s="660" t="s">
        <v>148</v>
      </c>
      <c r="AK16" s="658">
        <v>4</v>
      </c>
      <c r="AL16" s="658">
        <v>15</v>
      </c>
      <c r="AM16" s="658">
        <v>5</v>
      </c>
      <c r="AN16" s="658">
        <v>10</v>
      </c>
      <c r="AO16" s="658">
        <v>3</v>
      </c>
      <c r="AP16" s="658">
        <v>1</v>
      </c>
      <c r="AQ16" s="658">
        <v>2</v>
      </c>
      <c r="AR16" s="658" t="s">
        <v>139</v>
      </c>
      <c r="AS16" s="658">
        <v>2</v>
      </c>
      <c r="AT16" s="658" t="s">
        <v>924</v>
      </c>
      <c r="AU16" s="660" t="s">
        <v>148</v>
      </c>
      <c r="AV16" s="658">
        <v>4</v>
      </c>
      <c r="AW16" s="658">
        <v>15</v>
      </c>
      <c r="AX16" s="658">
        <v>5</v>
      </c>
      <c r="AY16" s="658">
        <v>10</v>
      </c>
      <c r="AZ16" s="658">
        <v>3</v>
      </c>
      <c r="BA16" s="658">
        <v>1</v>
      </c>
      <c r="BB16" s="658">
        <v>2</v>
      </c>
      <c r="BC16" s="658" t="s">
        <v>139</v>
      </c>
      <c r="BD16" s="658">
        <v>2</v>
      </c>
      <c r="BE16" s="658" t="s">
        <v>925</v>
      </c>
      <c r="BF16" s="681" t="s">
        <v>148</v>
      </c>
      <c r="BG16" s="658">
        <v>4</v>
      </c>
      <c r="BH16" s="658">
        <v>15</v>
      </c>
      <c r="BI16" s="658">
        <v>5</v>
      </c>
      <c r="BJ16" s="658">
        <v>10</v>
      </c>
      <c r="BK16" s="658">
        <v>3</v>
      </c>
      <c r="BL16" s="658">
        <v>1</v>
      </c>
      <c r="BM16" s="658">
        <v>2</v>
      </c>
      <c r="BN16" s="993" t="s">
        <v>895</v>
      </c>
      <c r="BO16" s="1001">
        <v>2</v>
      </c>
      <c r="BP16" s="981" t="s">
        <v>924</v>
      </c>
      <c r="BQ16" s="983" t="s">
        <v>148</v>
      </c>
      <c r="BR16" s="981">
        <v>4</v>
      </c>
      <c r="BS16" s="981">
        <v>15</v>
      </c>
      <c r="BT16" s="981">
        <v>5</v>
      </c>
      <c r="BU16" s="981">
        <v>10</v>
      </c>
      <c r="BV16" s="981">
        <v>3</v>
      </c>
      <c r="BW16" s="981">
        <v>1</v>
      </c>
      <c r="BX16" s="981">
        <v>2</v>
      </c>
      <c r="BY16" s="1002" t="s">
        <v>139</v>
      </c>
    </row>
    <row r="17" spans="1:77" x14ac:dyDescent="0.25">
      <c r="A17" s="658">
        <v>2</v>
      </c>
      <c r="B17" s="658" t="s">
        <v>926</v>
      </c>
      <c r="C17" s="660" t="s">
        <v>160</v>
      </c>
      <c r="D17" s="658">
        <v>4</v>
      </c>
      <c r="E17" s="658">
        <v>15</v>
      </c>
      <c r="F17" s="658">
        <v>10</v>
      </c>
      <c r="G17" s="658">
        <v>5</v>
      </c>
      <c r="H17" s="658">
        <v>3</v>
      </c>
      <c r="I17" s="658">
        <v>2</v>
      </c>
      <c r="J17" s="658">
        <v>1</v>
      </c>
      <c r="K17" s="658" t="s">
        <v>688</v>
      </c>
      <c r="L17" s="658">
        <v>2</v>
      </c>
      <c r="M17" s="658" t="s">
        <v>927</v>
      </c>
      <c r="N17" s="681" t="s">
        <v>736</v>
      </c>
      <c r="O17" s="658">
        <v>4</v>
      </c>
      <c r="P17" s="658">
        <v>15</v>
      </c>
      <c r="Q17" s="658">
        <v>10</v>
      </c>
      <c r="R17" s="658">
        <v>5</v>
      </c>
      <c r="S17" s="658">
        <v>3</v>
      </c>
      <c r="T17" s="658">
        <v>2</v>
      </c>
      <c r="U17" s="658">
        <v>1</v>
      </c>
      <c r="V17" s="682" t="s">
        <v>891</v>
      </c>
      <c r="W17" s="658">
        <v>2</v>
      </c>
      <c r="X17" s="658" t="s">
        <v>927</v>
      </c>
      <c r="Y17" s="681" t="s">
        <v>736</v>
      </c>
      <c r="Z17" s="658">
        <v>4</v>
      </c>
      <c r="AA17" s="658">
        <v>15</v>
      </c>
      <c r="AB17" s="658">
        <v>10</v>
      </c>
      <c r="AC17" s="658">
        <v>5</v>
      </c>
      <c r="AD17" s="658">
        <v>3</v>
      </c>
      <c r="AE17" s="658">
        <v>2</v>
      </c>
      <c r="AF17" s="658">
        <v>1</v>
      </c>
      <c r="AG17" s="682" t="s">
        <v>891</v>
      </c>
      <c r="AH17" s="658">
        <v>2</v>
      </c>
      <c r="AI17" s="658" t="s">
        <v>926</v>
      </c>
      <c r="AJ17" s="660" t="s">
        <v>160</v>
      </c>
      <c r="AK17" s="658">
        <v>4</v>
      </c>
      <c r="AL17" s="658">
        <v>15</v>
      </c>
      <c r="AM17" s="658">
        <v>10</v>
      </c>
      <c r="AN17" s="658">
        <v>5</v>
      </c>
      <c r="AO17" s="658">
        <v>3</v>
      </c>
      <c r="AP17" s="658">
        <v>2</v>
      </c>
      <c r="AQ17" s="658">
        <v>1</v>
      </c>
      <c r="AR17" s="658" t="s">
        <v>688</v>
      </c>
      <c r="AS17" s="658">
        <v>2</v>
      </c>
      <c r="AT17" s="658" t="s">
        <v>926</v>
      </c>
      <c r="AU17" s="660" t="s">
        <v>160</v>
      </c>
      <c r="AV17" s="658">
        <v>4</v>
      </c>
      <c r="AW17" s="658">
        <v>15</v>
      </c>
      <c r="AX17" s="658">
        <v>10</v>
      </c>
      <c r="AY17" s="658">
        <v>5</v>
      </c>
      <c r="AZ17" s="658">
        <v>3</v>
      </c>
      <c r="BA17" s="658">
        <v>2</v>
      </c>
      <c r="BB17" s="658">
        <v>1</v>
      </c>
      <c r="BC17" s="658" t="s">
        <v>688</v>
      </c>
      <c r="BD17" s="658">
        <v>2</v>
      </c>
      <c r="BE17" s="658" t="s">
        <v>927</v>
      </c>
      <c r="BF17" s="681" t="s">
        <v>736</v>
      </c>
      <c r="BG17" s="658">
        <v>4</v>
      </c>
      <c r="BH17" s="658">
        <v>15</v>
      </c>
      <c r="BI17" s="658">
        <v>10</v>
      </c>
      <c r="BJ17" s="658">
        <v>5</v>
      </c>
      <c r="BK17" s="658">
        <v>3</v>
      </c>
      <c r="BL17" s="658">
        <v>2</v>
      </c>
      <c r="BM17" s="658">
        <v>1</v>
      </c>
      <c r="BN17" s="993" t="s">
        <v>891</v>
      </c>
      <c r="BO17" s="1001">
        <v>2</v>
      </c>
      <c r="BP17" s="981" t="s">
        <v>926</v>
      </c>
      <c r="BQ17" s="983" t="s">
        <v>160</v>
      </c>
      <c r="BR17" s="981">
        <v>4</v>
      </c>
      <c r="BS17" s="981">
        <v>15</v>
      </c>
      <c r="BT17" s="981">
        <v>10</v>
      </c>
      <c r="BU17" s="981">
        <v>5</v>
      </c>
      <c r="BV17" s="981">
        <v>3</v>
      </c>
      <c r="BW17" s="981">
        <v>2</v>
      </c>
      <c r="BX17" s="981">
        <v>1</v>
      </c>
      <c r="BY17" s="1002" t="s">
        <v>688</v>
      </c>
    </row>
    <row r="18" spans="1:77" x14ac:dyDescent="0.25">
      <c r="A18" s="658">
        <v>2</v>
      </c>
      <c r="B18" s="658" t="s">
        <v>928</v>
      </c>
      <c r="C18" s="660" t="s">
        <v>929</v>
      </c>
      <c r="D18" s="658">
        <v>4</v>
      </c>
      <c r="E18" s="658">
        <v>20</v>
      </c>
      <c r="F18" s="658">
        <v>10</v>
      </c>
      <c r="G18" s="658">
        <v>10</v>
      </c>
      <c r="H18" s="658">
        <v>3</v>
      </c>
      <c r="I18" s="658">
        <v>1</v>
      </c>
      <c r="J18" s="658">
        <v>2</v>
      </c>
      <c r="K18" s="658" t="s">
        <v>139</v>
      </c>
      <c r="L18" s="658">
        <v>2</v>
      </c>
      <c r="M18" s="658" t="s">
        <v>930</v>
      </c>
      <c r="N18" s="688" t="s">
        <v>931</v>
      </c>
      <c r="O18" s="658">
        <v>4</v>
      </c>
      <c r="P18" s="658">
        <v>20</v>
      </c>
      <c r="Q18" s="658">
        <v>10</v>
      </c>
      <c r="R18" s="658">
        <v>10</v>
      </c>
      <c r="S18" s="658">
        <v>3</v>
      </c>
      <c r="T18" s="658">
        <v>1</v>
      </c>
      <c r="U18" s="658">
        <v>2</v>
      </c>
      <c r="V18" s="682" t="s">
        <v>895</v>
      </c>
      <c r="W18" s="658">
        <v>2</v>
      </c>
      <c r="X18" s="658" t="s">
        <v>930</v>
      </c>
      <c r="Y18" s="688" t="s">
        <v>931</v>
      </c>
      <c r="Z18" s="658">
        <v>4</v>
      </c>
      <c r="AA18" s="658">
        <v>20</v>
      </c>
      <c r="AB18" s="658">
        <v>10</v>
      </c>
      <c r="AC18" s="658">
        <v>10</v>
      </c>
      <c r="AD18" s="658">
        <v>3</v>
      </c>
      <c r="AE18" s="658">
        <v>1</v>
      </c>
      <c r="AF18" s="658">
        <v>2</v>
      </c>
      <c r="AG18" s="682" t="s">
        <v>895</v>
      </c>
      <c r="AH18" s="658">
        <v>2</v>
      </c>
      <c r="AI18" s="658" t="s">
        <v>928</v>
      </c>
      <c r="AJ18" s="660" t="s">
        <v>929</v>
      </c>
      <c r="AK18" s="658">
        <v>4</v>
      </c>
      <c r="AL18" s="658">
        <v>20</v>
      </c>
      <c r="AM18" s="658">
        <v>10</v>
      </c>
      <c r="AN18" s="658">
        <v>10</v>
      </c>
      <c r="AO18" s="658">
        <v>3</v>
      </c>
      <c r="AP18" s="658">
        <v>1</v>
      </c>
      <c r="AQ18" s="658">
        <v>2</v>
      </c>
      <c r="AR18" s="658" t="s">
        <v>139</v>
      </c>
      <c r="AS18" s="658">
        <v>2</v>
      </c>
      <c r="AT18" s="658" t="s">
        <v>928</v>
      </c>
      <c r="AU18" s="660" t="s">
        <v>929</v>
      </c>
      <c r="AV18" s="658">
        <v>4</v>
      </c>
      <c r="AW18" s="658">
        <v>20</v>
      </c>
      <c r="AX18" s="658">
        <v>10</v>
      </c>
      <c r="AY18" s="658">
        <v>10</v>
      </c>
      <c r="AZ18" s="658">
        <v>3</v>
      </c>
      <c r="BA18" s="658">
        <v>1</v>
      </c>
      <c r="BB18" s="658">
        <v>2</v>
      </c>
      <c r="BC18" s="658" t="s">
        <v>139</v>
      </c>
      <c r="BD18" s="658">
        <v>2</v>
      </c>
      <c r="BE18" s="658" t="s">
        <v>930</v>
      </c>
      <c r="BF18" s="688" t="s">
        <v>931</v>
      </c>
      <c r="BG18" s="658">
        <v>4</v>
      </c>
      <c r="BH18" s="658">
        <v>20</v>
      </c>
      <c r="BI18" s="658">
        <v>10</v>
      </c>
      <c r="BJ18" s="658">
        <v>10</v>
      </c>
      <c r="BK18" s="658">
        <v>3</v>
      </c>
      <c r="BL18" s="658">
        <v>1</v>
      </c>
      <c r="BM18" s="658">
        <v>2</v>
      </c>
      <c r="BN18" s="993" t="s">
        <v>895</v>
      </c>
      <c r="BO18" s="1001">
        <v>2</v>
      </c>
      <c r="BP18" s="981" t="s">
        <v>928</v>
      </c>
      <c r="BQ18" s="983" t="s">
        <v>929</v>
      </c>
      <c r="BR18" s="981">
        <v>4</v>
      </c>
      <c r="BS18" s="981">
        <v>20</v>
      </c>
      <c r="BT18" s="981">
        <v>10</v>
      </c>
      <c r="BU18" s="981">
        <v>10</v>
      </c>
      <c r="BV18" s="981">
        <v>3</v>
      </c>
      <c r="BW18" s="981">
        <v>1</v>
      </c>
      <c r="BX18" s="981">
        <v>2</v>
      </c>
      <c r="BY18" s="1002" t="s">
        <v>139</v>
      </c>
    </row>
    <row r="19" spans="1:77" x14ac:dyDescent="0.25">
      <c r="A19" s="658">
        <v>2</v>
      </c>
      <c r="B19" s="658" t="s">
        <v>932</v>
      </c>
      <c r="C19" s="668" t="s">
        <v>933</v>
      </c>
      <c r="D19" s="658">
        <v>3</v>
      </c>
      <c r="E19" s="658">
        <v>10</v>
      </c>
      <c r="F19" s="658">
        <v>5</v>
      </c>
      <c r="G19" s="658">
        <v>5</v>
      </c>
      <c r="H19" s="658">
        <v>2</v>
      </c>
      <c r="I19" s="658">
        <v>1</v>
      </c>
      <c r="J19" s="658">
        <v>1</v>
      </c>
      <c r="K19" s="658" t="s">
        <v>139</v>
      </c>
      <c r="L19" s="658">
        <v>2</v>
      </c>
      <c r="M19" s="658" t="s">
        <v>934</v>
      </c>
      <c r="N19" s="681" t="s">
        <v>935</v>
      </c>
      <c r="O19" s="658">
        <v>3</v>
      </c>
      <c r="P19" s="658">
        <v>10</v>
      </c>
      <c r="Q19" s="658">
        <v>5</v>
      </c>
      <c r="R19" s="658">
        <v>5</v>
      </c>
      <c r="S19" s="658">
        <v>2</v>
      </c>
      <c r="T19" s="658">
        <v>1</v>
      </c>
      <c r="U19" s="658">
        <v>1</v>
      </c>
      <c r="V19" s="682" t="s">
        <v>895</v>
      </c>
      <c r="W19" s="658">
        <v>2</v>
      </c>
      <c r="X19" s="658" t="s">
        <v>934</v>
      </c>
      <c r="Y19" s="681" t="s">
        <v>935</v>
      </c>
      <c r="Z19" s="658">
        <v>3</v>
      </c>
      <c r="AA19" s="658">
        <v>10</v>
      </c>
      <c r="AB19" s="658">
        <v>5</v>
      </c>
      <c r="AC19" s="658">
        <v>5</v>
      </c>
      <c r="AD19" s="658">
        <v>2</v>
      </c>
      <c r="AE19" s="658">
        <v>1</v>
      </c>
      <c r="AF19" s="658">
        <v>1</v>
      </c>
      <c r="AG19" s="682" t="s">
        <v>895</v>
      </c>
      <c r="AH19" s="658">
        <v>2</v>
      </c>
      <c r="AI19" s="658" t="s">
        <v>932</v>
      </c>
      <c r="AJ19" s="668" t="s">
        <v>933</v>
      </c>
      <c r="AK19" s="658">
        <v>3</v>
      </c>
      <c r="AL19" s="658">
        <v>10</v>
      </c>
      <c r="AM19" s="658">
        <v>5</v>
      </c>
      <c r="AN19" s="658">
        <v>5</v>
      </c>
      <c r="AO19" s="658">
        <v>2</v>
      </c>
      <c r="AP19" s="658">
        <v>1</v>
      </c>
      <c r="AQ19" s="658">
        <v>1</v>
      </c>
      <c r="AR19" s="658" t="s">
        <v>139</v>
      </c>
      <c r="AS19" s="658">
        <v>2</v>
      </c>
      <c r="AT19" s="658" t="s">
        <v>932</v>
      </c>
      <c r="AU19" s="668" t="s">
        <v>933</v>
      </c>
      <c r="AV19" s="658">
        <v>3</v>
      </c>
      <c r="AW19" s="658">
        <v>10</v>
      </c>
      <c r="AX19" s="658">
        <v>5</v>
      </c>
      <c r="AY19" s="658">
        <v>5</v>
      </c>
      <c r="AZ19" s="658">
        <v>2</v>
      </c>
      <c r="BA19" s="658">
        <v>1</v>
      </c>
      <c r="BB19" s="658">
        <v>1</v>
      </c>
      <c r="BC19" s="658" t="s">
        <v>139</v>
      </c>
      <c r="BD19" s="658">
        <v>2</v>
      </c>
      <c r="BE19" s="658" t="s">
        <v>934</v>
      </c>
      <c r="BF19" s="681" t="s">
        <v>935</v>
      </c>
      <c r="BG19" s="658">
        <v>3</v>
      </c>
      <c r="BH19" s="658">
        <v>10</v>
      </c>
      <c r="BI19" s="658">
        <v>5</v>
      </c>
      <c r="BJ19" s="658">
        <v>5</v>
      </c>
      <c r="BK19" s="658">
        <v>2</v>
      </c>
      <c r="BL19" s="658">
        <v>1</v>
      </c>
      <c r="BM19" s="658">
        <v>1</v>
      </c>
      <c r="BN19" s="993" t="s">
        <v>895</v>
      </c>
      <c r="BO19" s="1001">
        <v>2</v>
      </c>
      <c r="BP19" s="981" t="s">
        <v>932</v>
      </c>
      <c r="BQ19" s="987" t="s">
        <v>933</v>
      </c>
      <c r="BR19" s="981">
        <v>3</v>
      </c>
      <c r="BS19" s="981">
        <v>10</v>
      </c>
      <c r="BT19" s="981">
        <v>5</v>
      </c>
      <c r="BU19" s="981">
        <v>5</v>
      </c>
      <c r="BV19" s="981">
        <v>2</v>
      </c>
      <c r="BW19" s="981">
        <v>1</v>
      </c>
      <c r="BX19" s="981">
        <v>1</v>
      </c>
      <c r="BY19" s="1002" t="s">
        <v>139</v>
      </c>
    </row>
    <row r="20" spans="1:77" x14ac:dyDescent="0.25">
      <c r="A20" s="658">
        <v>2</v>
      </c>
      <c r="B20" s="658" t="s">
        <v>936</v>
      </c>
      <c r="C20" s="658" t="s">
        <v>162</v>
      </c>
      <c r="D20" s="658">
        <v>5</v>
      </c>
      <c r="E20" s="658">
        <v>20</v>
      </c>
      <c r="F20" s="658">
        <v>10</v>
      </c>
      <c r="G20" s="658">
        <v>10</v>
      </c>
      <c r="H20" s="658">
        <v>4</v>
      </c>
      <c r="I20" s="658">
        <v>2</v>
      </c>
      <c r="J20" s="658">
        <v>2</v>
      </c>
      <c r="K20" s="658" t="s">
        <v>688</v>
      </c>
      <c r="L20" s="658">
        <v>2</v>
      </c>
      <c r="M20" s="658" t="s">
        <v>937</v>
      </c>
      <c r="N20" s="681" t="s">
        <v>938</v>
      </c>
      <c r="O20" s="658">
        <v>5</v>
      </c>
      <c r="P20" s="658">
        <v>20</v>
      </c>
      <c r="Q20" s="658">
        <v>10</v>
      </c>
      <c r="R20" s="658">
        <v>10</v>
      </c>
      <c r="S20" s="658">
        <v>4</v>
      </c>
      <c r="T20" s="658">
        <v>2</v>
      </c>
      <c r="U20" s="658">
        <v>2</v>
      </c>
      <c r="V20" s="682" t="s">
        <v>891</v>
      </c>
      <c r="W20" s="658">
        <v>2</v>
      </c>
      <c r="X20" s="658" t="s">
        <v>937</v>
      </c>
      <c r="Y20" s="681" t="s">
        <v>938</v>
      </c>
      <c r="Z20" s="658">
        <v>5</v>
      </c>
      <c r="AA20" s="658">
        <v>20</v>
      </c>
      <c r="AB20" s="658">
        <v>10</v>
      </c>
      <c r="AC20" s="658">
        <v>10</v>
      </c>
      <c r="AD20" s="658">
        <v>4</v>
      </c>
      <c r="AE20" s="658">
        <v>2</v>
      </c>
      <c r="AF20" s="658">
        <v>2</v>
      </c>
      <c r="AG20" s="682" t="s">
        <v>891</v>
      </c>
      <c r="AH20" s="658">
        <v>2</v>
      </c>
      <c r="AI20" s="658" t="s">
        <v>936</v>
      </c>
      <c r="AJ20" s="668" t="s">
        <v>162</v>
      </c>
      <c r="AK20" s="658">
        <v>5</v>
      </c>
      <c r="AL20" s="658">
        <v>20</v>
      </c>
      <c r="AM20" s="658">
        <v>10</v>
      </c>
      <c r="AN20" s="658">
        <v>10</v>
      </c>
      <c r="AO20" s="658">
        <v>4</v>
      </c>
      <c r="AP20" s="658">
        <v>2</v>
      </c>
      <c r="AQ20" s="658">
        <v>2</v>
      </c>
      <c r="AR20" s="658" t="s">
        <v>688</v>
      </c>
      <c r="AS20" s="658">
        <v>2</v>
      </c>
      <c r="AT20" s="658" t="s">
        <v>936</v>
      </c>
      <c r="AU20" s="658" t="s">
        <v>162</v>
      </c>
      <c r="AV20" s="658">
        <v>5</v>
      </c>
      <c r="AW20" s="658">
        <v>20</v>
      </c>
      <c r="AX20" s="658">
        <v>10</v>
      </c>
      <c r="AY20" s="658">
        <v>10</v>
      </c>
      <c r="AZ20" s="658">
        <v>4</v>
      </c>
      <c r="BA20" s="658">
        <v>2</v>
      </c>
      <c r="BB20" s="658">
        <v>2</v>
      </c>
      <c r="BC20" s="658" t="s">
        <v>688</v>
      </c>
      <c r="BD20" s="658">
        <v>2</v>
      </c>
      <c r="BE20" s="658" t="s">
        <v>937</v>
      </c>
      <c r="BF20" s="681" t="s">
        <v>938</v>
      </c>
      <c r="BG20" s="658">
        <v>5</v>
      </c>
      <c r="BH20" s="658">
        <v>20</v>
      </c>
      <c r="BI20" s="658">
        <v>10</v>
      </c>
      <c r="BJ20" s="658">
        <v>10</v>
      </c>
      <c r="BK20" s="658">
        <v>4</v>
      </c>
      <c r="BL20" s="658">
        <v>2</v>
      </c>
      <c r="BM20" s="658">
        <v>2</v>
      </c>
      <c r="BN20" s="993" t="s">
        <v>891</v>
      </c>
      <c r="BO20" s="1001">
        <v>2</v>
      </c>
      <c r="BP20" s="981" t="s">
        <v>936</v>
      </c>
      <c r="BQ20" s="981" t="s">
        <v>162</v>
      </c>
      <c r="BR20" s="981">
        <v>5</v>
      </c>
      <c r="BS20" s="981">
        <v>20</v>
      </c>
      <c r="BT20" s="981">
        <v>10</v>
      </c>
      <c r="BU20" s="981">
        <v>10</v>
      </c>
      <c r="BV20" s="981">
        <v>4</v>
      </c>
      <c r="BW20" s="981">
        <v>2</v>
      </c>
      <c r="BX20" s="981">
        <v>2</v>
      </c>
      <c r="BY20" s="1002" t="s">
        <v>688</v>
      </c>
    </row>
    <row r="21" spans="1:77" x14ac:dyDescent="0.25">
      <c r="A21" s="658">
        <v>2</v>
      </c>
      <c r="B21" s="658" t="s">
        <v>939</v>
      </c>
      <c r="C21" s="658" t="s">
        <v>159</v>
      </c>
      <c r="D21" s="658">
        <v>3</v>
      </c>
      <c r="E21" s="658">
        <v>10</v>
      </c>
      <c r="F21" s="658">
        <v>5</v>
      </c>
      <c r="G21" s="658">
        <v>5</v>
      </c>
      <c r="H21" s="658">
        <v>2</v>
      </c>
      <c r="I21" s="658">
        <v>1</v>
      </c>
      <c r="J21" s="658">
        <v>1</v>
      </c>
      <c r="K21" s="658" t="s">
        <v>688</v>
      </c>
      <c r="L21" s="658">
        <v>2</v>
      </c>
      <c r="M21" s="658" t="s">
        <v>940</v>
      </c>
      <c r="N21" s="681" t="s">
        <v>738</v>
      </c>
      <c r="O21" s="658">
        <v>3</v>
      </c>
      <c r="P21" s="658">
        <v>10</v>
      </c>
      <c r="Q21" s="658">
        <v>5</v>
      </c>
      <c r="R21" s="658">
        <v>5</v>
      </c>
      <c r="S21" s="658">
        <v>2</v>
      </c>
      <c r="T21" s="658">
        <v>1</v>
      </c>
      <c r="U21" s="658">
        <v>1</v>
      </c>
      <c r="V21" s="682" t="s">
        <v>891</v>
      </c>
      <c r="W21" s="658">
        <v>2</v>
      </c>
      <c r="X21" s="658" t="s">
        <v>940</v>
      </c>
      <c r="Y21" s="681" t="s">
        <v>738</v>
      </c>
      <c r="Z21" s="658">
        <v>3</v>
      </c>
      <c r="AA21" s="658">
        <v>10</v>
      </c>
      <c r="AB21" s="658">
        <v>5</v>
      </c>
      <c r="AC21" s="658">
        <v>5</v>
      </c>
      <c r="AD21" s="658">
        <v>2</v>
      </c>
      <c r="AE21" s="658">
        <v>1</v>
      </c>
      <c r="AF21" s="658">
        <v>1</v>
      </c>
      <c r="AG21" s="682" t="s">
        <v>891</v>
      </c>
      <c r="AH21" s="658">
        <v>2</v>
      </c>
      <c r="AI21" s="658" t="s">
        <v>939</v>
      </c>
      <c r="AJ21" s="658" t="s">
        <v>159</v>
      </c>
      <c r="AK21" s="658">
        <v>3</v>
      </c>
      <c r="AL21" s="658">
        <v>10</v>
      </c>
      <c r="AM21" s="658">
        <v>5</v>
      </c>
      <c r="AN21" s="658">
        <v>5</v>
      </c>
      <c r="AO21" s="658">
        <v>2</v>
      </c>
      <c r="AP21" s="658">
        <v>1</v>
      </c>
      <c r="AQ21" s="658">
        <v>1</v>
      </c>
      <c r="AR21" s="658" t="s">
        <v>688</v>
      </c>
      <c r="AS21" s="658">
        <v>2</v>
      </c>
      <c r="AT21" s="658" t="s">
        <v>939</v>
      </c>
      <c r="AU21" s="658" t="s">
        <v>159</v>
      </c>
      <c r="AV21" s="658">
        <v>3</v>
      </c>
      <c r="AW21" s="658">
        <v>10</v>
      </c>
      <c r="AX21" s="658">
        <v>5</v>
      </c>
      <c r="AY21" s="658">
        <v>5</v>
      </c>
      <c r="AZ21" s="658">
        <v>2</v>
      </c>
      <c r="BA21" s="658">
        <v>1</v>
      </c>
      <c r="BB21" s="658">
        <v>1</v>
      </c>
      <c r="BC21" s="658" t="s">
        <v>688</v>
      </c>
      <c r="BD21" s="658">
        <v>2</v>
      </c>
      <c r="BE21" s="658" t="s">
        <v>940</v>
      </c>
      <c r="BF21" s="681" t="s">
        <v>738</v>
      </c>
      <c r="BG21" s="658">
        <v>3</v>
      </c>
      <c r="BH21" s="658">
        <v>10</v>
      </c>
      <c r="BI21" s="658">
        <v>5</v>
      </c>
      <c r="BJ21" s="658">
        <v>5</v>
      </c>
      <c r="BK21" s="658">
        <v>2</v>
      </c>
      <c r="BL21" s="658">
        <v>1</v>
      </c>
      <c r="BM21" s="658">
        <v>1</v>
      </c>
      <c r="BN21" s="993" t="s">
        <v>891</v>
      </c>
      <c r="BO21" s="1001">
        <v>2</v>
      </c>
      <c r="BP21" s="981" t="s">
        <v>939</v>
      </c>
      <c r="BQ21" s="981" t="s">
        <v>159</v>
      </c>
      <c r="BR21" s="981">
        <v>3</v>
      </c>
      <c r="BS21" s="981">
        <v>10</v>
      </c>
      <c r="BT21" s="981">
        <v>5</v>
      </c>
      <c r="BU21" s="981">
        <v>5</v>
      </c>
      <c r="BV21" s="981">
        <v>2</v>
      </c>
      <c r="BW21" s="981">
        <v>1</v>
      </c>
      <c r="BX21" s="981">
        <v>1</v>
      </c>
      <c r="BY21" s="1002" t="s">
        <v>688</v>
      </c>
    </row>
    <row r="22" spans="1:77" x14ac:dyDescent="0.25">
      <c r="A22" s="658">
        <v>2</v>
      </c>
      <c r="B22" s="658" t="s">
        <v>941</v>
      </c>
      <c r="C22" s="658" t="s">
        <v>942</v>
      </c>
      <c r="D22" s="658">
        <v>0</v>
      </c>
      <c r="E22" s="658">
        <v>0</v>
      </c>
      <c r="F22" s="658">
        <v>0</v>
      </c>
      <c r="G22" s="658">
        <v>0</v>
      </c>
      <c r="H22" s="658">
        <v>0</v>
      </c>
      <c r="I22" s="658">
        <v>0</v>
      </c>
      <c r="J22" s="658">
        <v>0</v>
      </c>
      <c r="K22" s="658" t="s">
        <v>94</v>
      </c>
      <c r="L22" s="658">
        <v>2</v>
      </c>
      <c r="M22" s="658"/>
      <c r="N22" s="658" t="s">
        <v>829</v>
      </c>
      <c r="O22" s="658">
        <v>0</v>
      </c>
      <c r="P22" s="658">
        <v>0</v>
      </c>
      <c r="Q22" s="658">
        <v>0</v>
      </c>
      <c r="R22" s="658">
        <v>0</v>
      </c>
      <c r="S22" s="658">
        <v>2</v>
      </c>
      <c r="T22" s="658">
        <v>0</v>
      </c>
      <c r="U22" s="658">
        <v>2</v>
      </c>
      <c r="V22" s="684" t="s">
        <v>276</v>
      </c>
      <c r="W22" s="658">
        <v>2</v>
      </c>
      <c r="X22" s="658"/>
      <c r="Y22" s="658" t="s">
        <v>829</v>
      </c>
      <c r="Z22" s="658">
        <v>0</v>
      </c>
      <c r="AA22" s="658">
        <v>0</v>
      </c>
      <c r="AB22" s="658">
        <v>0</v>
      </c>
      <c r="AC22" s="658">
        <v>0</v>
      </c>
      <c r="AD22" s="658">
        <v>2</v>
      </c>
      <c r="AE22" s="658">
        <v>0</v>
      </c>
      <c r="AF22" s="658">
        <v>2</v>
      </c>
      <c r="AG22" s="684" t="s">
        <v>276</v>
      </c>
      <c r="AH22" s="658">
        <v>2</v>
      </c>
      <c r="AI22" s="658" t="s">
        <v>941</v>
      </c>
      <c r="AJ22" s="658" t="s">
        <v>942</v>
      </c>
      <c r="AK22" s="658">
        <v>0</v>
      </c>
      <c r="AL22" s="658">
        <v>0</v>
      </c>
      <c r="AM22" s="658">
        <v>0</v>
      </c>
      <c r="AN22" s="658">
        <v>0</v>
      </c>
      <c r="AO22" s="658">
        <v>0</v>
      </c>
      <c r="AP22" s="658">
        <v>0</v>
      </c>
      <c r="AQ22" s="658">
        <v>0</v>
      </c>
      <c r="AR22" s="658" t="s">
        <v>94</v>
      </c>
      <c r="AS22" s="658">
        <v>2</v>
      </c>
      <c r="AT22" s="658" t="s">
        <v>941</v>
      </c>
      <c r="AU22" s="658" t="s">
        <v>942</v>
      </c>
      <c r="AV22" s="658">
        <v>0</v>
      </c>
      <c r="AW22" s="658">
        <v>0</v>
      </c>
      <c r="AX22" s="658">
        <v>0</v>
      </c>
      <c r="AY22" s="658">
        <v>0</v>
      </c>
      <c r="AZ22" s="658">
        <v>0</v>
      </c>
      <c r="BA22" s="658">
        <v>0</v>
      </c>
      <c r="BB22" s="658">
        <v>0</v>
      </c>
      <c r="BC22" s="658" t="s">
        <v>94</v>
      </c>
      <c r="BD22" s="658">
        <v>2</v>
      </c>
      <c r="BE22" s="658"/>
      <c r="BF22" s="658" t="s">
        <v>829</v>
      </c>
      <c r="BG22" s="658">
        <v>0</v>
      </c>
      <c r="BH22" s="658">
        <v>0</v>
      </c>
      <c r="BI22" s="658">
        <v>0</v>
      </c>
      <c r="BJ22" s="658">
        <v>0</v>
      </c>
      <c r="BK22" s="658">
        <v>2</v>
      </c>
      <c r="BL22" s="658">
        <v>0</v>
      </c>
      <c r="BM22" s="658">
        <v>2</v>
      </c>
      <c r="BN22" s="684" t="s">
        <v>276</v>
      </c>
      <c r="BO22" s="1001">
        <v>2</v>
      </c>
      <c r="BP22" s="981" t="s">
        <v>941</v>
      </c>
      <c r="BQ22" s="981" t="s">
        <v>942</v>
      </c>
      <c r="BR22" s="981">
        <v>0</v>
      </c>
      <c r="BS22" s="981">
        <v>0</v>
      </c>
      <c r="BT22" s="981">
        <v>0</v>
      </c>
      <c r="BU22" s="981">
        <v>0</v>
      </c>
      <c r="BV22" s="981">
        <v>0</v>
      </c>
      <c r="BW22" s="981">
        <v>0</v>
      </c>
      <c r="BX22" s="981">
        <v>0</v>
      </c>
      <c r="BY22" s="1002" t="s">
        <v>94</v>
      </c>
    </row>
    <row r="23" spans="1:77" ht="16.5" thickBot="1" x14ac:dyDescent="0.3">
      <c r="A23" s="658">
        <v>2</v>
      </c>
      <c r="B23" s="658"/>
      <c r="C23" s="658" t="s">
        <v>829</v>
      </c>
      <c r="D23" s="658">
        <v>0</v>
      </c>
      <c r="E23" s="658">
        <v>0</v>
      </c>
      <c r="F23" s="658">
        <v>0</v>
      </c>
      <c r="G23" s="658">
        <v>0</v>
      </c>
      <c r="H23" s="658">
        <v>2</v>
      </c>
      <c r="I23" s="658">
        <v>0</v>
      </c>
      <c r="J23" s="658">
        <v>2</v>
      </c>
      <c r="K23" s="658" t="s">
        <v>94</v>
      </c>
      <c r="L23" s="689"/>
      <c r="M23" s="689"/>
      <c r="N23" s="689"/>
      <c r="O23" s="689"/>
      <c r="P23" s="689"/>
      <c r="Q23" s="689"/>
      <c r="R23" s="689"/>
      <c r="S23" s="689"/>
      <c r="T23" s="689"/>
      <c r="U23" s="689"/>
      <c r="V23" s="689"/>
      <c r="W23" s="689"/>
      <c r="X23" s="689"/>
      <c r="Y23" s="689"/>
      <c r="Z23" s="689"/>
      <c r="AA23" s="689"/>
      <c r="AB23" s="689"/>
      <c r="AC23" s="689"/>
      <c r="AD23" s="689"/>
      <c r="AE23" s="689"/>
      <c r="AF23" s="689"/>
      <c r="AG23" s="689"/>
      <c r="AH23" s="658">
        <v>2</v>
      </c>
      <c r="AI23" s="658"/>
      <c r="AJ23" s="658" t="s">
        <v>829</v>
      </c>
      <c r="AK23" s="658">
        <v>0</v>
      </c>
      <c r="AL23" s="658">
        <v>0</v>
      </c>
      <c r="AM23" s="658">
        <v>0</v>
      </c>
      <c r="AN23" s="658">
        <v>0</v>
      </c>
      <c r="AO23" s="658">
        <v>2</v>
      </c>
      <c r="AP23" s="658">
        <v>0</v>
      </c>
      <c r="AQ23" s="658">
        <v>2</v>
      </c>
      <c r="AR23" s="658" t="s">
        <v>94</v>
      </c>
      <c r="AS23" s="658">
        <v>2</v>
      </c>
      <c r="AT23" s="658"/>
      <c r="AU23" s="658" t="s">
        <v>829</v>
      </c>
      <c r="AV23" s="658">
        <v>0</v>
      </c>
      <c r="AW23" s="658">
        <v>0</v>
      </c>
      <c r="AX23" s="658">
        <v>0</v>
      </c>
      <c r="AY23" s="658">
        <v>0</v>
      </c>
      <c r="AZ23" s="658">
        <v>2</v>
      </c>
      <c r="BA23" s="658">
        <v>0</v>
      </c>
      <c r="BB23" s="658">
        <v>2</v>
      </c>
      <c r="BC23" s="658" t="s">
        <v>94</v>
      </c>
      <c r="BD23" s="689"/>
      <c r="BE23" s="689"/>
      <c r="BF23" s="689"/>
      <c r="BG23" s="689"/>
      <c r="BH23" s="689"/>
      <c r="BI23" s="689"/>
      <c r="BJ23" s="689"/>
      <c r="BK23" s="689"/>
      <c r="BL23" s="689"/>
      <c r="BM23" s="689"/>
      <c r="BN23" s="726"/>
      <c r="BO23" s="1001">
        <v>2</v>
      </c>
      <c r="BP23" s="981"/>
      <c r="BQ23" s="981" t="s">
        <v>829</v>
      </c>
      <c r="BR23" s="981">
        <v>0</v>
      </c>
      <c r="BS23" s="981">
        <v>0</v>
      </c>
      <c r="BT23" s="981">
        <v>0</v>
      </c>
      <c r="BU23" s="981">
        <v>0</v>
      </c>
      <c r="BV23" s="981">
        <v>2</v>
      </c>
      <c r="BW23" s="981">
        <v>0</v>
      </c>
      <c r="BX23" s="981">
        <v>2</v>
      </c>
      <c r="BY23" s="1002" t="s">
        <v>94</v>
      </c>
    </row>
    <row r="24" spans="1:77" ht="17.25" thickTop="1" thickBot="1" x14ac:dyDescent="0.3">
      <c r="A24" s="663"/>
      <c r="B24" s="663"/>
      <c r="C24" s="664" t="s">
        <v>176</v>
      </c>
      <c r="D24" s="663">
        <f t="shared" ref="D24:J24" si="7">SUM(D14:D23)</f>
        <v>30</v>
      </c>
      <c r="E24" s="663">
        <f t="shared" si="7"/>
        <v>120</v>
      </c>
      <c r="F24" s="663">
        <f t="shared" si="7"/>
        <v>60</v>
      </c>
      <c r="G24" s="663">
        <f t="shared" si="7"/>
        <v>60</v>
      </c>
      <c r="H24" s="663">
        <f t="shared" si="7"/>
        <v>24</v>
      </c>
      <c r="I24" s="663">
        <f t="shared" si="7"/>
        <v>11</v>
      </c>
      <c r="J24" s="663">
        <f t="shared" si="7"/>
        <v>13</v>
      </c>
      <c r="K24" s="663"/>
      <c r="L24" s="663"/>
      <c r="M24" s="663"/>
      <c r="N24" s="664" t="s">
        <v>176</v>
      </c>
      <c r="O24" s="663">
        <f t="shared" ref="O24:U24" si="8">SUM(O14:O23)</f>
        <v>30</v>
      </c>
      <c r="P24" s="663">
        <f t="shared" si="8"/>
        <v>120</v>
      </c>
      <c r="Q24" s="663">
        <f t="shared" si="8"/>
        <v>60</v>
      </c>
      <c r="R24" s="663">
        <f t="shared" si="8"/>
        <v>60</v>
      </c>
      <c r="S24" s="663">
        <f t="shared" si="8"/>
        <v>24</v>
      </c>
      <c r="T24" s="663">
        <f t="shared" si="8"/>
        <v>11</v>
      </c>
      <c r="U24" s="663">
        <f t="shared" si="8"/>
        <v>13</v>
      </c>
      <c r="V24" s="663"/>
      <c r="W24" s="685"/>
      <c r="X24" s="685"/>
      <c r="Y24" s="664" t="s">
        <v>176</v>
      </c>
      <c r="Z24" s="685">
        <f t="shared" ref="Z24:AF24" si="9">SUM(Z14:Z23)</f>
        <v>30</v>
      </c>
      <c r="AA24" s="685">
        <f t="shared" si="9"/>
        <v>120</v>
      </c>
      <c r="AB24" s="685">
        <f t="shared" si="9"/>
        <v>60</v>
      </c>
      <c r="AC24" s="685">
        <f t="shared" si="9"/>
        <v>60</v>
      </c>
      <c r="AD24" s="685">
        <f t="shared" si="9"/>
        <v>24</v>
      </c>
      <c r="AE24" s="685">
        <f t="shared" si="9"/>
        <v>11</v>
      </c>
      <c r="AF24" s="685">
        <f t="shared" si="9"/>
        <v>13</v>
      </c>
      <c r="AG24" s="685"/>
      <c r="AH24" s="663"/>
      <c r="AI24" s="663"/>
      <c r="AJ24" s="664" t="s">
        <v>176</v>
      </c>
      <c r="AK24" s="663">
        <f t="shared" ref="AK24:AQ24" si="10">SUM(AK14:AK23)</f>
        <v>30</v>
      </c>
      <c r="AL24" s="663">
        <f t="shared" si="10"/>
        <v>120</v>
      </c>
      <c r="AM24" s="663">
        <f t="shared" si="10"/>
        <v>60</v>
      </c>
      <c r="AN24" s="663">
        <f t="shared" si="10"/>
        <v>60</v>
      </c>
      <c r="AO24" s="663">
        <f t="shared" si="10"/>
        <v>24</v>
      </c>
      <c r="AP24" s="663">
        <f t="shared" si="10"/>
        <v>11</v>
      </c>
      <c r="AQ24" s="663">
        <f t="shared" si="10"/>
        <v>13</v>
      </c>
      <c r="AR24" s="663"/>
      <c r="AS24" s="663"/>
      <c r="AT24" s="663"/>
      <c r="AU24" s="664" t="s">
        <v>176</v>
      </c>
      <c r="AV24" s="663">
        <f t="shared" ref="AV24:BB24" si="11">SUM(AV14:AV23)</f>
        <v>30</v>
      </c>
      <c r="AW24" s="663">
        <f t="shared" si="11"/>
        <v>120</v>
      </c>
      <c r="AX24" s="663">
        <f t="shared" si="11"/>
        <v>60</v>
      </c>
      <c r="AY24" s="663">
        <f t="shared" si="11"/>
        <v>60</v>
      </c>
      <c r="AZ24" s="663">
        <f t="shared" si="11"/>
        <v>24</v>
      </c>
      <c r="BA24" s="663">
        <f t="shared" si="11"/>
        <v>11</v>
      </c>
      <c r="BB24" s="663">
        <f t="shared" si="11"/>
        <v>13</v>
      </c>
      <c r="BC24" s="663"/>
      <c r="BD24" s="663"/>
      <c r="BE24" s="663"/>
      <c r="BF24" s="664" t="s">
        <v>176</v>
      </c>
      <c r="BG24" s="663">
        <f t="shared" ref="BG24:BM24" si="12">SUM(BG14:BG23)</f>
        <v>30</v>
      </c>
      <c r="BH24" s="663">
        <f t="shared" si="12"/>
        <v>120</v>
      </c>
      <c r="BI24" s="663">
        <f t="shared" si="12"/>
        <v>60</v>
      </c>
      <c r="BJ24" s="663">
        <f t="shared" si="12"/>
        <v>60</v>
      </c>
      <c r="BK24" s="663">
        <f t="shared" si="12"/>
        <v>24</v>
      </c>
      <c r="BL24" s="663">
        <f t="shared" si="12"/>
        <v>11</v>
      </c>
      <c r="BM24" s="663">
        <f t="shared" si="12"/>
        <v>13</v>
      </c>
      <c r="BN24" s="995"/>
      <c r="BO24" s="1005"/>
      <c r="BP24" s="985"/>
      <c r="BQ24" s="986" t="s">
        <v>176</v>
      </c>
      <c r="BR24" s="985">
        <f t="shared" ref="BR24:BX24" si="13">SUM(BR14:BR23)</f>
        <v>30</v>
      </c>
      <c r="BS24" s="985">
        <f t="shared" si="13"/>
        <v>120</v>
      </c>
      <c r="BT24" s="985">
        <f t="shared" si="13"/>
        <v>60</v>
      </c>
      <c r="BU24" s="985">
        <f t="shared" si="13"/>
        <v>60</v>
      </c>
      <c r="BV24" s="985">
        <f t="shared" si="13"/>
        <v>24</v>
      </c>
      <c r="BW24" s="985">
        <f t="shared" si="13"/>
        <v>11</v>
      </c>
      <c r="BX24" s="985">
        <f t="shared" si="13"/>
        <v>13</v>
      </c>
      <c r="BY24" s="1006"/>
    </row>
    <row r="25" spans="1:77" ht="16.5" thickTop="1" x14ac:dyDescent="0.25">
      <c r="A25" s="860">
        <v>3</v>
      </c>
      <c r="B25" s="658" t="s">
        <v>943</v>
      </c>
      <c r="C25" s="863" t="s">
        <v>944</v>
      </c>
      <c r="D25" s="658">
        <v>4</v>
      </c>
      <c r="E25" s="658">
        <v>15</v>
      </c>
      <c r="F25" s="658">
        <v>5</v>
      </c>
      <c r="G25" s="658">
        <v>10</v>
      </c>
      <c r="H25" s="658">
        <v>3</v>
      </c>
      <c r="I25" s="658">
        <v>1</v>
      </c>
      <c r="J25" s="658">
        <v>2</v>
      </c>
      <c r="K25" s="658" t="s">
        <v>139</v>
      </c>
      <c r="L25" s="658">
        <v>3</v>
      </c>
      <c r="M25" s="658" t="s">
        <v>945</v>
      </c>
      <c r="N25" s="681" t="s">
        <v>946</v>
      </c>
      <c r="O25" s="658">
        <v>4</v>
      </c>
      <c r="P25" s="658">
        <v>15</v>
      </c>
      <c r="Q25" s="658">
        <v>5</v>
      </c>
      <c r="R25" s="658">
        <v>10</v>
      </c>
      <c r="S25" s="658">
        <v>3</v>
      </c>
      <c r="T25" s="658">
        <v>1</v>
      </c>
      <c r="U25" s="658">
        <v>2</v>
      </c>
      <c r="V25" s="682" t="s">
        <v>895</v>
      </c>
      <c r="W25" s="860">
        <v>3</v>
      </c>
      <c r="X25" s="658" t="s">
        <v>945</v>
      </c>
      <c r="Y25" s="904" t="s">
        <v>946</v>
      </c>
      <c r="Z25" s="658">
        <v>4</v>
      </c>
      <c r="AA25" s="658">
        <v>15</v>
      </c>
      <c r="AB25" s="658">
        <v>5</v>
      </c>
      <c r="AC25" s="658">
        <v>10</v>
      </c>
      <c r="AD25" s="658">
        <v>3</v>
      </c>
      <c r="AE25" s="658">
        <v>1</v>
      </c>
      <c r="AF25" s="658">
        <v>2</v>
      </c>
      <c r="AG25" s="682" t="s">
        <v>895</v>
      </c>
      <c r="AH25" s="860">
        <v>3</v>
      </c>
      <c r="AI25" s="658" t="s">
        <v>943</v>
      </c>
      <c r="AJ25" s="863" t="s">
        <v>944</v>
      </c>
      <c r="AK25" s="658">
        <v>4</v>
      </c>
      <c r="AL25" s="658">
        <v>15</v>
      </c>
      <c r="AM25" s="658">
        <v>5</v>
      </c>
      <c r="AN25" s="658">
        <v>10</v>
      </c>
      <c r="AO25" s="658">
        <v>3</v>
      </c>
      <c r="AP25" s="658">
        <v>1</v>
      </c>
      <c r="AQ25" s="658">
        <v>2</v>
      </c>
      <c r="AR25" s="658" t="s">
        <v>139</v>
      </c>
      <c r="AS25" s="860">
        <v>3</v>
      </c>
      <c r="AT25" s="658" t="s">
        <v>943</v>
      </c>
      <c r="AU25" s="863" t="s">
        <v>944</v>
      </c>
      <c r="AV25" s="658">
        <v>4</v>
      </c>
      <c r="AW25" s="658">
        <v>15</v>
      </c>
      <c r="AX25" s="658">
        <v>5</v>
      </c>
      <c r="AY25" s="658">
        <v>10</v>
      </c>
      <c r="AZ25" s="658">
        <v>3</v>
      </c>
      <c r="BA25" s="658">
        <v>1</v>
      </c>
      <c r="BB25" s="658">
        <v>2</v>
      </c>
      <c r="BC25" s="658" t="s">
        <v>139</v>
      </c>
      <c r="BD25" s="658">
        <v>3</v>
      </c>
      <c r="BE25" s="658" t="s">
        <v>945</v>
      </c>
      <c r="BF25" s="688" t="s">
        <v>946</v>
      </c>
      <c r="BG25" s="658">
        <v>4</v>
      </c>
      <c r="BH25" s="658">
        <v>15</v>
      </c>
      <c r="BI25" s="658">
        <v>5</v>
      </c>
      <c r="BJ25" s="658">
        <v>10</v>
      </c>
      <c r="BK25" s="658">
        <v>3</v>
      </c>
      <c r="BL25" s="658">
        <v>1</v>
      </c>
      <c r="BM25" s="658">
        <v>2</v>
      </c>
      <c r="BN25" s="993" t="s">
        <v>895</v>
      </c>
      <c r="BO25" s="1005">
        <v>3</v>
      </c>
      <c r="BP25" s="981" t="s">
        <v>943</v>
      </c>
      <c r="BQ25" s="863" t="s">
        <v>944</v>
      </c>
      <c r="BR25" s="981">
        <v>4</v>
      </c>
      <c r="BS25" s="981">
        <v>15</v>
      </c>
      <c r="BT25" s="981">
        <v>5</v>
      </c>
      <c r="BU25" s="981">
        <v>10</v>
      </c>
      <c r="BV25" s="981">
        <v>3</v>
      </c>
      <c r="BW25" s="981">
        <v>1</v>
      </c>
      <c r="BX25" s="981">
        <v>2</v>
      </c>
      <c r="BY25" s="1002" t="s">
        <v>139</v>
      </c>
    </row>
    <row r="26" spans="1:77" x14ac:dyDescent="0.25">
      <c r="A26" s="860">
        <v>3</v>
      </c>
      <c r="B26" s="658" t="s">
        <v>947</v>
      </c>
      <c r="C26" s="863" t="s">
        <v>91</v>
      </c>
      <c r="D26" s="658">
        <v>5</v>
      </c>
      <c r="E26" s="658">
        <v>15</v>
      </c>
      <c r="F26" s="658">
        <v>5</v>
      </c>
      <c r="G26" s="658">
        <v>10</v>
      </c>
      <c r="H26" s="658">
        <v>3</v>
      </c>
      <c r="I26" s="658">
        <v>1</v>
      </c>
      <c r="J26" s="658">
        <v>2</v>
      </c>
      <c r="K26" s="658" t="s">
        <v>688</v>
      </c>
      <c r="L26" s="658">
        <v>3</v>
      </c>
      <c r="M26" s="658" t="s">
        <v>948</v>
      </c>
      <c r="N26" s="681" t="s">
        <v>745</v>
      </c>
      <c r="O26" s="658">
        <v>5</v>
      </c>
      <c r="P26" s="658">
        <v>15</v>
      </c>
      <c r="Q26" s="658">
        <v>5</v>
      </c>
      <c r="R26" s="658">
        <v>10</v>
      </c>
      <c r="S26" s="658">
        <v>3</v>
      </c>
      <c r="T26" s="658">
        <v>1</v>
      </c>
      <c r="U26" s="658">
        <v>2</v>
      </c>
      <c r="V26" s="682" t="s">
        <v>891</v>
      </c>
      <c r="W26" s="860">
        <v>3</v>
      </c>
      <c r="X26" s="658" t="s">
        <v>949</v>
      </c>
      <c r="Y26" s="904" t="s">
        <v>744</v>
      </c>
      <c r="Z26" s="658">
        <v>5</v>
      </c>
      <c r="AA26" s="658">
        <v>20</v>
      </c>
      <c r="AB26" s="658">
        <v>10</v>
      </c>
      <c r="AC26" s="658">
        <v>10</v>
      </c>
      <c r="AD26" s="658">
        <v>3</v>
      </c>
      <c r="AE26" s="658">
        <v>2</v>
      </c>
      <c r="AF26" s="658">
        <v>1</v>
      </c>
      <c r="AG26" s="682" t="s">
        <v>891</v>
      </c>
      <c r="AH26" s="860">
        <v>3</v>
      </c>
      <c r="AI26" s="658" t="s">
        <v>950</v>
      </c>
      <c r="AJ26" s="863" t="s">
        <v>204</v>
      </c>
      <c r="AK26" s="658">
        <v>5</v>
      </c>
      <c r="AL26" s="658">
        <v>20</v>
      </c>
      <c r="AM26" s="658">
        <v>10</v>
      </c>
      <c r="AN26" s="658">
        <v>10</v>
      </c>
      <c r="AO26" s="658">
        <v>3</v>
      </c>
      <c r="AP26" s="658">
        <v>2</v>
      </c>
      <c r="AQ26" s="658">
        <v>1</v>
      </c>
      <c r="AR26" s="658" t="s">
        <v>688</v>
      </c>
      <c r="AS26" s="860">
        <v>3</v>
      </c>
      <c r="AT26" s="658" t="s">
        <v>950</v>
      </c>
      <c r="AU26" s="863" t="s">
        <v>204</v>
      </c>
      <c r="AV26" s="658">
        <v>5</v>
      </c>
      <c r="AW26" s="658">
        <v>20</v>
      </c>
      <c r="AX26" s="658">
        <v>10</v>
      </c>
      <c r="AY26" s="658">
        <v>10</v>
      </c>
      <c r="AZ26" s="658">
        <v>3</v>
      </c>
      <c r="BA26" s="658">
        <v>2</v>
      </c>
      <c r="BB26" s="658">
        <v>1</v>
      </c>
      <c r="BC26" s="658" t="s">
        <v>688</v>
      </c>
      <c r="BD26" s="658">
        <v>3</v>
      </c>
      <c r="BE26" s="658" t="s">
        <v>949</v>
      </c>
      <c r="BF26" s="688" t="s">
        <v>744</v>
      </c>
      <c r="BG26" s="658">
        <v>5</v>
      </c>
      <c r="BH26" s="658">
        <v>20</v>
      </c>
      <c r="BI26" s="658">
        <v>10</v>
      </c>
      <c r="BJ26" s="658">
        <v>10</v>
      </c>
      <c r="BK26" s="658">
        <v>3</v>
      </c>
      <c r="BL26" s="658">
        <v>2</v>
      </c>
      <c r="BM26" s="658">
        <v>1</v>
      </c>
      <c r="BN26" s="993" t="s">
        <v>891</v>
      </c>
      <c r="BO26" s="1005">
        <v>3</v>
      </c>
      <c r="BP26" s="981" t="s">
        <v>947</v>
      </c>
      <c r="BQ26" s="863" t="s">
        <v>91</v>
      </c>
      <c r="BR26" s="981">
        <v>5</v>
      </c>
      <c r="BS26" s="981">
        <v>15</v>
      </c>
      <c r="BT26" s="981">
        <v>5</v>
      </c>
      <c r="BU26" s="981">
        <v>10</v>
      </c>
      <c r="BV26" s="981">
        <v>3</v>
      </c>
      <c r="BW26" s="981">
        <v>1</v>
      </c>
      <c r="BX26" s="981">
        <v>2</v>
      </c>
      <c r="BY26" s="1002" t="s">
        <v>688</v>
      </c>
    </row>
    <row r="27" spans="1:77" x14ac:dyDescent="0.25">
      <c r="A27" s="860">
        <v>3</v>
      </c>
      <c r="B27" s="658" t="s">
        <v>950</v>
      </c>
      <c r="C27" s="863" t="s">
        <v>204</v>
      </c>
      <c r="D27" s="658">
        <v>5</v>
      </c>
      <c r="E27" s="658">
        <v>20</v>
      </c>
      <c r="F27" s="658">
        <v>10</v>
      </c>
      <c r="G27" s="658">
        <v>10</v>
      </c>
      <c r="H27" s="658">
        <v>3</v>
      </c>
      <c r="I27" s="658">
        <v>2</v>
      </c>
      <c r="J27" s="658">
        <v>1</v>
      </c>
      <c r="K27" s="658" t="s">
        <v>688</v>
      </c>
      <c r="L27" s="658">
        <v>3</v>
      </c>
      <c r="M27" s="658" t="s">
        <v>949</v>
      </c>
      <c r="N27" s="681" t="s">
        <v>744</v>
      </c>
      <c r="O27" s="658">
        <v>5</v>
      </c>
      <c r="P27" s="658">
        <v>20</v>
      </c>
      <c r="Q27" s="658">
        <v>10</v>
      </c>
      <c r="R27" s="658">
        <v>10</v>
      </c>
      <c r="S27" s="658">
        <v>3</v>
      </c>
      <c r="T27" s="658">
        <v>2</v>
      </c>
      <c r="U27" s="658">
        <v>1</v>
      </c>
      <c r="V27" s="682" t="s">
        <v>891</v>
      </c>
      <c r="W27" s="860">
        <v>3</v>
      </c>
      <c r="X27" s="658" t="s">
        <v>951</v>
      </c>
      <c r="Y27" s="904" t="s">
        <v>952</v>
      </c>
      <c r="Z27" s="660">
        <v>5</v>
      </c>
      <c r="AA27" s="660">
        <v>15</v>
      </c>
      <c r="AB27" s="661">
        <v>10</v>
      </c>
      <c r="AC27" s="661">
        <v>5</v>
      </c>
      <c r="AD27" s="660">
        <v>3</v>
      </c>
      <c r="AE27" s="661">
        <v>2</v>
      </c>
      <c r="AF27" s="661">
        <v>1</v>
      </c>
      <c r="AG27" s="682" t="s">
        <v>891</v>
      </c>
      <c r="AH27" s="860">
        <v>3</v>
      </c>
      <c r="AI27" s="658" t="s">
        <v>953</v>
      </c>
      <c r="AJ27" s="862" t="s">
        <v>3</v>
      </c>
      <c r="AK27" s="660">
        <v>5</v>
      </c>
      <c r="AL27" s="660">
        <v>15</v>
      </c>
      <c r="AM27" s="661">
        <v>10</v>
      </c>
      <c r="AN27" s="661">
        <v>5</v>
      </c>
      <c r="AO27" s="660">
        <v>3</v>
      </c>
      <c r="AP27" s="661">
        <v>2</v>
      </c>
      <c r="AQ27" s="661">
        <v>1</v>
      </c>
      <c r="AR27" s="658" t="s">
        <v>688</v>
      </c>
      <c r="AS27" s="860">
        <v>3</v>
      </c>
      <c r="AT27" s="658" t="s">
        <v>954</v>
      </c>
      <c r="AU27" s="863" t="s">
        <v>865</v>
      </c>
      <c r="AV27" s="660">
        <v>5</v>
      </c>
      <c r="AW27" s="660">
        <v>15</v>
      </c>
      <c r="AX27" s="658">
        <v>5</v>
      </c>
      <c r="AY27" s="658">
        <v>10</v>
      </c>
      <c r="AZ27" s="660">
        <v>3</v>
      </c>
      <c r="BA27" s="658">
        <v>1</v>
      </c>
      <c r="BB27" s="658">
        <v>2</v>
      </c>
      <c r="BC27" s="658" t="s">
        <v>688</v>
      </c>
      <c r="BD27" s="658">
        <v>3</v>
      </c>
      <c r="BE27" s="658" t="s">
        <v>955</v>
      </c>
      <c r="BF27" s="688" t="s">
        <v>956</v>
      </c>
      <c r="BG27" s="660">
        <v>5</v>
      </c>
      <c r="BH27" s="660">
        <v>15</v>
      </c>
      <c r="BI27" s="658">
        <v>5</v>
      </c>
      <c r="BJ27" s="658">
        <v>10</v>
      </c>
      <c r="BK27" s="660">
        <v>3</v>
      </c>
      <c r="BL27" s="658">
        <v>1</v>
      </c>
      <c r="BM27" s="658">
        <v>2</v>
      </c>
      <c r="BN27" s="993" t="s">
        <v>891</v>
      </c>
      <c r="BO27" s="1005">
        <v>3</v>
      </c>
      <c r="BP27" s="981" t="s">
        <v>950</v>
      </c>
      <c r="BQ27" s="863" t="s">
        <v>204</v>
      </c>
      <c r="BR27" s="981">
        <v>5</v>
      </c>
      <c r="BS27" s="981">
        <v>20</v>
      </c>
      <c r="BT27" s="981">
        <v>10</v>
      </c>
      <c r="BU27" s="981">
        <v>10</v>
      </c>
      <c r="BV27" s="981">
        <v>3</v>
      </c>
      <c r="BW27" s="981">
        <v>2</v>
      </c>
      <c r="BX27" s="981">
        <v>1</v>
      </c>
      <c r="BY27" s="1002" t="s">
        <v>688</v>
      </c>
    </row>
    <row r="28" spans="1:77" x14ac:dyDescent="0.25">
      <c r="A28" s="860">
        <v>3</v>
      </c>
      <c r="B28" s="658" t="s">
        <v>957</v>
      </c>
      <c r="C28" s="863" t="s">
        <v>146</v>
      </c>
      <c r="D28" s="658">
        <v>5</v>
      </c>
      <c r="E28" s="658">
        <v>20</v>
      </c>
      <c r="F28" s="658">
        <v>10</v>
      </c>
      <c r="G28" s="658">
        <v>10</v>
      </c>
      <c r="H28" s="658">
        <v>4</v>
      </c>
      <c r="I28" s="658">
        <v>2</v>
      </c>
      <c r="J28" s="658">
        <v>2</v>
      </c>
      <c r="K28" s="658" t="s">
        <v>139</v>
      </c>
      <c r="L28" s="658">
        <v>3</v>
      </c>
      <c r="M28" s="658" t="s">
        <v>958</v>
      </c>
      <c r="N28" s="681" t="s">
        <v>959</v>
      </c>
      <c r="O28" s="658">
        <v>5</v>
      </c>
      <c r="P28" s="658">
        <v>20</v>
      </c>
      <c r="Q28" s="658">
        <v>10</v>
      </c>
      <c r="R28" s="658">
        <v>10</v>
      </c>
      <c r="S28" s="658">
        <v>4</v>
      </c>
      <c r="T28" s="658">
        <v>2</v>
      </c>
      <c r="U28" s="658">
        <v>2</v>
      </c>
      <c r="V28" s="682" t="s">
        <v>895</v>
      </c>
      <c r="W28" s="860">
        <v>3</v>
      </c>
      <c r="X28" s="658" t="s">
        <v>958</v>
      </c>
      <c r="Y28" s="904" t="s">
        <v>959</v>
      </c>
      <c r="Z28" s="658">
        <v>5</v>
      </c>
      <c r="AA28" s="658">
        <v>20</v>
      </c>
      <c r="AB28" s="658">
        <v>10</v>
      </c>
      <c r="AC28" s="658">
        <v>10</v>
      </c>
      <c r="AD28" s="658">
        <v>4</v>
      </c>
      <c r="AE28" s="658">
        <v>2</v>
      </c>
      <c r="AF28" s="658">
        <v>2</v>
      </c>
      <c r="AG28" s="682" t="s">
        <v>895</v>
      </c>
      <c r="AH28" s="860">
        <v>3</v>
      </c>
      <c r="AI28" s="658" t="s">
        <v>957</v>
      </c>
      <c r="AJ28" s="863" t="s">
        <v>146</v>
      </c>
      <c r="AK28" s="658">
        <v>5</v>
      </c>
      <c r="AL28" s="658">
        <v>20</v>
      </c>
      <c r="AM28" s="658">
        <v>10</v>
      </c>
      <c r="AN28" s="658">
        <v>10</v>
      </c>
      <c r="AO28" s="658">
        <v>4</v>
      </c>
      <c r="AP28" s="658">
        <v>2</v>
      </c>
      <c r="AQ28" s="658">
        <v>2</v>
      </c>
      <c r="AR28" s="658" t="s">
        <v>139</v>
      </c>
      <c r="AS28" s="860">
        <v>3</v>
      </c>
      <c r="AT28" s="658" t="s">
        <v>957</v>
      </c>
      <c r="AU28" s="863" t="s">
        <v>146</v>
      </c>
      <c r="AV28" s="658">
        <v>5</v>
      </c>
      <c r="AW28" s="658">
        <v>20</v>
      </c>
      <c r="AX28" s="658">
        <v>10</v>
      </c>
      <c r="AY28" s="658">
        <v>10</v>
      </c>
      <c r="AZ28" s="658">
        <v>4</v>
      </c>
      <c r="BA28" s="658">
        <v>2</v>
      </c>
      <c r="BB28" s="658">
        <v>2</v>
      </c>
      <c r="BC28" s="658" t="s">
        <v>139</v>
      </c>
      <c r="BD28" s="658">
        <v>3</v>
      </c>
      <c r="BE28" s="658" t="s">
        <v>958</v>
      </c>
      <c r="BF28" s="688" t="s">
        <v>959</v>
      </c>
      <c r="BG28" s="658">
        <v>5</v>
      </c>
      <c r="BH28" s="658">
        <v>20</v>
      </c>
      <c r="BI28" s="658">
        <v>10</v>
      </c>
      <c r="BJ28" s="658">
        <v>10</v>
      </c>
      <c r="BK28" s="658">
        <v>4</v>
      </c>
      <c r="BL28" s="658">
        <v>2</v>
      </c>
      <c r="BM28" s="658">
        <v>2</v>
      </c>
      <c r="BN28" s="993" t="s">
        <v>895</v>
      </c>
      <c r="BO28" s="1005">
        <v>3</v>
      </c>
      <c r="BP28" s="981" t="s">
        <v>957</v>
      </c>
      <c r="BQ28" s="863" t="s">
        <v>146</v>
      </c>
      <c r="BR28" s="981">
        <v>5</v>
      </c>
      <c r="BS28" s="981">
        <v>20</v>
      </c>
      <c r="BT28" s="981">
        <v>10</v>
      </c>
      <c r="BU28" s="981">
        <v>10</v>
      </c>
      <c r="BV28" s="981">
        <v>4</v>
      </c>
      <c r="BW28" s="981">
        <v>2</v>
      </c>
      <c r="BX28" s="981">
        <v>2</v>
      </c>
      <c r="BY28" s="1002" t="s">
        <v>139</v>
      </c>
    </row>
    <row r="29" spans="1:77" x14ac:dyDescent="0.25">
      <c r="A29" s="860">
        <v>3</v>
      </c>
      <c r="B29" s="658" t="s">
        <v>960</v>
      </c>
      <c r="C29" s="863" t="s">
        <v>149</v>
      </c>
      <c r="D29" s="658">
        <v>5</v>
      </c>
      <c r="E29" s="658">
        <v>20</v>
      </c>
      <c r="F29" s="658">
        <v>10</v>
      </c>
      <c r="G29" s="658">
        <v>10</v>
      </c>
      <c r="H29" s="658">
        <v>4</v>
      </c>
      <c r="I29" s="658">
        <v>2</v>
      </c>
      <c r="J29" s="658">
        <v>2</v>
      </c>
      <c r="K29" s="658" t="s">
        <v>688</v>
      </c>
      <c r="L29" s="658">
        <v>3</v>
      </c>
      <c r="M29" s="658" t="s">
        <v>961</v>
      </c>
      <c r="N29" s="681" t="s">
        <v>746</v>
      </c>
      <c r="O29" s="658">
        <v>5</v>
      </c>
      <c r="P29" s="658">
        <v>20</v>
      </c>
      <c r="Q29" s="658">
        <v>10</v>
      </c>
      <c r="R29" s="658">
        <v>10</v>
      </c>
      <c r="S29" s="658">
        <v>4</v>
      </c>
      <c r="T29" s="658">
        <v>2</v>
      </c>
      <c r="U29" s="658">
        <v>2</v>
      </c>
      <c r="V29" s="682" t="s">
        <v>891</v>
      </c>
      <c r="W29" s="860">
        <v>3</v>
      </c>
      <c r="X29" s="658" t="s">
        <v>961</v>
      </c>
      <c r="Y29" s="904" t="s">
        <v>746</v>
      </c>
      <c r="Z29" s="658">
        <v>5</v>
      </c>
      <c r="AA29" s="658">
        <v>20</v>
      </c>
      <c r="AB29" s="658">
        <v>10</v>
      </c>
      <c r="AC29" s="658">
        <v>10</v>
      </c>
      <c r="AD29" s="658">
        <v>4</v>
      </c>
      <c r="AE29" s="658">
        <v>2</v>
      </c>
      <c r="AF29" s="658">
        <v>2</v>
      </c>
      <c r="AG29" s="682" t="s">
        <v>891</v>
      </c>
      <c r="AH29" s="860">
        <v>3</v>
      </c>
      <c r="AI29" s="658" t="s">
        <v>960</v>
      </c>
      <c r="AJ29" s="863" t="s">
        <v>149</v>
      </c>
      <c r="AK29" s="658">
        <v>5</v>
      </c>
      <c r="AL29" s="658">
        <v>20</v>
      </c>
      <c r="AM29" s="658">
        <v>10</v>
      </c>
      <c r="AN29" s="658">
        <v>10</v>
      </c>
      <c r="AO29" s="658">
        <v>4</v>
      </c>
      <c r="AP29" s="658">
        <v>2</v>
      </c>
      <c r="AQ29" s="658">
        <v>2</v>
      </c>
      <c r="AR29" s="658" t="s">
        <v>688</v>
      </c>
      <c r="AS29" s="860">
        <v>3</v>
      </c>
      <c r="AT29" s="658" t="s">
        <v>962</v>
      </c>
      <c r="AU29" s="862" t="s">
        <v>392</v>
      </c>
      <c r="AV29" s="660">
        <v>5</v>
      </c>
      <c r="AW29" s="660">
        <v>20</v>
      </c>
      <c r="AX29" s="658">
        <v>10</v>
      </c>
      <c r="AY29" s="658">
        <v>10</v>
      </c>
      <c r="AZ29" s="660">
        <v>4</v>
      </c>
      <c r="BA29" s="658">
        <v>2</v>
      </c>
      <c r="BB29" s="658">
        <v>2</v>
      </c>
      <c r="BC29" s="658" t="s">
        <v>688</v>
      </c>
      <c r="BD29" s="658">
        <v>3</v>
      </c>
      <c r="BE29" s="658" t="s">
        <v>963</v>
      </c>
      <c r="BF29" s="688" t="s">
        <v>964</v>
      </c>
      <c r="BG29" s="660">
        <v>5</v>
      </c>
      <c r="BH29" s="660">
        <v>20</v>
      </c>
      <c r="BI29" s="658">
        <v>10</v>
      </c>
      <c r="BJ29" s="658">
        <v>10</v>
      </c>
      <c r="BK29" s="660">
        <v>4</v>
      </c>
      <c r="BL29" s="658">
        <v>2</v>
      </c>
      <c r="BM29" s="658">
        <v>2</v>
      </c>
      <c r="BN29" s="993" t="s">
        <v>891</v>
      </c>
      <c r="BO29" s="1005">
        <v>3</v>
      </c>
      <c r="BP29" s="981" t="s">
        <v>960</v>
      </c>
      <c r="BQ29" s="863" t="s">
        <v>149</v>
      </c>
      <c r="BR29" s="981">
        <v>5</v>
      </c>
      <c r="BS29" s="981">
        <v>20</v>
      </c>
      <c r="BT29" s="981">
        <v>10</v>
      </c>
      <c r="BU29" s="981">
        <v>10</v>
      </c>
      <c r="BV29" s="981">
        <v>4</v>
      </c>
      <c r="BW29" s="981">
        <v>2</v>
      </c>
      <c r="BX29" s="981">
        <v>2</v>
      </c>
      <c r="BY29" s="1002" t="s">
        <v>688</v>
      </c>
    </row>
    <row r="30" spans="1:77" x14ac:dyDescent="0.25">
      <c r="A30" s="860">
        <v>3</v>
      </c>
      <c r="B30" s="658"/>
      <c r="C30" s="864" t="s">
        <v>965</v>
      </c>
      <c r="D30" s="658">
        <v>3</v>
      </c>
      <c r="E30" s="658">
        <v>10</v>
      </c>
      <c r="F30" s="658">
        <v>0</v>
      </c>
      <c r="G30" s="658">
        <v>10</v>
      </c>
      <c r="H30" s="658">
        <v>2</v>
      </c>
      <c r="I30" s="658">
        <v>0</v>
      </c>
      <c r="J30" s="658">
        <v>2</v>
      </c>
      <c r="K30" s="658" t="s">
        <v>139</v>
      </c>
      <c r="L30" s="658">
        <v>3</v>
      </c>
      <c r="M30" s="658"/>
      <c r="N30" s="691" t="s">
        <v>966</v>
      </c>
      <c r="O30" s="658">
        <v>3</v>
      </c>
      <c r="P30" s="658">
        <v>10</v>
      </c>
      <c r="Q30" s="658">
        <v>0</v>
      </c>
      <c r="R30" s="658">
        <v>10</v>
      </c>
      <c r="S30" s="658">
        <v>2</v>
      </c>
      <c r="T30" s="658">
        <v>0</v>
      </c>
      <c r="U30" s="658">
        <v>2</v>
      </c>
      <c r="V30" s="682" t="s">
        <v>895</v>
      </c>
      <c r="W30" s="860">
        <v>3</v>
      </c>
      <c r="X30" s="658"/>
      <c r="Y30" s="865" t="s">
        <v>966</v>
      </c>
      <c r="Z30" s="658">
        <v>3</v>
      </c>
      <c r="AA30" s="658">
        <v>10</v>
      </c>
      <c r="AB30" s="658">
        <v>0</v>
      </c>
      <c r="AC30" s="658">
        <v>10</v>
      </c>
      <c r="AD30" s="658">
        <v>2</v>
      </c>
      <c r="AE30" s="658">
        <v>0</v>
      </c>
      <c r="AF30" s="658">
        <v>2</v>
      </c>
      <c r="AG30" s="682" t="s">
        <v>895</v>
      </c>
      <c r="AH30" s="860">
        <v>3</v>
      </c>
      <c r="AI30" s="658"/>
      <c r="AJ30" s="864" t="s">
        <v>965</v>
      </c>
      <c r="AK30" s="658">
        <v>3</v>
      </c>
      <c r="AL30" s="658">
        <v>10</v>
      </c>
      <c r="AM30" s="658">
        <v>0</v>
      </c>
      <c r="AN30" s="658">
        <v>10</v>
      </c>
      <c r="AO30" s="658">
        <v>2</v>
      </c>
      <c r="AP30" s="658">
        <v>0</v>
      </c>
      <c r="AQ30" s="658">
        <v>2</v>
      </c>
      <c r="AR30" s="658" t="s">
        <v>139</v>
      </c>
      <c r="AS30" s="860">
        <v>3</v>
      </c>
      <c r="AT30" s="658"/>
      <c r="AU30" s="864" t="s">
        <v>965</v>
      </c>
      <c r="AV30" s="658">
        <v>3</v>
      </c>
      <c r="AW30" s="658">
        <v>10</v>
      </c>
      <c r="AX30" s="658">
        <v>0</v>
      </c>
      <c r="AY30" s="658">
        <v>10</v>
      </c>
      <c r="AZ30" s="658">
        <v>2</v>
      </c>
      <c r="BA30" s="658">
        <v>0</v>
      </c>
      <c r="BB30" s="658">
        <v>2</v>
      </c>
      <c r="BC30" s="658" t="s">
        <v>139</v>
      </c>
      <c r="BD30" s="658">
        <v>3</v>
      </c>
      <c r="BE30" s="658"/>
      <c r="BF30" s="691" t="s">
        <v>966</v>
      </c>
      <c r="BG30" s="658">
        <v>3</v>
      </c>
      <c r="BH30" s="658">
        <v>10</v>
      </c>
      <c r="BI30" s="658">
        <v>0</v>
      </c>
      <c r="BJ30" s="658">
        <v>10</v>
      </c>
      <c r="BK30" s="658">
        <v>2</v>
      </c>
      <c r="BL30" s="658">
        <v>0</v>
      </c>
      <c r="BM30" s="658">
        <v>2</v>
      </c>
      <c r="BN30" s="993" t="s">
        <v>895</v>
      </c>
      <c r="BO30" s="1005">
        <v>3</v>
      </c>
      <c r="BP30" s="981"/>
      <c r="BQ30" s="864" t="s">
        <v>965</v>
      </c>
      <c r="BR30" s="981">
        <v>3</v>
      </c>
      <c r="BS30" s="981">
        <v>10</v>
      </c>
      <c r="BT30" s="981">
        <v>0</v>
      </c>
      <c r="BU30" s="981">
        <v>10</v>
      </c>
      <c r="BV30" s="981">
        <v>2</v>
      </c>
      <c r="BW30" s="981">
        <v>0</v>
      </c>
      <c r="BX30" s="981">
        <v>2</v>
      </c>
      <c r="BY30" s="1002" t="s">
        <v>139</v>
      </c>
    </row>
    <row r="31" spans="1:77" x14ac:dyDescent="0.25">
      <c r="A31" s="860">
        <v>3</v>
      </c>
      <c r="B31" s="658"/>
      <c r="C31" s="864" t="s">
        <v>967</v>
      </c>
      <c r="D31" s="660">
        <v>3</v>
      </c>
      <c r="E31" s="660">
        <v>10</v>
      </c>
      <c r="F31" s="660">
        <v>5</v>
      </c>
      <c r="G31" s="660">
        <v>5</v>
      </c>
      <c r="H31" s="660">
        <v>2</v>
      </c>
      <c r="I31" s="660">
        <v>1</v>
      </c>
      <c r="J31" s="660">
        <v>1</v>
      </c>
      <c r="K31" s="658" t="s">
        <v>139</v>
      </c>
      <c r="L31" s="658">
        <v>3</v>
      </c>
      <c r="M31" s="658"/>
      <c r="N31" s="691" t="s">
        <v>968</v>
      </c>
      <c r="O31" s="660">
        <v>3</v>
      </c>
      <c r="P31" s="660">
        <v>10</v>
      </c>
      <c r="Q31" s="660">
        <v>5</v>
      </c>
      <c r="R31" s="660">
        <v>5</v>
      </c>
      <c r="S31" s="660">
        <v>2</v>
      </c>
      <c r="T31" s="660">
        <v>1</v>
      </c>
      <c r="U31" s="660">
        <v>1</v>
      </c>
      <c r="V31" s="682" t="s">
        <v>895</v>
      </c>
      <c r="W31" s="860">
        <v>3</v>
      </c>
      <c r="X31" s="658"/>
      <c r="Y31" s="865" t="s">
        <v>968</v>
      </c>
      <c r="Z31" s="660">
        <v>3</v>
      </c>
      <c r="AA31" s="660">
        <v>10</v>
      </c>
      <c r="AB31" s="660">
        <v>5</v>
      </c>
      <c r="AC31" s="660">
        <v>5</v>
      </c>
      <c r="AD31" s="660">
        <v>2</v>
      </c>
      <c r="AE31" s="660">
        <v>1</v>
      </c>
      <c r="AF31" s="660">
        <v>1</v>
      </c>
      <c r="AG31" s="682" t="s">
        <v>895</v>
      </c>
      <c r="AH31" s="860">
        <v>3</v>
      </c>
      <c r="AI31" s="658"/>
      <c r="AJ31" s="864" t="s">
        <v>967</v>
      </c>
      <c r="AK31" s="658">
        <v>3</v>
      </c>
      <c r="AL31" s="658">
        <v>10</v>
      </c>
      <c r="AM31" s="658">
        <v>5</v>
      </c>
      <c r="AN31" s="658">
        <v>5</v>
      </c>
      <c r="AO31" s="658">
        <v>2</v>
      </c>
      <c r="AP31" s="658">
        <v>1</v>
      </c>
      <c r="AQ31" s="658">
        <v>1</v>
      </c>
      <c r="AR31" s="658" t="s">
        <v>139</v>
      </c>
      <c r="AS31" s="860">
        <v>3</v>
      </c>
      <c r="AT31" s="658"/>
      <c r="AU31" s="864" t="s">
        <v>967</v>
      </c>
      <c r="AV31" s="660">
        <v>3</v>
      </c>
      <c r="AW31" s="660">
        <v>10</v>
      </c>
      <c r="AX31" s="660">
        <v>5</v>
      </c>
      <c r="AY31" s="660">
        <v>5</v>
      </c>
      <c r="AZ31" s="660">
        <v>2</v>
      </c>
      <c r="BA31" s="660">
        <v>1</v>
      </c>
      <c r="BB31" s="660">
        <v>1</v>
      </c>
      <c r="BC31" s="658" t="s">
        <v>139</v>
      </c>
      <c r="BD31" s="658">
        <v>3</v>
      </c>
      <c r="BE31" s="658"/>
      <c r="BF31" s="691" t="s">
        <v>968</v>
      </c>
      <c r="BG31" s="660">
        <v>3</v>
      </c>
      <c r="BH31" s="660">
        <v>10</v>
      </c>
      <c r="BI31" s="660">
        <v>5</v>
      </c>
      <c r="BJ31" s="660">
        <v>5</v>
      </c>
      <c r="BK31" s="660">
        <v>2</v>
      </c>
      <c r="BL31" s="660">
        <v>1</v>
      </c>
      <c r="BM31" s="660">
        <v>1</v>
      </c>
      <c r="BN31" s="993" t="s">
        <v>895</v>
      </c>
      <c r="BO31" s="1005">
        <v>3</v>
      </c>
      <c r="BP31" s="981"/>
      <c r="BQ31" s="864" t="s">
        <v>967</v>
      </c>
      <c r="BR31" s="983">
        <v>3</v>
      </c>
      <c r="BS31" s="983">
        <v>10</v>
      </c>
      <c r="BT31" s="983">
        <v>5</v>
      </c>
      <c r="BU31" s="983">
        <v>5</v>
      </c>
      <c r="BV31" s="983">
        <v>2</v>
      </c>
      <c r="BW31" s="983">
        <v>1</v>
      </c>
      <c r="BX31" s="983">
        <v>1</v>
      </c>
      <c r="BY31" s="1002" t="s">
        <v>139</v>
      </c>
    </row>
    <row r="32" spans="1:77" x14ac:dyDescent="0.25">
      <c r="A32" s="860">
        <v>3</v>
      </c>
      <c r="B32" s="658" t="s">
        <v>969</v>
      </c>
      <c r="C32" s="862" t="s">
        <v>970</v>
      </c>
      <c r="D32" s="658">
        <v>0</v>
      </c>
      <c r="E32" s="658">
        <v>0</v>
      </c>
      <c r="F32" s="658">
        <v>0</v>
      </c>
      <c r="G32" s="658">
        <v>0</v>
      </c>
      <c r="H32" s="658">
        <v>0</v>
      </c>
      <c r="I32" s="658">
        <v>0</v>
      </c>
      <c r="J32" s="658">
        <v>0</v>
      </c>
      <c r="K32" s="658" t="s">
        <v>94</v>
      </c>
      <c r="L32" s="658">
        <v>3</v>
      </c>
      <c r="M32" s="658"/>
      <c r="N32" s="658" t="s">
        <v>971</v>
      </c>
      <c r="O32" s="658">
        <v>0</v>
      </c>
      <c r="P32" s="658">
        <v>0</v>
      </c>
      <c r="Q32" s="658">
        <v>0</v>
      </c>
      <c r="R32" s="658">
        <v>0</v>
      </c>
      <c r="S32" s="658">
        <v>2</v>
      </c>
      <c r="T32" s="658">
        <v>0</v>
      </c>
      <c r="U32" s="658">
        <v>2</v>
      </c>
      <c r="V32" s="684" t="s">
        <v>276</v>
      </c>
      <c r="W32" s="860">
        <v>3</v>
      </c>
      <c r="X32" s="658"/>
      <c r="Y32" s="862" t="s">
        <v>971</v>
      </c>
      <c r="Z32" s="658">
        <v>0</v>
      </c>
      <c r="AA32" s="658">
        <v>0</v>
      </c>
      <c r="AB32" s="658">
        <v>0</v>
      </c>
      <c r="AC32" s="658">
        <v>0</v>
      </c>
      <c r="AD32" s="658">
        <v>2</v>
      </c>
      <c r="AE32" s="658">
        <v>0</v>
      </c>
      <c r="AF32" s="658">
        <v>2</v>
      </c>
      <c r="AG32" s="684" t="s">
        <v>276</v>
      </c>
      <c r="AH32" s="860">
        <v>3</v>
      </c>
      <c r="AI32" s="658" t="s">
        <v>969</v>
      </c>
      <c r="AJ32" s="862" t="s">
        <v>970</v>
      </c>
      <c r="AK32" s="658">
        <v>0</v>
      </c>
      <c r="AL32" s="658">
        <v>0</v>
      </c>
      <c r="AM32" s="658">
        <v>0</v>
      </c>
      <c r="AN32" s="658">
        <v>0</v>
      </c>
      <c r="AO32" s="658">
        <v>0</v>
      </c>
      <c r="AP32" s="658">
        <v>0</v>
      </c>
      <c r="AQ32" s="658">
        <v>0</v>
      </c>
      <c r="AR32" s="658" t="s">
        <v>94</v>
      </c>
      <c r="AS32" s="860">
        <v>3</v>
      </c>
      <c r="AT32" s="658" t="s">
        <v>969</v>
      </c>
      <c r="AU32" s="862" t="s">
        <v>970</v>
      </c>
      <c r="AV32" s="658">
        <v>0</v>
      </c>
      <c r="AW32" s="658">
        <v>0</v>
      </c>
      <c r="AX32" s="658">
        <v>0</v>
      </c>
      <c r="AY32" s="658">
        <v>0</v>
      </c>
      <c r="AZ32" s="658">
        <v>0</v>
      </c>
      <c r="BA32" s="658">
        <v>0</v>
      </c>
      <c r="BB32" s="658">
        <v>0</v>
      </c>
      <c r="BC32" s="658" t="s">
        <v>94</v>
      </c>
      <c r="BD32" s="658">
        <v>3</v>
      </c>
      <c r="BE32" s="658"/>
      <c r="BF32" s="658" t="s">
        <v>971</v>
      </c>
      <c r="BG32" s="658">
        <v>0</v>
      </c>
      <c r="BH32" s="658">
        <v>0</v>
      </c>
      <c r="BI32" s="658">
        <v>0</v>
      </c>
      <c r="BJ32" s="658">
        <v>0</v>
      </c>
      <c r="BK32" s="658">
        <v>2</v>
      </c>
      <c r="BL32" s="658">
        <v>0</v>
      </c>
      <c r="BM32" s="658">
        <v>2</v>
      </c>
      <c r="BN32" s="684" t="s">
        <v>276</v>
      </c>
      <c r="BO32" s="1005">
        <v>3</v>
      </c>
      <c r="BP32" s="981" t="s">
        <v>969</v>
      </c>
      <c r="BQ32" s="862" t="s">
        <v>970</v>
      </c>
      <c r="BR32" s="981">
        <v>0</v>
      </c>
      <c r="BS32" s="981">
        <v>0</v>
      </c>
      <c r="BT32" s="981">
        <v>0</v>
      </c>
      <c r="BU32" s="981">
        <v>0</v>
      </c>
      <c r="BV32" s="981">
        <v>0</v>
      </c>
      <c r="BW32" s="981">
        <v>0</v>
      </c>
      <c r="BX32" s="981">
        <v>0</v>
      </c>
      <c r="BY32" s="1002" t="s">
        <v>94</v>
      </c>
    </row>
    <row r="33" spans="1:77" ht="16.5" thickBot="1" x14ac:dyDescent="0.3">
      <c r="A33" s="860">
        <v>3</v>
      </c>
      <c r="B33" s="658"/>
      <c r="C33" s="862" t="s">
        <v>971</v>
      </c>
      <c r="D33" s="658">
        <v>0</v>
      </c>
      <c r="E33" s="658">
        <v>0</v>
      </c>
      <c r="F33" s="658">
        <v>0</v>
      </c>
      <c r="G33" s="658">
        <v>0</v>
      </c>
      <c r="H33" s="658">
        <v>2</v>
      </c>
      <c r="I33" s="658">
        <v>0</v>
      </c>
      <c r="J33" s="658">
        <v>2</v>
      </c>
      <c r="K33" s="658" t="s">
        <v>94</v>
      </c>
      <c r="L33" s="689"/>
      <c r="M33" s="689"/>
      <c r="N33" s="689"/>
      <c r="O33" s="689"/>
      <c r="P33" s="689"/>
      <c r="Q33" s="689"/>
      <c r="R33" s="689"/>
      <c r="S33" s="689"/>
      <c r="T33" s="689"/>
      <c r="U33" s="689"/>
      <c r="V33" s="689"/>
      <c r="W33" s="689"/>
      <c r="X33" s="689"/>
      <c r="Y33" s="689"/>
      <c r="Z33" s="689"/>
      <c r="AA33" s="689"/>
      <c r="AB33" s="689"/>
      <c r="AC33" s="689"/>
      <c r="AD33" s="689"/>
      <c r="AE33" s="689"/>
      <c r="AF33" s="689"/>
      <c r="AG33" s="689"/>
      <c r="AH33" s="860">
        <v>3</v>
      </c>
      <c r="AI33" s="658"/>
      <c r="AJ33" s="862" t="s">
        <v>971</v>
      </c>
      <c r="AK33" s="658">
        <v>0</v>
      </c>
      <c r="AL33" s="658">
        <v>0</v>
      </c>
      <c r="AM33" s="658">
        <v>0</v>
      </c>
      <c r="AN33" s="658">
        <v>0</v>
      </c>
      <c r="AO33" s="658">
        <v>2</v>
      </c>
      <c r="AP33" s="658">
        <v>0</v>
      </c>
      <c r="AQ33" s="658">
        <v>2</v>
      </c>
      <c r="AR33" s="658" t="s">
        <v>94</v>
      </c>
      <c r="AS33" s="860">
        <v>3</v>
      </c>
      <c r="AT33" s="658"/>
      <c r="AU33" s="862" t="s">
        <v>971</v>
      </c>
      <c r="AV33" s="658">
        <v>0</v>
      </c>
      <c r="AW33" s="658">
        <v>0</v>
      </c>
      <c r="AX33" s="658">
        <v>0</v>
      </c>
      <c r="AY33" s="658">
        <v>0</v>
      </c>
      <c r="AZ33" s="658">
        <v>2</v>
      </c>
      <c r="BA33" s="658">
        <v>0</v>
      </c>
      <c r="BB33" s="658">
        <v>2</v>
      </c>
      <c r="BC33" s="658" t="s">
        <v>94</v>
      </c>
      <c r="BD33" s="689"/>
      <c r="BE33" s="689"/>
      <c r="BF33" s="689"/>
      <c r="BG33" s="689"/>
      <c r="BH33" s="689"/>
      <c r="BI33" s="689"/>
      <c r="BJ33" s="689"/>
      <c r="BK33" s="689"/>
      <c r="BL33" s="689"/>
      <c r="BM33" s="689"/>
      <c r="BN33" s="726"/>
      <c r="BO33" s="1005">
        <v>3</v>
      </c>
      <c r="BP33" s="981"/>
      <c r="BQ33" s="862" t="s">
        <v>971</v>
      </c>
      <c r="BR33" s="981">
        <v>0</v>
      </c>
      <c r="BS33" s="981">
        <v>0</v>
      </c>
      <c r="BT33" s="981">
        <v>0</v>
      </c>
      <c r="BU33" s="981">
        <v>0</v>
      </c>
      <c r="BV33" s="981">
        <v>2</v>
      </c>
      <c r="BW33" s="981">
        <v>0</v>
      </c>
      <c r="BX33" s="981">
        <v>2</v>
      </c>
      <c r="BY33" s="1002" t="s">
        <v>94</v>
      </c>
    </row>
    <row r="34" spans="1:77" ht="17.25" thickTop="1" thickBot="1" x14ac:dyDescent="0.3">
      <c r="A34" s="663"/>
      <c r="B34" s="663"/>
      <c r="C34" s="664" t="s">
        <v>176</v>
      </c>
      <c r="D34" s="663">
        <f t="shared" ref="D34:J34" si="14">SUM(D25:D33)</f>
        <v>30</v>
      </c>
      <c r="E34" s="663">
        <f t="shared" si="14"/>
        <v>110</v>
      </c>
      <c r="F34" s="663">
        <f t="shared" si="14"/>
        <v>45</v>
      </c>
      <c r="G34" s="663">
        <f t="shared" si="14"/>
        <v>65</v>
      </c>
      <c r="H34" s="663">
        <f t="shared" si="14"/>
        <v>23</v>
      </c>
      <c r="I34" s="663">
        <f t="shared" si="14"/>
        <v>9</v>
      </c>
      <c r="J34" s="663">
        <f t="shared" si="14"/>
        <v>14</v>
      </c>
      <c r="K34" s="663"/>
      <c r="L34" s="663"/>
      <c r="M34" s="663"/>
      <c r="N34" s="664" t="s">
        <v>176</v>
      </c>
      <c r="O34" s="663">
        <f t="shared" ref="O34:U34" si="15">SUM(O25:O33)</f>
        <v>30</v>
      </c>
      <c r="P34" s="663">
        <f t="shared" si="15"/>
        <v>110</v>
      </c>
      <c r="Q34" s="663">
        <f t="shared" si="15"/>
        <v>45</v>
      </c>
      <c r="R34" s="663">
        <f t="shared" si="15"/>
        <v>65</v>
      </c>
      <c r="S34" s="663">
        <f t="shared" si="15"/>
        <v>23</v>
      </c>
      <c r="T34" s="663">
        <f t="shared" si="15"/>
        <v>9</v>
      </c>
      <c r="U34" s="663">
        <f t="shared" si="15"/>
        <v>14</v>
      </c>
      <c r="V34" s="663"/>
      <c r="W34" s="685"/>
      <c r="X34" s="685"/>
      <c r="Y34" s="664" t="s">
        <v>176</v>
      </c>
      <c r="Z34" s="685">
        <f t="shared" ref="Z34:AF34" si="16">SUM(Z25:Z33)</f>
        <v>30</v>
      </c>
      <c r="AA34" s="685">
        <f t="shared" si="16"/>
        <v>110</v>
      </c>
      <c r="AB34" s="685">
        <f t="shared" si="16"/>
        <v>50</v>
      </c>
      <c r="AC34" s="685">
        <f t="shared" si="16"/>
        <v>60</v>
      </c>
      <c r="AD34" s="685">
        <f t="shared" si="16"/>
        <v>23</v>
      </c>
      <c r="AE34" s="685">
        <f t="shared" si="16"/>
        <v>10</v>
      </c>
      <c r="AF34" s="685">
        <f t="shared" si="16"/>
        <v>13</v>
      </c>
      <c r="AG34" s="685"/>
      <c r="AH34" s="663"/>
      <c r="AI34" s="663"/>
      <c r="AJ34" s="664" t="s">
        <v>176</v>
      </c>
      <c r="AK34" s="663">
        <f t="shared" ref="AK34:AQ34" si="17">SUM(AK25:AK33)</f>
        <v>30</v>
      </c>
      <c r="AL34" s="663">
        <f t="shared" si="17"/>
        <v>110</v>
      </c>
      <c r="AM34" s="663">
        <f t="shared" si="17"/>
        <v>50</v>
      </c>
      <c r="AN34" s="663">
        <f t="shared" si="17"/>
        <v>60</v>
      </c>
      <c r="AO34" s="663">
        <f t="shared" si="17"/>
        <v>23</v>
      </c>
      <c r="AP34" s="663">
        <f t="shared" si="17"/>
        <v>10</v>
      </c>
      <c r="AQ34" s="663">
        <f t="shared" si="17"/>
        <v>13</v>
      </c>
      <c r="AR34" s="663"/>
      <c r="AS34" s="663"/>
      <c r="AT34" s="663"/>
      <c r="AU34" s="664" t="s">
        <v>176</v>
      </c>
      <c r="AV34" s="663">
        <f t="shared" ref="AV34:BB34" si="18">SUM(AV25:AV33)</f>
        <v>30</v>
      </c>
      <c r="AW34" s="663">
        <f t="shared" si="18"/>
        <v>110</v>
      </c>
      <c r="AX34" s="663">
        <f t="shared" si="18"/>
        <v>45</v>
      </c>
      <c r="AY34" s="663">
        <f t="shared" si="18"/>
        <v>65</v>
      </c>
      <c r="AZ34" s="663">
        <f t="shared" si="18"/>
        <v>23</v>
      </c>
      <c r="BA34" s="663">
        <f t="shared" si="18"/>
        <v>9</v>
      </c>
      <c r="BB34" s="663">
        <f t="shared" si="18"/>
        <v>14</v>
      </c>
      <c r="BC34" s="663"/>
      <c r="BD34" s="663"/>
      <c r="BE34" s="663"/>
      <c r="BF34" s="664" t="s">
        <v>176</v>
      </c>
      <c r="BG34" s="663">
        <f t="shared" ref="BG34:BM34" si="19">SUM(BG25:BG33)</f>
        <v>30</v>
      </c>
      <c r="BH34" s="663">
        <f t="shared" si="19"/>
        <v>110</v>
      </c>
      <c r="BI34" s="663">
        <f t="shared" si="19"/>
        <v>45</v>
      </c>
      <c r="BJ34" s="663">
        <f t="shared" si="19"/>
        <v>65</v>
      </c>
      <c r="BK34" s="663">
        <f t="shared" si="19"/>
        <v>23</v>
      </c>
      <c r="BL34" s="663">
        <f t="shared" si="19"/>
        <v>9</v>
      </c>
      <c r="BM34" s="663">
        <f t="shared" si="19"/>
        <v>14</v>
      </c>
      <c r="BN34" s="995"/>
      <c r="BO34" s="1005"/>
      <c r="BP34" s="985"/>
      <c r="BQ34" s="986" t="s">
        <v>176</v>
      </c>
      <c r="BR34" s="985">
        <f t="shared" ref="BR34:BX34" si="20">SUM(BR25:BR33)</f>
        <v>30</v>
      </c>
      <c r="BS34" s="985">
        <f t="shared" si="20"/>
        <v>110</v>
      </c>
      <c r="BT34" s="985">
        <f t="shared" si="20"/>
        <v>45</v>
      </c>
      <c r="BU34" s="985">
        <f t="shared" si="20"/>
        <v>65</v>
      </c>
      <c r="BV34" s="985">
        <f t="shared" si="20"/>
        <v>23</v>
      </c>
      <c r="BW34" s="985">
        <f t="shared" si="20"/>
        <v>9</v>
      </c>
      <c r="BX34" s="985">
        <f t="shared" si="20"/>
        <v>14</v>
      </c>
      <c r="BY34" s="1006"/>
    </row>
    <row r="35" spans="1:77" ht="16.5" thickTop="1" x14ac:dyDescent="0.25">
      <c r="A35" s="658">
        <v>4</v>
      </c>
      <c r="B35" s="658" t="s">
        <v>972</v>
      </c>
      <c r="C35" s="661" t="s">
        <v>117</v>
      </c>
      <c r="D35" s="660">
        <v>3</v>
      </c>
      <c r="E35" s="660">
        <v>10</v>
      </c>
      <c r="F35" s="660">
        <v>10</v>
      </c>
      <c r="G35" s="660">
        <v>0</v>
      </c>
      <c r="H35" s="660">
        <v>2</v>
      </c>
      <c r="I35" s="660">
        <v>2</v>
      </c>
      <c r="J35" s="660">
        <v>0</v>
      </c>
      <c r="K35" s="658" t="s">
        <v>688</v>
      </c>
      <c r="L35" s="658">
        <v>4</v>
      </c>
      <c r="M35" s="658" t="s">
        <v>973</v>
      </c>
      <c r="N35" s="681" t="s">
        <v>757</v>
      </c>
      <c r="O35" s="660">
        <v>3</v>
      </c>
      <c r="P35" s="660">
        <v>10</v>
      </c>
      <c r="Q35" s="660">
        <v>10</v>
      </c>
      <c r="R35" s="660">
        <v>0</v>
      </c>
      <c r="S35" s="660">
        <v>2</v>
      </c>
      <c r="T35" s="660">
        <v>2</v>
      </c>
      <c r="U35" s="660">
        <v>0</v>
      </c>
      <c r="V35" s="682" t="s">
        <v>891</v>
      </c>
      <c r="W35" s="658">
        <v>4</v>
      </c>
      <c r="X35" s="658" t="s">
        <v>974</v>
      </c>
      <c r="Y35" s="688" t="s">
        <v>975</v>
      </c>
      <c r="Z35" s="658">
        <v>3</v>
      </c>
      <c r="AA35" s="658">
        <v>10</v>
      </c>
      <c r="AB35" s="658">
        <v>5</v>
      </c>
      <c r="AC35" s="658">
        <v>5</v>
      </c>
      <c r="AD35" s="658">
        <v>2</v>
      </c>
      <c r="AE35" s="658">
        <v>1</v>
      </c>
      <c r="AF35" s="658">
        <v>1</v>
      </c>
      <c r="AG35" s="682" t="s">
        <v>891</v>
      </c>
      <c r="AH35" s="658">
        <v>4</v>
      </c>
      <c r="AI35" s="658" t="s">
        <v>972</v>
      </c>
      <c r="AJ35" s="661" t="s">
        <v>117</v>
      </c>
      <c r="AK35" s="660">
        <v>3</v>
      </c>
      <c r="AL35" s="660">
        <v>10</v>
      </c>
      <c r="AM35" s="660">
        <v>10</v>
      </c>
      <c r="AN35" s="660">
        <v>0</v>
      </c>
      <c r="AO35" s="660">
        <v>2</v>
      </c>
      <c r="AP35" s="660">
        <v>2</v>
      </c>
      <c r="AQ35" s="660">
        <v>0</v>
      </c>
      <c r="AR35" s="658" t="s">
        <v>688</v>
      </c>
      <c r="AS35" s="658">
        <v>4</v>
      </c>
      <c r="AT35" s="658" t="s">
        <v>976</v>
      </c>
      <c r="AU35" s="658" t="s">
        <v>823</v>
      </c>
      <c r="AV35" s="660">
        <v>5</v>
      </c>
      <c r="AW35" s="660">
        <v>20</v>
      </c>
      <c r="AX35" s="658">
        <v>10</v>
      </c>
      <c r="AY35" s="658">
        <v>10</v>
      </c>
      <c r="AZ35" s="660">
        <v>4</v>
      </c>
      <c r="BA35" s="658">
        <v>2</v>
      </c>
      <c r="BB35" s="658">
        <v>2</v>
      </c>
      <c r="BC35" s="658" t="s">
        <v>688</v>
      </c>
      <c r="BD35" s="658">
        <v>4</v>
      </c>
      <c r="BE35" s="658" t="s">
        <v>977</v>
      </c>
      <c r="BF35" s="688" t="s">
        <v>978</v>
      </c>
      <c r="BG35" s="660">
        <v>5</v>
      </c>
      <c r="BH35" s="660">
        <v>20</v>
      </c>
      <c r="BI35" s="658">
        <v>10</v>
      </c>
      <c r="BJ35" s="658">
        <v>10</v>
      </c>
      <c r="BK35" s="660">
        <v>4</v>
      </c>
      <c r="BL35" s="658">
        <v>2</v>
      </c>
      <c r="BM35" s="658">
        <v>2</v>
      </c>
      <c r="BN35" s="993" t="s">
        <v>891</v>
      </c>
      <c r="BO35" s="1001">
        <v>4</v>
      </c>
      <c r="BP35" s="981" t="s">
        <v>985</v>
      </c>
      <c r="BQ35" s="661" t="s">
        <v>986</v>
      </c>
      <c r="BR35" s="981">
        <v>3</v>
      </c>
      <c r="BS35" s="981">
        <v>10</v>
      </c>
      <c r="BT35" s="981">
        <v>5</v>
      </c>
      <c r="BU35" s="981">
        <v>5</v>
      </c>
      <c r="BV35" s="981">
        <v>2</v>
      </c>
      <c r="BW35" s="981">
        <v>1</v>
      </c>
      <c r="BX35" s="981">
        <v>1</v>
      </c>
      <c r="BY35" s="1002" t="s">
        <v>688</v>
      </c>
    </row>
    <row r="36" spans="1:77" x14ac:dyDescent="0.25">
      <c r="A36" s="658">
        <v>4</v>
      </c>
      <c r="B36" s="658" t="s">
        <v>979</v>
      </c>
      <c r="C36" s="661" t="s">
        <v>980</v>
      </c>
      <c r="D36" s="658">
        <v>3</v>
      </c>
      <c r="E36" s="658">
        <v>10</v>
      </c>
      <c r="F36" s="658">
        <v>10</v>
      </c>
      <c r="G36" s="658">
        <v>0</v>
      </c>
      <c r="H36" s="658">
        <v>2</v>
      </c>
      <c r="I36" s="658">
        <v>2</v>
      </c>
      <c r="J36" s="658">
        <v>0</v>
      </c>
      <c r="K36" s="658" t="s">
        <v>688</v>
      </c>
      <c r="L36" s="658">
        <v>4</v>
      </c>
      <c r="M36" s="658" t="s">
        <v>981</v>
      </c>
      <c r="N36" s="681" t="s">
        <v>982</v>
      </c>
      <c r="O36" s="658">
        <v>3</v>
      </c>
      <c r="P36" s="658">
        <v>10</v>
      </c>
      <c r="Q36" s="658">
        <v>10</v>
      </c>
      <c r="R36" s="658">
        <v>0</v>
      </c>
      <c r="S36" s="658">
        <v>2</v>
      </c>
      <c r="T36" s="658">
        <v>2</v>
      </c>
      <c r="U36" s="658">
        <v>0</v>
      </c>
      <c r="V36" s="682" t="s">
        <v>891</v>
      </c>
      <c r="W36" s="658">
        <v>4</v>
      </c>
      <c r="X36" s="658" t="s">
        <v>983</v>
      </c>
      <c r="Y36" s="688" t="s">
        <v>754</v>
      </c>
      <c r="Z36" s="660">
        <v>4</v>
      </c>
      <c r="AA36" s="660">
        <v>15</v>
      </c>
      <c r="AB36" s="660">
        <v>5</v>
      </c>
      <c r="AC36" s="660">
        <v>10</v>
      </c>
      <c r="AD36" s="660">
        <v>3</v>
      </c>
      <c r="AE36" s="660">
        <v>1</v>
      </c>
      <c r="AF36" s="660">
        <v>2</v>
      </c>
      <c r="AG36" s="682" t="s">
        <v>891</v>
      </c>
      <c r="AH36" s="658">
        <v>4</v>
      </c>
      <c r="AI36" s="658" t="s">
        <v>984</v>
      </c>
      <c r="AJ36" s="661" t="s">
        <v>821</v>
      </c>
      <c r="AK36" s="658">
        <v>6</v>
      </c>
      <c r="AL36" s="658">
        <v>20</v>
      </c>
      <c r="AM36" s="658">
        <v>10</v>
      </c>
      <c r="AN36" s="658">
        <v>10</v>
      </c>
      <c r="AO36" s="658">
        <v>4</v>
      </c>
      <c r="AP36" s="658">
        <v>2</v>
      </c>
      <c r="AQ36" s="658">
        <v>2</v>
      </c>
      <c r="AR36" s="658" t="s">
        <v>688</v>
      </c>
      <c r="AS36" s="658">
        <v>4</v>
      </c>
      <c r="AT36" s="658" t="s">
        <v>985</v>
      </c>
      <c r="AU36" s="661" t="s">
        <v>986</v>
      </c>
      <c r="AV36" s="658">
        <v>3</v>
      </c>
      <c r="AW36" s="658">
        <v>10</v>
      </c>
      <c r="AX36" s="658">
        <v>5</v>
      </c>
      <c r="AY36" s="658">
        <v>5</v>
      </c>
      <c r="AZ36" s="658">
        <v>2</v>
      </c>
      <c r="BA36" s="658">
        <v>1</v>
      </c>
      <c r="BB36" s="658">
        <v>1</v>
      </c>
      <c r="BC36" s="658" t="s">
        <v>688</v>
      </c>
      <c r="BD36" s="658">
        <v>4</v>
      </c>
      <c r="BE36" s="658" t="s">
        <v>974</v>
      </c>
      <c r="BF36" s="688" t="s">
        <v>975</v>
      </c>
      <c r="BG36" s="658">
        <v>3</v>
      </c>
      <c r="BH36" s="658">
        <v>10</v>
      </c>
      <c r="BI36" s="658">
        <v>5</v>
      </c>
      <c r="BJ36" s="658">
        <v>5</v>
      </c>
      <c r="BK36" s="658">
        <v>2</v>
      </c>
      <c r="BL36" s="658">
        <v>1</v>
      </c>
      <c r="BM36" s="658">
        <v>1</v>
      </c>
      <c r="BN36" s="993" t="s">
        <v>891</v>
      </c>
      <c r="BO36" s="1001">
        <v>4</v>
      </c>
      <c r="BP36" s="981" t="s">
        <v>992</v>
      </c>
      <c r="BQ36" s="661" t="s">
        <v>152</v>
      </c>
      <c r="BR36" s="983">
        <v>4</v>
      </c>
      <c r="BS36" s="983">
        <v>15</v>
      </c>
      <c r="BT36" s="983">
        <v>5</v>
      </c>
      <c r="BU36" s="983">
        <v>10</v>
      </c>
      <c r="BV36" s="983">
        <v>3</v>
      </c>
      <c r="BW36" s="983">
        <v>1</v>
      </c>
      <c r="BX36" s="983">
        <v>2</v>
      </c>
      <c r="BY36" s="1002" t="s">
        <v>688</v>
      </c>
    </row>
    <row r="37" spans="1:77" x14ac:dyDescent="0.25">
      <c r="A37" s="658">
        <v>4</v>
      </c>
      <c r="B37" s="658" t="s">
        <v>985</v>
      </c>
      <c r="C37" s="661" t="s">
        <v>986</v>
      </c>
      <c r="D37" s="658">
        <v>3</v>
      </c>
      <c r="E37" s="658">
        <v>10</v>
      </c>
      <c r="F37" s="658">
        <v>5</v>
      </c>
      <c r="G37" s="658">
        <v>5</v>
      </c>
      <c r="H37" s="658">
        <v>2</v>
      </c>
      <c r="I37" s="658">
        <v>1</v>
      </c>
      <c r="J37" s="658">
        <v>1</v>
      </c>
      <c r="K37" s="658" t="s">
        <v>688</v>
      </c>
      <c r="L37" s="658">
        <v>4</v>
      </c>
      <c r="M37" s="658" t="s">
        <v>974</v>
      </c>
      <c r="N37" s="681" t="s">
        <v>975</v>
      </c>
      <c r="O37" s="658">
        <v>3</v>
      </c>
      <c r="P37" s="658">
        <v>10</v>
      </c>
      <c r="Q37" s="658">
        <v>5</v>
      </c>
      <c r="R37" s="658">
        <v>5</v>
      </c>
      <c r="S37" s="658">
        <v>2</v>
      </c>
      <c r="T37" s="658">
        <v>1</v>
      </c>
      <c r="U37" s="658">
        <v>1</v>
      </c>
      <c r="V37" s="682" t="s">
        <v>891</v>
      </c>
      <c r="W37" s="658">
        <v>4</v>
      </c>
      <c r="X37" s="658" t="s">
        <v>987</v>
      </c>
      <c r="Y37" s="688" t="s">
        <v>988</v>
      </c>
      <c r="Z37" s="658">
        <v>4</v>
      </c>
      <c r="AA37" s="658">
        <v>10</v>
      </c>
      <c r="AB37" s="658">
        <v>5</v>
      </c>
      <c r="AC37" s="658">
        <v>5</v>
      </c>
      <c r="AD37" s="658">
        <v>2</v>
      </c>
      <c r="AE37" s="658">
        <v>1</v>
      </c>
      <c r="AF37" s="658">
        <v>1</v>
      </c>
      <c r="AG37" s="682" t="s">
        <v>891</v>
      </c>
      <c r="AH37" s="658">
        <v>4</v>
      </c>
      <c r="AI37" s="658" t="s">
        <v>985</v>
      </c>
      <c r="AJ37" s="661" t="s">
        <v>986</v>
      </c>
      <c r="AK37" s="658">
        <v>3</v>
      </c>
      <c r="AL37" s="658">
        <v>10</v>
      </c>
      <c r="AM37" s="658">
        <v>5</v>
      </c>
      <c r="AN37" s="658">
        <v>5</v>
      </c>
      <c r="AO37" s="658">
        <v>2</v>
      </c>
      <c r="AP37" s="658">
        <v>1</v>
      </c>
      <c r="AQ37" s="658">
        <v>1</v>
      </c>
      <c r="AR37" s="658" t="s">
        <v>688</v>
      </c>
      <c r="AS37" s="658">
        <v>4</v>
      </c>
      <c r="AT37" s="658" t="s">
        <v>989</v>
      </c>
      <c r="AU37" s="658" t="s">
        <v>835</v>
      </c>
      <c r="AV37" s="660">
        <v>3</v>
      </c>
      <c r="AW37" s="660">
        <v>10</v>
      </c>
      <c r="AX37" s="658">
        <v>0</v>
      </c>
      <c r="AY37" s="658">
        <v>10</v>
      </c>
      <c r="AZ37" s="660">
        <v>2</v>
      </c>
      <c r="BA37" s="658">
        <v>0</v>
      </c>
      <c r="BB37" s="658">
        <v>2</v>
      </c>
      <c r="BC37" s="658" t="s">
        <v>139</v>
      </c>
      <c r="BD37" s="658">
        <v>4</v>
      </c>
      <c r="BE37" s="658" t="s">
        <v>990</v>
      </c>
      <c r="BF37" s="688" t="s">
        <v>991</v>
      </c>
      <c r="BG37" s="660">
        <v>3</v>
      </c>
      <c r="BH37" s="660">
        <v>10</v>
      </c>
      <c r="BI37" s="658">
        <v>0</v>
      </c>
      <c r="BJ37" s="658">
        <v>10</v>
      </c>
      <c r="BK37" s="660">
        <v>2</v>
      </c>
      <c r="BL37" s="658">
        <v>0</v>
      </c>
      <c r="BM37" s="658">
        <v>2</v>
      </c>
      <c r="BN37" s="993" t="s">
        <v>895</v>
      </c>
      <c r="BO37" s="1001">
        <v>4</v>
      </c>
      <c r="BP37" s="981" t="s">
        <v>996</v>
      </c>
      <c r="BQ37" s="661" t="s">
        <v>211</v>
      </c>
      <c r="BR37" s="981">
        <v>4</v>
      </c>
      <c r="BS37" s="981">
        <v>20</v>
      </c>
      <c r="BT37" s="981">
        <v>5</v>
      </c>
      <c r="BU37" s="981">
        <v>15</v>
      </c>
      <c r="BV37" s="981">
        <v>3</v>
      </c>
      <c r="BW37" s="981">
        <v>1</v>
      </c>
      <c r="BX37" s="981">
        <v>2</v>
      </c>
      <c r="BY37" s="1002" t="s">
        <v>139</v>
      </c>
    </row>
    <row r="38" spans="1:77" x14ac:dyDescent="0.25">
      <c r="A38" s="658">
        <v>4</v>
      </c>
      <c r="B38" s="658" t="s">
        <v>992</v>
      </c>
      <c r="C38" s="661" t="s">
        <v>152</v>
      </c>
      <c r="D38" s="660">
        <v>4</v>
      </c>
      <c r="E38" s="660">
        <v>15</v>
      </c>
      <c r="F38" s="660">
        <v>5</v>
      </c>
      <c r="G38" s="660">
        <v>10</v>
      </c>
      <c r="H38" s="660">
        <v>3</v>
      </c>
      <c r="I38" s="660">
        <v>1</v>
      </c>
      <c r="J38" s="660">
        <v>2</v>
      </c>
      <c r="K38" s="658" t="s">
        <v>688</v>
      </c>
      <c r="L38" s="658">
        <v>4</v>
      </c>
      <c r="M38" s="658" t="s">
        <v>983</v>
      </c>
      <c r="N38" s="681" t="s">
        <v>754</v>
      </c>
      <c r="O38" s="660">
        <v>4</v>
      </c>
      <c r="P38" s="660">
        <v>15</v>
      </c>
      <c r="Q38" s="660">
        <v>5</v>
      </c>
      <c r="R38" s="660">
        <v>10</v>
      </c>
      <c r="S38" s="660">
        <v>3</v>
      </c>
      <c r="T38" s="660">
        <v>1</v>
      </c>
      <c r="U38" s="660">
        <v>2</v>
      </c>
      <c r="V38" s="682" t="s">
        <v>891</v>
      </c>
      <c r="W38" s="658">
        <v>4</v>
      </c>
      <c r="X38" s="658" t="s">
        <v>993</v>
      </c>
      <c r="Y38" s="688" t="s">
        <v>994</v>
      </c>
      <c r="Z38" s="658">
        <v>5</v>
      </c>
      <c r="AA38" s="658">
        <v>10</v>
      </c>
      <c r="AB38" s="658">
        <v>5</v>
      </c>
      <c r="AC38" s="658">
        <v>5</v>
      </c>
      <c r="AD38" s="658">
        <v>2</v>
      </c>
      <c r="AE38" s="658">
        <v>1</v>
      </c>
      <c r="AF38" s="658">
        <v>1</v>
      </c>
      <c r="AG38" s="682" t="s">
        <v>891</v>
      </c>
      <c r="AH38" s="658">
        <v>4</v>
      </c>
      <c r="AI38" s="658" t="s">
        <v>995</v>
      </c>
      <c r="AJ38" s="658" t="s">
        <v>444</v>
      </c>
      <c r="AK38" s="658">
        <v>4</v>
      </c>
      <c r="AL38" s="658">
        <v>15</v>
      </c>
      <c r="AM38" s="658">
        <v>0</v>
      </c>
      <c r="AN38" s="658">
        <v>15</v>
      </c>
      <c r="AO38" s="658">
        <v>3</v>
      </c>
      <c r="AP38" s="658">
        <v>0</v>
      </c>
      <c r="AQ38" s="658">
        <v>3</v>
      </c>
      <c r="AR38" s="658" t="s">
        <v>139</v>
      </c>
      <c r="AS38" s="658">
        <v>4</v>
      </c>
      <c r="AT38" s="658" t="s">
        <v>996</v>
      </c>
      <c r="AU38" s="661" t="s">
        <v>211</v>
      </c>
      <c r="AV38" s="658">
        <v>4</v>
      </c>
      <c r="AW38" s="658">
        <v>20</v>
      </c>
      <c r="AX38" s="658">
        <v>5</v>
      </c>
      <c r="AY38" s="658">
        <v>15</v>
      </c>
      <c r="AZ38" s="658">
        <v>3</v>
      </c>
      <c r="BA38" s="658">
        <v>1</v>
      </c>
      <c r="BB38" s="658">
        <v>2</v>
      </c>
      <c r="BC38" s="658" t="s">
        <v>139</v>
      </c>
      <c r="BD38" s="658">
        <v>4</v>
      </c>
      <c r="BE38" s="658" t="s">
        <v>997</v>
      </c>
      <c r="BF38" s="688" t="s">
        <v>998</v>
      </c>
      <c r="BG38" s="658">
        <v>4</v>
      </c>
      <c r="BH38" s="658">
        <v>20</v>
      </c>
      <c r="BI38" s="658">
        <v>5</v>
      </c>
      <c r="BJ38" s="658">
        <v>15</v>
      </c>
      <c r="BK38" s="658">
        <v>3</v>
      </c>
      <c r="BL38" s="658">
        <v>1</v>
      </c>
      <c r="BM38" s="658">
        <v>2</v>
      </c>
      <c r="BN38" s="993" t="s">
        <v>895</v>
      </c>
      <c r="BO38" s="1001">
        <v>4</v>
      </c>
      <c r="BP38" s="981" t="s">
        <v>1002</v>
      </c>
      <c r="BQ38" s="658" t="s">
        <v>220</v>
      </c>
      <c r="BR38" s="983">
        <v>3</v>
      </c>
      <c r="BS38" s="983">
        <v>10</v>
      </c>
      <c r="BT38" s="983">
        <v>0</v>
      </c>
      <c r="BU38" s="983">
        <v>10</v>
      </c>
      <c r="BV38" s="983">
        <v>2</v>
      </c>
      <c r="BW38" s="983">
        <v>0</v>
      </c>
      <c r="BX38" s="983">
        <v>2</v>
      </c>
      <c r="BY38" s="1002" t="s">
        <v>139</v>
      </c>
    </row>
    <row r="39" spans="1:77" x14ac:dyDescent="0.25">
      <c r="A39" s="658">
        <v>4</v>
      </c>
      <c r="B39" s="658" t="s">
        <v>996</v>
      </c>
      <c r="C39" s="661" t="s">
        <v>211</v>
      </c>
      <c r="D39" s="658">
        <v>4</v>
      </c>
      <c r="E39" s="658">
        <v>20</v>
      </c>
      <c r="F39" s="658">
        <v>5</v>
      </c>
      <c r="G39" s="658">
        <v>15</v>
      </c>
      <c r="H39" s="658">
        <v>3</v>
      </c>
      <c r="I39" s="658">
        <v>1</v>
      </c>
      <c r="J39" s="658">
        <v>2</v>
      </c>
      <c r="K39" s="658" t="s">
        <v>139</v>
      </c>
      <c r="L39" s="658">
        <v>4</v>
      </c>
      <c r="M39" s="658" t="s">
        <v>997</v>
      </c>
      <c r="N39" s="681" t="s">
        <v>998</v>
      </c>
      <c r="O39" s="658">
        <v>4</v>
      </c>
      <c r="P39" s="658">
        <v>20</v>
      </c>
      <c r="Q39" s="658">
        <v>5</v>
      </c>
      <c r="R39" s="658">
        <v>15</v>
      </c>
      <c r="S39" s="658">
        <v>3</v>
      </c>
      <c r="T39" s="658">
        <v>1</v>
      </c>
      <c r="U39" s="658">
        <v>2</v>
      </c>
      <c r="V39" s="682" t="s">
        <v>895</v>
      </c>
      <c r="W39" s="658">
        <v>4</v>
      </c>
      <c r="X39" s="658" t="s">
        <v>997</v>
      </c>
      <c r="Y39" s="688" t="s">
        <v>998</v>
      </c>
      <c r="Z39" s="658">
        <v>4</v>
      </c>
      <c r="AA39" s="658">
        <v>20</v>
      </c>
      <c r="AB39" s="658">
        <v>5</v>
      </c>
      <c r="AC39" s="658">
        <v>15</v>
      </c>
      <c r="AD39" s="658">
        <v>3</v>
      </c>
      <c r="AE39" s="658">
        <v>1</v>
      </c>
      <c r="AF39" s="658">
        <v>2</v>
      </c>
      <c r="AG39" s="682" t="s">
        <v>895</v>
      </c>
      <c r="AH39" s="658">
        <v>4</v>
      </c>
      <c r="AI39" s="658" t="s">
        <v>996</v>
      </c>
      <c r="AJ39" s="661" t="s">
        <v>211</v>
      </c>
      <c r="AK39" s="658">
        <v>4</v>
      </c>
      <c r="AL39" s="658">
        <v>20</v>
      </c>
      <c r="AM39" s="658">
        <v>5</v>
      </c>
      <c r="AN39" s="658">
        <v>15</v>
      </c>
      <c r="AO39" s="658">
        <v>3</v>
      </c>
      <c r="AP39" s="658">
        <v>1</v>
      </c>
      <c r="AQ39" s="658">
        <v>2</v>
      </c>
      <c r="AR39" s="658" t="s">
        <v>139</v>
      </c>
      <c r="AS39" s="658">
        <v>4</v>
      </c>
      <c r="AT39" s="658" t="s">
        <v>999</v>
      </c>
      <c r="AU39" s="658" t="s">
        <v>841</v>
      </c>
      <c r="AV39" s="660">
        <v>5</v>
      </c>
      <c r="AW39" s="660">
        <v>20</v>
      </c>
      <c r="AX39" s="658">
        <v>5</v>
      </c>
      <c r="AY39" s="658">
        <v>15</v>
      </c>
      <c r="AZ39" s="660">
        <v>4</v>
      </c>
      <c r="BA39" s="658">
        <v>2</v>
      </c>
      <c r="BB39" s="658">
        <v>2</v>
      </c>
      <c r="BC39" s="658" t="s">
        <v>688</v>
      </c>
      <c r="BD39" s="658">
        <v>4</v>
      </c>
      <c r="BE39" s="658" t="s">
        <v>1000</v>
      </c>
      <c r="BF39" s="688" t="s">
        <v>1001</v>
      </c>
      <c r="BG39" s="660">
        <v>5</v>
      </c>
      <c r="BH39" s="660">
        <v>20</v>
      </c>
      <c r="BI39" s="658">
        <v>5</v>
      </c>
      <c r="BJ39" s="658">
        <v>15</v>
      </c>
      <c r="BK39" s="660">
        <v>4</v>
      </c>
      <c r="BL39" s="658">
        <v>2</v>
      </c>
      <c r="BM39" s="658">
        <v>2</v>
      </c>
      <c r="BN39" s="993" t="s">
        <v>891</v>
      </c>
      <c r="BO39" s="1001">
        <v>4</v>
      </c>
      <c r="BP39" s="981" t="s">
        <v>1007</v>
      </c>
      <c r="BQ39" s="661" t="s">
        <v>198</v>
      </c>
      <c r="BR39" s="981">
        <v>4</v>
      </c>
      <c r="BS39" s="981">
        <v>20</v>
      </c>
      <c r="BT39" s="981">
        <v>0</v>
      </c>
      <c r="BU39" s="981">
        <v>20</v>
      </c>
      <c r="BV39" s="981">
        <v>4</v>
      </c>
      <c r="BW39" s="981">
        <v>0</v>
      </c>
      <c r="BX39" s="981">
        <v>4</v>
      </c>
      <c r="BY39" s="1002" t="s">
        <v>139</v>
      </c>
    </row>
    <row r="40" spans="1:77" x14ac:dyDescent="0.25">
      <c r="A40" s="658">
        <v>4</v>
      </c>
      <c r="B40" s="658" t="s">
        <v>1002</v>
      </c>
      <c r="C40" s="658" t="s">
        <v>220</v>
      </c>
      <c r="D40" s="660">
        <v>3</v>
      </c>
      <c r="E40" s="660">
        <v>10</v>
      </c>
      <c r="F40" s="660">
        <v>0</v>
      </c>
      <c r="G40" s="660">
        <v>10</v>
      </c>
      <c r="H40" s="660">
        <v>2</v>
      </c>
      <c r="I40" s="660">
        <v>0</v>
      </c>
      <c r="J40" s="660">
        <v>2</v>
      </c>
      <c r="K40" s="658" t="s">
        <v>139</v>
      </c>
      <c r="L40" s="658">
        <v>4</v>
      </c>
      <c r="M40" s="658" t="s">
        <v>1003</v>
      </c>
      <c r="N40" s="689" t="s">
        <v>1004</v>
      </c>
      <c r="O40" s="660">
        <v>3</v>
      </c>
      <c r="P40" s="660">
        <v>10</v>
      </c>
      <c r="Q40" s="660">
        <v>0</v>
      </c>
      <c r="R40" s="660">
        <v>10</v>
      </c>
      <c r="S40" s="660">
        <v>2</v>
      </c>
      <c r="T40" s="660">
        <v>0</v>
      </c>
      <c r="U40" s="660">
        <v>2</v>
      </c>
      <c r="V40" s="682" t="s">
        <v>895</v>
      </c>
      <c r="W40" s="658">
        <v>4</v>
      </c>
      <c r="X40" s="658" t="s">
        <v>1005</v>
      </c>
      <c r="Y40" s="688" t="s">
        <v>1006</v>
      </c>
      <c r="Z40" s="658">
        <v>4</v>
      </c>
      <c r="AA40" s="658">
        <v>20</v>
      </c>
      <c r="AB40" s="658">
        <v>0</v>
      </c>
      <c r="AC40" s="658">
        <v>20</v>
      </c>
      <c r="AD40" s="658">
        <v>4</v>
      </c>
      <c r="AE40" s="658">
        <v>0</v>
      </c>
      <c r="AF40" s="658">
        <v>4</v>
      </c>
      <c r="AG40" s="682" t="s">
        <v>895</v>
      </c>
      <c r="AH40" s="658">
        <v>4</v>
      </c>
      <c r="AI40" s="658" t="s">
        <v>1007</v>
      </c>
      <c r="AJ40" s="661" t="s">
        <v>198</v>
      </c>
      <c r="AK40" s="658">
        <v>4</v>
      </c>
      <c r="AL40" s="658">
        <v>20</v>
      </c>
      <c r="AM40" s="658">
        <v>0</v>
      </c>
      <c r="AN40" s="658">
        <v>20</v>
      </c>
      <c r="AO40" s="658">
        <v>4</v>
      </c>
      <c r="AP40" s="658">
        <v>0</v>
      </c>
      <c r="AQ40" s="658">
        <v>4</v>
      </c>
      <c r="AR40" s="658" t="s">
        <v>139</v>
      </c>
      <c r="AS40" s="658">
        <v>4</v>
      </c>
      <c r="AT40" s="658" t="s">
        <v>1007</v>
      </c>
      <c r="AU40" s="661" t="s">
        <v>198</v>
      </c>
      <c r="AV40" s="658">
        <v>4</v>
      </c>
      <c r="AW40" s="658">
        <v>20</v>
      </c>
      <c r="AX40" s="658">
        <v>0</v>
      </c>
      <c r="AY40" s="658">
        <v>20</v>
      </c>
      <c r="AZ40" s="658">
        <v>4</v>
      </c>
      <c r="BA40" s="658">
        <v>0</v>
      </c>
      <c r="BB40" s="658">
        <v>4</v>
      </c>
      <c r="BC40" s="658" t="s">
        <v>139</v>
      </c>
      <c r="BD40" s="658">
        <v>4</v>
      </c>
      <c r="BE40" s="658" t="s">
        <v>1005</v>
      </c>
      <c r="BF40" s="688" t="s">
        <v>1006</v>
      </c>
      <c r="BG40" s="658">
        <v>4</v>
      </c>
      <c r="BH40" s="658">
        <v>20</v>
      </c>
      <c r="BI40" s="658">
        <v>0</v>
      </c>
      <c r="BJ40" s="658">
        <v>20</v>
      </c>
      <c r="BK40" s="658">
        <v>4</v>
      </c>
      <c r="BL40" s="658">
        <v>0</v>
      </c>
      <c r="BM40" s="658">
        <v>4</v>
      </c>
      <c r="BN40" s="993" t="s">
        <v>895</v>
      </c>
      <c r="BO40" s="1001">
        <v>4</v>
      </c>
      <c r="BP40" s="981" t="s">
        <v>1665</v>
      </c>
      <c r="BQ40" s="661" t="s">
        <v>291</v>
      </c>
      <c r="BR40" s="981">
        <v>3</v>
      </c>
      <c r="BS40" s="981">
        <v>10</v>
      </c>
      <c r="BT40" s="981">
        <v>5</v>
      </c>
      <c r="BU40" s="981">
        <v>5</v>
      </c>
      <c r="BV40" s="981">
        <v>2</v>
      </c>
      <c r="BW40" s="981">
        <v>1</v>
      </c>
      <c r="BX40" s="981">
        <v>1</v>
      </c>
      <c r="BY40" s="1002" t="s">
        <v>139</v>
      </c>
    </row>
    <row r="41" spans="1:77" x14ac:dyDescent="0.25">
      <c r="A41" s="658">
        <v>4</v>
      </c>
      <c r="B41" s="658" t="s">
        <v>1007</v>
      </c>
      <c r="C41" s="661" t="s">
        <v>198</v>
      </c>
      <c r="D41" s="658">
        <v>4</v>
      </c>
      <c r="E41" s="658">
        <v>20</v>
      </c>
      <c r="F41" s="658">
        <v>0</v>
      </c>
      <c r="G41" s="658">
        <v>20</v>
      </c>
      <c r="H41" s="658">
        <v>4</v>
      </c>
      <c r="I41" s="658">
        <v>0</v>
      </c>
      <c r="J41" s="658">
        <v>4</v>
      </c>
      <c r="K41" s="658" t="s">
        <v>139</v>
      </c>
      <c r="L41" s="658">
        <v>4</v>
      </c>
      <c r="M41" s="658" t="s">
        <v>1005</v>
      </c>
      <c r="N41" s="681" t="s">
        <v>1006</v>
      </c>
      <c r="O41" s="658">
        <v>4</v>
      </c>
      <c r="P41" s="658">
        <v>20</v>
      </c>
      <c r="Q41" s="658">
        <v>0</v>
      </c>
      <c r="R41" s="658">
        <v>20</v>
      </c>
      <c r="S41" s="658">
        <v>4</v>
      </c>
      <c r="T41" s="658">
        <v>0</v>
      </c>
      <c r="U41" s="658">
        <v>4</v>
      </c>
      <c r="V41" s="682" t="s">
        <v>895</v>
      </c>
      <c r="W41" s="658">
        <v>4</v>
      </c>
      <c r="X41" s="658"/>
      <c r="Y41" s="691" t="s">
        <v>1008</v>
      </c>
      <c r="Z41" s="658">
        <v>3</v>
      </c>
      <c r="AA41" s="658">
        <v>10</v>
      </c>
      <c r="AB41" s="658">
        <v>0</v>
      </c>
      <c r="AC41" s="658">
        <v>10</v>
      </c>
      <c r="AD41" s="658">
        <v>2</v>
      </c>
      <c r="AE41" s="658">
        <v>0</v>
      </c>
      <c r="AF41" s="658">
        <v>2</v>
      </c>
      <c r="AG41" s="682" t="s">
        <v>895</v>
      </c>
      <c r="AH41" s="658">
        <v>4</v>
      </c>
      <c r="AI41" s="658"/>
      <c r="AJ41" s="690" t="s">
        <v>1009</v>
      </c>
      <c r="AK41" s="658">
        <v>3</v>
      </c>
      <c r="AL41" s="658">
        <v>10</v>
      </c>
      <c r="AM41" s="658">
        <v>0</v>
      </c>
      <c r="AN41" s="658">
        <v>10</v>
      </c>
      <c r="AO41" s="658">
        <v>2</v>
      </c>
      <c r="AP41" s="658">
        <v>0</v>
      </c>
      <c r="AQ41" s="658">
        <v>2</v>
      </c>
      <c r="AR41" s="658" t="s">
        <v>139</v>
      </c>
      <c r="AS41" s="658">
        <v>4</v>
      </c>
      <c r="AT41" s="658"/>
      <c r="AU41" s="690" t="s">
        <v>1009</v>
      </c>
      <c r="AV41" s="658">
        <v>3</v>
      </c>
      <c r="AW41" s="658">
        <v>10</v>
      </c>
      <c r="AX41" s="658">
        <v>0</v>
      </c>
      <c r="AY41" s="658">
        <v>10</v>
      </c>
      <c r="AZ41" s="658">
        <v>2</v>
      </c>
      <c r="BA41" s="658">
        <v>0</v>
      </c>
      <c r="BB41" s="658">
        <v>2</v>
      </c>
      <c r="BC41" s="658" t="s">
        <v>139</v>
      </c>
      <c r="BD41" s="658">
        <v>4</v>
      </c>
      <c r="BE41" s="658"/>
      <c r="BF41" s="691" t="s">
        <v>1008</v>
      </c>
      <c r="BG41" s="658">
        <v>3</v>
      </c>
      <c r="BH41" s="658">
        <v>10</v>
      </c>
      <c r="BI41" s="658">
        <v>0</v>
      </c>
      <c r="BJ41" s="658">
        <v>10</v>
      </c>
      <c r="BK41" s="658">
        <v>2</v>
      </c>
      <c r="BL41" s="658">
        <v>0</v>
      </c>
      <c r="BM41" s="658">
        <v>2</v>
      </c>
      <c r="BN41" s="993" t="s">
        <v>895</v>
      </c>
      <c r="BO41" s="1001">
        <v>4</v>
      </c>
      <c r="BP41" s="981" t="s">
        <v>1666</v>
      </c>
      <c r="BQ41" s="661" t="s">
        <v>84</v>
      </c>
      <c r="BR41" s="981">
        <v>3</v>
      </c>
      <c r="BS41" s="981">
        <v>10</v>
      </c>
      <c r="BT41" s="981">
        <v>5</v>
      </c>
      <c r="BU41" s="981">
        <v>5</v>
      </c>
      <c r="BV41" s="981">
        <v>2</v>
      </c>
      <c r="BW41" s="981">
        <v>1</v>
      </c>
      <c r="BX41" s="981">
        <v>1</v>
      </c>
      <c r="BY41" s="1002" t="s">
        <v>139</v>
      </c>
    </row>
    <row r="42" spans="1:77" x14ac:dyDescent="0.25">
      <c r="A42" s="658">
        <v>4</v>
      </c>
      <c r="B42" s="658"/>
      <c r="C42" s="690" t="s">
        <v>1009</v>
      </c>
      <c r="D42" s="658">
        <v>3</v>
      </c>
      <c r="E42" s="658">
        <v>10</v>
      </c>
      <c r="F42" s="658">
        <v>0</v>
      </c>
      <c r="G42" s="658">
        <v>10</v>
      </c>
      <c r="H42" s="658">
        <v>2</v>
      </c>
      <c r="I42" s="658">
        <v>0</v>
      </c>
      <c r="J42" s="658">
        <v>2</v>
      </c>
      <c r="K42" s="658" t="s">
        <v>139</v>
      </c>
      <c r="L42" s="658">
        <v>4</v>
      </c>
      <c r="M42" s="658"/>
      <c r="N42" s="691" t="s">
        <v>1008</v>
      </c>
      <c r="O42" s="658">
        <v>3</v>
      </c>
      <c r="P42" s="658">
        <v>10</v>
      </c>
      <c r="Q42" s="658">
        <v>0</v>
      </c>
      <c r="R42" s="658">
        <v>10</v>
      </c>
      <c r="S42" s="658">
        <v>2</v>
      </c>
      <c r="T42" s="658">
        <v>0</v>
      </c>
      <c r="U42" s="658">
        <v>2</v>
      </c>
      <c r="V42" s="682" t="s">
        <v>895</v>
      </c>
      <c r="W42" s="658">
        <v>4</v>
      </c>
      <c r="X42" s="658"/>
      <c r="Y42" s="691" t="s">
        <v>1010</v>
      </c>
      <c r="Z42" s="660">
        <v>3</v>
      </c>
      <c r="AA42" s="660">
        <v>10</v>
      </c>
      <c r="AB42" s="660">
        <v>5</v>
      </c>
      <c r="AC42" s="660">
        <v>5</v>
      </c>
      <c r="AD42" s="660">
        <v>2</v>
      </c>
      <c r="AE42" s="660">
        <v>1</v>
      </c>
      <c r="AF42" s="660">
        <v>1</v>
      </c>
      <c r="AG42" s="682" t="s">
        <v>895</v>
      </c>
      <c r="AH42" s="658">
        <v>4</v>
      </c>
      <c r="AI42" s="658"/>
      <c r="AJ42" s="690" t="s">
        <v>1011</v>
      </c>
      <c r="AK42" s="658">
        <v>3</v>
      </c>
      <c r="AL42" s="658">
        <v>10</v>
      </c>
      <c r="AM42" s="658">
        <v>5</v>
      </c>
      <c r="AN42" s="658">
        <v>5</v>
      </c>
      <c r="AO42" s="658">
        <v>2</v>
      </c>
      <c r="AP42" s="658">
        <v>1</v>
      </c>
      <c r="AQ42" s="658">
        <v>1</v>
      </c>
      <c r="AR42" s="658" t="s">
        <v>139</v>
      </c>
      <c r="AS42" s="658">
        <v>4</v>
      </c>
      <c r="AT42" s="658"/>
      <c r="AU42" s="690" t="s">
        <v>1011</v>
      </c>
      <c r="AV42" s="660">
        <v>3</v>
      </c>
      <c r="AW42" s="660">
        <v>10</v>
      </c>
      <c r="AX42" s="660">
        <v>5</v>
      </c>
      <c r="AY42" s="660">
        <v>5</v>
      </c>
      <c r="AZ42" s="660">
        <v>2</v>
      </c>
      <c r="BA42" s="660">
        <v>1</v>
      </c>
      <c r="BB42" s="660">
        <v>1</v>
      </c>
      <c r="BC42" s="658" t="s">
        <v>139</v>
      </c>
      <c r="BD42" s="658">
        <v>4</v>
      </c>
      <c r="BE42" s="658"/>
      <c r="BF42" s="691" t="s">
        <v>1010</v>
      </c>
      <c r="BG42" s="660">
        <v>3</v>
      </c>
      <c r="BH42" s="660">
        <v>10</v>
      </c>
      <c r="BI42" s="660">
        <v>5</v>
      </c>
      <c r="BJ42" s="660">
        <v>5</v>
      </c>
      <c r="BK42" s="660">
        <v>2</v>
      </c>
      <c r="BL42" s="660">
        <v>1</v>
      </c>
      <c r="BM42" s="660">
        <v>1</v>
      </c>
      <c r="BN42" s="993" t="s">
        <v>895</v>
      </c>
      <c r="BO42" s="1001">
        <v>4</v>
      </c>
      <c r="BP42" s="981"/>
      <c r="BQ42" s="690" t="s">
        <v>1009</v>
      </c>
      <c r="BR42" s="981">
        <v>3</v>
      </c>
      <c r="BS42" s="981">
        <v>10</v>
      </c>
      <c r="BT42" s="981">
        <v>0</v>
      </c>
      <c r="BU42" s="981">
        <v>10</v>
      </c>
      <c r="BV42" s="981">
        <v>2</v>
      </c>
      <c r="BW42" s="981">
        <v>0</v>
      </c>
      <c r="BX42" s="981">
        <v>2</v>
      </c>
      <c r="BY42" s="1002" t="s">
        <v>139</v>
      </c>
    </row>
    <row r="43" spans="1:77" x14ac:dyDescent="0.25">
      <c r="A43" s="658">
        <v>4</v>
      </c>
      <c r="B43" s="658"/>
      <c r="C43" s="690" t="s">
        <v>1011</v>
      </c>
      <c r="D43" s="660">
        <v>3</v>
      </c>
      <c r="E43" s="660">
        <v>10</v>
      </c>
      <c r="F43" s="660">
        <v>5</v>
      </c>
      <c r="G43" s="660">
        <v>5</v>
      </c>
      <c r="H43" s="660">
        <v>2</v>
      </c>
      <c r="I43" s="660">
        <v>1</v>
      </c>
      <c r="J43" s="660">
        <v>1</v>
      </c>
      <c r="K43" s="658" t="s">
        <v>139</v>
      </c>
      <c r="L43" s="658">
        <v>4</v>
      </c>
      <c r="M43" s="658"/>
      <c r="N43" s="691" t="s">
        <v>1010</v>
      </c>
      <c r="O43" s="660">
        <v>3</v>
      </c>
      <c r="P43" s="660">
        <v>10</v>
      </c>
      <c r="Q43" s="660">
        <v>5</v>
      </c>
      <c r="R43" s="660">
        <v>5</v>
      </c>
      <c r="S43" s="660">
        <v>2</v>
      </c>
      <c r="T43" s="660">
        <v>1</v>
      </c>
      <c r="U43" s="660">
        <v>1</v>
      </c>
      <c r="V43" s="682" t="s">
        <v>895</v>
      </c>
      <c r="W43" s="658">
        <v>4</v>
      </c>
      <c r="X43" s="658"/>
      <c r="Y43" s="658" t="s">
        <v>1012</v>
      </c>
      <c r="Z43" s="658">
        <v>0</v>
      </c>
      <c r="AA43" s="658">
        <v>0</v>
      </c>
      <c r="AB43" s="658">
        <v>0</v>
      </c>
      <c r="AC43" s="658">
        <v>0</v>
      </c>
      <c r="AD43" s="658">
        <v>2</v>
      </c>
      <c r="AE43" s="658">
        <v>0</v>
      </c>
      <c r="AF43" s="658">
        <v>2</v>
      </c>
      <c r="AG43" s="684" t="s">
        <v>276</v>
      </c>
      <c r="AH43" s="658">
        <v>4</v>
      </c>
      <c r="AI43" s="658" t="s">
        <v>1013</v>
      </c>
      <c r="AJ43" s="658" t="s">
        <v>1014</v>
      </c>
      <c r="AK43" s="658">
        <v>0</v>
      </c>
      <c r="AL43" s="658">
        <v>0</v>
      </c>
      <c r="AM43" s="658">
        <v>0</v>
      </c>
      <c r="AN43" s="658">
        <v>0</v>
      </c>
      <c r="AO43" s="658">
        <v>0</v>
      </c>
      <c r="AP43" s="658">
        <v>0</v>
      </c>
      <c r="AQ43" s="658">
        <v>0</v>
      </c>
      <c r="AR43" s="658" t="s">
        <v>94</v>
      </c>
      <c r="AS43" s="658">
        <v>4</v>
      </c>
      <c r="AT43" s="658" t="s">
        <v>1013</v>
      </c>
      <c r="AU43" s="658" t="s">
        <v>1014</v>
      </c>
      <c r="AV43" s="658">
        <v>0</v>
      </c>
      <c r="AW43" s="658">
        <v>0</v>
      </c>
      <c r="AX43" s="658">
        <v>0</v>
      </c>
      <c r="AY43" s="658">
        <v>0</v>
      </c>
      <c r="AZ43" s="658">
        <v>0</v>
      </c>
      <c r="BA43" s="658">
        <v>0</v>
      </c>
      <c r="BB43" s="658">
        <v>0</v>
      </c>
      <c r="BC43" s="658" t="s">
        <v>94</v>
      </c>
      <c r="BD43" s="658">
        <v>4</v>
      </c>
      <c r="BE43" s="658"/>
      <c r="BF43" s="658" t="s">
        <v>1012</v>
      </c>
      <c r="BG43" s="658">
        <v>0</v>
      </c>
      <c r="BH43" s="658">
        <v>0</v>
      </c>
      <c r="BI43" s="658">
        <v>0</v>
      </c>
      <c r="BJ43" s="658">
        <v>0</v>
      </c>
      <c r="BK43" s="658">
        <v>2</v>
      </c>
      <c r="BL43" s="658">
        <v>0</v>
      </c>
      <c r="BM43" s="658">
        <v>2</v>
      </c>
      <c r="BN43" s="684" t="s">
        <v>276</v>
      </c>
      <c r="BO43" s="1001">
        <v>4</v>
      </c>
      <c r="BP43" s="981"/>
      <c r="BQ43" s="690" t="s">
        <v>1011</v>
      </c>
      <c r="BR43" s="983">
        <v>3</v>
      </c>
      <c r="BS43" s="983">
        <v>10</v>
      </c>
      <c r="BT43" s="983">
        <v>5</v>
      </c>
      <c r="BU43" s="983">
        <v>5</v>
      </c>
      <c r="BV43" s="983">
        <v>2</v>
      </c>
      <c r="BW43" s="983">
        <v>1</v>
      </c>
      <c r="BX43" s="983">
        <v>1</v>
      </c>
      <c r="BY43" s="1002" t="s">
        <v>139</v>
      </c>
    </row>
    <row r="44" spans="1:77" x14ac:dyDescent="0.25">
      <c r="A44" s="658">
        <v>4</v>
      </c>
      <c r="B44" s="658" t="s">
        <v>1013</v>
      </c>
      <c r="C44" s="658" t="s">
        <v>1014</v>
      </c>
      <c r="D44" s="658">
        <v>0</v>
      </c>
      <c r="E44" s="658">
        <v>0</v>
      </c>
      <c r="F44" s="658">
        <v>0</v>
      </c>
      <c r="G44" s="658">
        <v>0</v>
      </c>
      <c r="H44" s="658">
        <v>0</v>
      </c>
      <c r="I44" s="658">
        <v>0</v>
      </c>
      <c r="J44" s="658">
        <v>0</v>
      </c>
      <c r="K44" s="658" t="s">
        <v>94</v>
      </c>
      <c r="L44" s="658">
        <v>4</v>
      </c>
      <c r="M44" s="658"/>
      <c r="N44" s="658" t="s">
        <v>1012</v>
      </c>
      <c r="O44" s="658">
        <v>0</v>
      </c>
      <c r="P44" s="658">
        <v>0</v>
      </c>
      <c r="Q44" s="658">
        <v>0</v>
      </c>
      <c r="R44" s="658">
        <v>0</v>
      </c>
      <c r="S44" s="658">
        <v>2</v>
      </c>
      <c r="T44" s="658">
        <v>0</v>
      </c>
      <c r="U44" s="658">
        <v>2</v>
      </c>
      <c r="V44" s="684" t="s">
        <v>276</v>
      </c>
      <c r="W44" s="689"/>
      <c r="X44" s="689"/>
      <c r="Y44" s="689"/>
      <c r="Z44" s="689"/>
      <c r="AA44" s="689"/>
      <c r="AB44" s="689"/>
      <c r="AC44" s="689"/>
      <c r="AD44" s="689"/>
      <c r="AE44" s="689"/>
      <c r="AF44" s="689"/>
      <c r="AG44" s="689"/>
      <c r="AH44" s="658">
        <v>4</v>
      </c>
      <c r="AI44" s="658"/>
      <c r="AJ44" s="658" t="s">
        <v>1012</v>
      </c>
      <c r="AK44" s="658">
        <v>0</v>
      </c>
      <c r="AL44" s="658">
        <v>0</v>
      </c>
      <c r="AM44" s="658">
        <v>0</v>
      </c>
      <c r="AN44" s="658">
        <v>0</v>
      </c>
      <c r="AO44" s="658">
        <v>2</v>
      </c>
      <c r="AP44" s="658">
        <v>0</v>
      </c>
      <c r="AQ44" s="658">
        <v>2</v>
      </c>
      <c r="AR44" s="658" t="s">
        <v>94</v>
      </c>
      <c r="AS44" s="658">
        <v>4</v>
      </c>
      <c r="AT44" s="658"/>
      <c r="AU44" s="658" t="s">
        <v>1012</v>
      </c>
      <c r="AV44" s="658">
        <v>0</v>
      </c>
      <c r="AW44" s="658">
        <v>0</v>
      </c>
      <c r="AX44" s="658">
        <v>0</v>
      </c>
      <c r="AY44" s="658">
        <v>0</v>
      </c>
      <c r="AZ44" s="658">
        <v>2</v>
      </c>
      <c r="BA44" s="658">
        <v>0</v>
      </c>
      <c r="BB44" s="658">
        <v>2</v>
      </c>
      <c r="BC44" s="658" t="s">
        <v>94</v>
      </c>
      <c r="BD44" s="689"/>
      <c r="BE44" s="689"/>
      <c r="BF44" s="689"/>
      <c r="BG44" s="689"/>
      <c r="BH44" s="689"/>
      <c r="BI44" s="689"/>
      <c r="BJ44" s="689"/>
      <c r="BK44" s="689"/>
      <c r="BL44" s="689"/>
      <c r="BM44" s="689"/>
      <c r="BN44" s="726"/>
      <c r="BO44" s="1001">
        <v>4</v>
      </c>
      <c r="BP44" s="981" t="s">
        <v>1013</v>
      </c>
      <c r="BQ44" s="658" t="s">
        <v>1014</v>
      </c>
      <c r="BR44" s="981">
        <v>0</v>
      </c>
      <c r="BS44" s="981">
        <v>0</v>
      </c>
      <c r="BT44" s="981">
        <v>0</v>
      </c>
      <c r="BU44" s="981">
        <v>0</v>
      </c>
      <c r="BV44" s="981">
        <v>0</v>
      </c>
      <c r="BW44" s="981">
        <v>0</v>
      </c>
      <c r="BX44" s="981">
        <v>0</v>
      </c>
      <c r="BY44" s="1002" t="s">
        <v>94</v>
      </c>
    </row>
    <row r="45" spans="1:77" ht="16.5" thickBot="1" x14ac:dyDescent="0.3">
      <c r="A45" s="658">
        <v>4</v>
      </c>
      <c r="B45" s="658"/>
      <c r="C45" s="658" t="s">
        <v>1012</v>
      </c>
      <c r="D45" s="658">
        <v>0</v>
      </c>
      <c r="E45" s="658">
        <v>0</v>
      </c>
      <c r="F45" s="658">
        <v>0</v>
      </c>
      <c r="G45" s="658">
        <v>0</v>
      </c>
      <c r="H45" s="658">
        <v>2</v>
      </c>
      <c r="I45" s="658">
        <v>0</v>
      </c>
      <c r="J45" s="658">
        <v>2</v>
      </c>
      <c r="K45" s="658" t="s">
        <v>94</v>
      </c>
      <c r="L45" s="689"/>
      <c r="M45" s="689"/>
      <c r="N45" s="689"/>
      <c r="O45" s="689"/>
      <c r="P45" s="689"/>
      <c r="Q45" s="689"/>
      <c r="R45" s="689"/>
      <c r="S45" s="689"/>
      <c r="T45" s="689"/>
      <c r="U45" s="689"/>
      <c r="V45" s="689"/>
      <c r="W45" s="689"/>
      <c r="X45" s="689"/>
      <c r="Y45" s="689"/>
      <c r="Z45" s="689"/>
      <c r="AA45" s="689"/>
      <c r="AB45" s="689"/>
      <c r="AC45" s="689"/>
      <c r="AD45" s="689"/>
      <c r="AE45" s="689"/>
      <c r="AF45" s="689"/>
      <c r="AG45" s="689"/>
      <c r="AH45" s="689"/>
      <c r="AI45" s="689"/>
      <c r="AJ45" s="689"/>
      <c r="AK45" s="689"/>
      <c r="AL45" s="689"/>
      <c r="AM45" s="689"/>
      <c r="AN45" s="689"/>
      <c r="AO45" s="689"/>
      <c r="AP45" s="689"/>
      <c r="AQ45" s="689"/>
      <c r="AR45" s="689"/>
      <c r="AS45" s="689"/>
      <c r="AT45" s="689"/>
      <c r="AU45" s="689"/>
      <c r="AV45" s="689"/>
      <c r="AW45" s="689"/>
      <c r="AX45" s="689"/>
      <c r="AY45" s="689"/>
      <c r="AZ45" s="689"/>
      <c r="BA45" s="689"/>
      <c r="BB45" s="689"/>
      <c r="BC45" s="689"/>
      <c r="BD45" s="689"/>
      <c r="BE45" s="689"/>
      <c r="BF45" s="689"/>
      <c r="BG45" s="689"/>
      <c r="BH45" s="689"/>
      <c r="BI45" s="689"/>
      <c r="BJ45" s="689"/>
      <c r="BK45" s="689"/>
      <c r="BL45" s="689"/>
      <c r="BM45" s="689"/>
      <c r="BN45" s="726"/>
      <c r="BO45" s="1001">
        <v>4</v>
      </c>
      <c r="BP45" s="981"/>
      <c r="BQ45" s="658" t="s">
        <v>1012</v>
      </c>
      <c r="BR45" s="981">
        <v>0</v>
      </c>
      <c r="BS45" s="981">
        <v>0</v>
      </c>
      <c r="BT45" s="981">
        <v>0</v>
      </c>
      <c r="BU45" s="981">
        <v>0</v>
      </c>
      <c r="BV45" s="981">
        <v>2</v>
      </c>
      <c r="BW45" s="981">
        <v>0</v>
      </c>
      <c r="BX45" s="981">
        <v>2</v>
      </c>
      <c r="BY45" s="1002" t="s">
        <v>94</v>
      </c>
    </row>
    <row r="46" spans="1:77" ht="17.25" thickTop="1" thickBot="1" x14ac:dyDescent="0.3">
      <c r="A46" s="663"/>
      <c r="B46" s="663"/>
      <c r="C46" s="664" t="s">
        <v>176</v>
      </c>
      <c r="D46" s="663">
        <f t="shared" ref="D46:J46" si="21">SUM(D35:D45)</f>
        <v>30</v>
      </c>
      <c r="E46" s="663">
        <f t="shared" si="21"/>
        <v>115</v>
      </c>
      <c r="F46" s="663">
        <f t="shared" si="21"/>
        <v>40</v>
      </c>
      <c r="G46" s="663">
        <f t="shared" si="21"/>
        <v>75</v>
      </c>
      <c r="H46" s="663">
        <f t="shared" si="21"/>
        <v>24</v>
      </c>
      <c r="I46" s="663">
        <f t="shared" si="21"/>
        <v>8</v>
      </c>
      <c r="J46" s="663">
        <f t="shared" si="21"/>
        <v>16</v>
      </c>
      <c r="K46" s="663"/>
      <c r="L46" s="663"/>
      <c r="M46" s="663"/>
      <c r="N46" s="664" t="s">
        <v>176</v>
      </c>
      <c r="O46" s="663">
        <f t="shared" ref="O46:U46" si="22">SUM(O35:O45)</f>
        <v>30</v>
      </c>
      <c r="P46" s="663">
        <f t="shared" si="22"/>
        <v>115</v>
      </c>
      <c r="Q46" s="663">
        <f t="shared" si="22"/>
        <v>40</v>
      </c>
      <c r="R46" s="663">
        <f t="shared" si="22"/>
        <v>75</v>
      </c>
      <c r="S46" s="663">
        <f t="shared" si="22"/>
        <v>24</v>
      </c>
      <c r="T46" s="663">
        <f t="shared" si="22"/>
        <v>8</v>
      </c>
      <c r="U46" s="663">
        <f t="shared" si="22"/>
        <v>16</v>
      </c>
      <c r="V46" s="663"/>
      <c r="W46" s="685"/>
      <c r="X46" s="685"/>
      <c r="Y46" s="664" t="s">
        <v>176</v>
      </c>
      <c r="Z46" s="685">
        <f t="shared" ref="Z46:AF46" si="23">SUM(Z35:Z45)</f>
        <v>30</v>
      </c>
      <c r="AA46" s="685">
        <f t="shared" si="23"/>
        <v>105</v>
      </c>
      <c r="AB46" s="685">
        <f t="shared" si="23"/>
        <v>30</v>
      </c>
      <c r="AC46" s="685">
        <f t="shared" si="23"/>
        <v>75</v>
      </c>
      <c r="AD46" s="685">
        <f t="shared" si="23"/>
        <v>22</v>
      </c>
      <c r="AE46" s="685">
        <f t="shared" si="23"/>
        <v>6</v>
      </c>
      <c r="AF46" s="685">
        <f t="shared" si="23"/>
        <v>16</v>
      </c>
      <c r="AG46" s="685"/>
      <c r="AH46" s="663"/>
      <c r="AI46" s="663"/>
      <c r="AJ46" s="664" t="s">
        <v>176</v>
      </c>
      <c r="AK46" s="663">
        <f t="shared" ref="AK46:AQ46" si="24">SUM(AK35:AK45)</f>
        <v>30</v>
      </c>
      <c r="AL46" s="663">
        <f t="shared" si="24"/>
        <v>115</v>
      </c>
      <c r="AM46" s="663">
        <f t="shared" si="24"/>
        <v>35</v>
      </c>
      <c r="AN46" s="663">
        <f t="shared" si="24"/>
        <v>80</v>
      </c>
      <c r="AO46" s="663">
        <f t="shared" si="24"/>
        <v>24</v>
      </c>
      <c r="AP46" s="663">
        <f t="shared" si="24"/>
        <v>7</v>
      </c>
      <c r="AQ46" s="663">
        <f t="shared" si="24"/>
        <v>17</v>
      </c>
      <c r="AR46" s="663"/>
      <c r="AS46" s="663"/>
      <c r="AT46" s="663"/>
      <c r="AU46" s="664" t="s">
        <v>176</v>
      </c>
      <c r="AV46" s="663">
        <f t="shared" ref="AV46:BB46" si="25">SUM(AV35:AV45)</f>
        <v>30</v>
      </c>
      <c r="AW46" s="663">
        <f t="shared" si="25"/>
        <v>120</v>
      </c>
      <c r="AX46" s="663">
        <f t="shared" si="25"/>
        <v>30</v>
      </c>
      <c r="AY46" s="663">
        <f t="shared" si="25"/>
        <v>90</v>
      </c>
      <c r="AZ46" s="663">
        <f t="shared" si="25"/>
        <v>25</v>
      </c>
      <c r="BA46" s="663">
        <f t="shared" si="25"/>
        <v>7</v>
      </c>
      <c r="BB46" s="663">
        <f t="shared" si="25"/>
        <v>18</v>
      </c>
      <c r="BC46" s="663"/>
      <c r="BD46" s="663"/>
      <c r="BE46" s="663"/>
      <c r="BF46" s="664" t="s">
        <v>176</v>
      </c>
      <c r="BG46" s="663">
        <f t="shared" ref="BG46:BM46" si="26">SUM(BG35:BG45)</f>
        <v>30</v>
      </c>
      <c r="BH46" s="663">
        <f t="shared" si="26"/>
        <v>120</v>
      </c>
      <c r="BI46" s="663">
        <f t="shared" si="26"/>
        <v>30</v>
      </c>
      <c r="BJ46" s="663">
        <f t="shared" si="26"/>
        <v>90</v>
      </c>
      <c r="BK46" s="663">
        <f t="shared" si="26"/>
        <v>25</v>
      </c>
      <c r="BL46" s="663">
        <f t="shared" si="26"/>
        <v>7</v>
      </c>
      <c r="BM46" s="663">
        <f t="shared" si="26"/>
        <v>18</v>
      </c>
      <c r="BN46" s="995"/>
      <c r="BO46" s="1005"/>
      <c r="BP46" s="985"/>
      <c r="BQ46" s="986" t="s">
        <v>176</v>
      </c>
      <c r="BR46" s="985">
        <f t="shared" ref="BR46:BX46" si="27">SUM(BR35:BR45)</f>
        <v>30</v>
      </c>
      <c r="BS46" s="985">
        <f t="shared" si="27"/>
        <v>115</v>
      </c>
      <c r="BT46" s="985">
        <f t="shared" si="27"/>
        <v>30</v>
      </c>
      <c r="BU46" s="985">
        <f t="shared" si="27"/>
        <v>85</v>
      </c>
      <c r="BV46" s="985">
        <f t="shared" si="27"/>
        <v>24</v>
      </c>
      <c r="BW46" s="985">
        <f t="shared" si="27"/>
        <v>6</v>
      </c>
      <c r="BX46" s="985">
        <f t="shared" si="27"/>
        <v>18</v>
      </c>
      <c r="BY46" s="1006"/>
    </row>
    <row r="47" spans="1:77" ht="16.5" thickTop="1" x14ac:dyDescent="0.25">
      <c r="A47" s="860">
        <v>5</v>
      </c>
      <c r="B47" s="658" t="s">
        <v>1015</v>
      </c>
      <c r="C47" s="969" t="s">
        <v>451</v>
      </c>
      <c r="D47" s="658">
        <v>3</v>
      </c>
      <c r="E47" s="658">
        <v>10</v>
      </c>
      <c r="F47" s="658">
        <v>10</v>
      </c>
      <c r="G47" s="658">
        <v>0</v>
      </c>
      <c r="H47" s="658">
        <v>2</v>
      </c>
      <c r="I47" s="658">
        <v>2</v>
      </c>
      <c r="J47" s="658">
        <v>0</v>
      </c>
      <c r="K47" s="658" t="s">
        <v>688</v>
      </c>
      <c r="L47" s="658">
        <v>5</v>
      </c>
      <c r="M47" s="658" t="s">
        <v>1016</v>
      </c>
      <c r="N47" s="681" t="s">
        <v>483</v>
      </c>
      <c r="O47" s="658">
        <v>3</v>
      </c>
      <c r="P47" s="658">
        <v>10</v>
      </c>
      <c r="Q47" s="658">
        <v>10</v>
      </c>
      <c r="R47" s="658">
        <v>0</v>
      </c>
      <c r="S47" s="658">
        <v>2</v>
      </c>
      <c r="T47" s="658">
        <v>2</v>
      </c>
      <c r="U47" s="658">
        <v>0</v>
      </c>
      <c r="V47" s="682" t="s">
        <v>891</v>
      </c>
      <c r="W47" s="860">
        <v>5</v>
      </c>
      <c r="X47" s="658" t="s">
        <v>1017</v>
      </c>
      <c r="Y47" s="1083" t="s">
        <v>483</v>
      </c>
      <c r="Z47" s="658">
        <v>5</v>
      </c>
      <c r="AA47" s="658">
        <v>20</v>
      </c>
      <c r="AB47" s="658">
        <v>10</v>
      </c>
      <c r="AC47" s="658">
        <v>10</v>
      </c>
      <c r="AD47" s="658">
        <v>4</v>
      </c>
      <c r="AE47" s="658">
        <v>2</v>
      </c>
      <c r="AF47" s="658">
        <v>2</v>
      </c>
      <c r="AG47" s="682" t="s">
        <v>891</v>
      </c>
      <c r="AH47" s="860">
        <v>5</v>
      </c>
      <c r="AI47" s="658" t="s">
        <v>1018</v>
      </c>
      <c r="AJ47" s="970" t="s">
        <v>121</v>
      </c>
      <c r="AK47" s="658">
        <v>3</v>
      </c>
      <c r="AL47" s="658">
        <v>10</v>
      </c>
      <c r="AM47" s="658">
        <v>5</v>
      </c>
      <c r="AN47" s="658">
        <v>5</v>
      </c>
      <c r="AO47" s="658">
        <v>2</v>
      </c>
      <c r="AP47" s="658">
        <v>1</v>
      </c>
      <c r="AQ47" s="658">
        <v>1</v>
      </c>
      <c r="AR47" s="658" t="s">
        <v>139</v>
      </c>
      <c r="AS47" s="860">
        <v>5</v>
      </c>
      <c r="AT47" s="658" t="s">
        <v>1019</v>
      </c>
      <c r="AU47" s="970" t="s">
        <v>852</v>
      </c>
      <c r="AV47" s="660">
        <v>5</v>
      </c>
      <c r="AW47" s="660">
        <v>15</v>
      </c>
      <c r="AX47" s="658">
        <v>10</v>
      </c>
      <c r="AY47" s="658">
        <v>5</v>
      </c>
      <c r="AZ47" s="660">
        <v>3</v>
      </c>
      <c r="BA47" s="658">
        <v>2</v>
      </c>
      <c r="BB47" s="658">
        <v>1</v>
      </c>
      <c r="BC47" s="658" t="s">
        <v>688</v>
      </c>
      <c r="BD47" s="658">
        <v>5</v>
      </c>
      <c r="BE47" s="658" t="s">
        <v>1020</v>
      </c>
      <c r="BF47" s="688" t="s">
        <v>1021</v>
      </c>
      <c r="BG47" s="660">
        <v>5</v>
      </c>
      <c r="BH47" s="660">
        <v>15</v>
      </c>
      <c r="BI47" s="658">
        <v>10</v>
      </c>
      <c r="BJ47" s="658">
        <v>5</v>
      </c>
      <c r="BK47" s="660">
        <v>3</v>
      </c>
      <c r="BL47" s="658">
        <v>2</v>
      </c>
      <c r="BM47" s="658">
        <v>1</v>
      </c>
      <c r="BN47" s="996" t="s">
        <v>688</v>
      </c>
      <c r="BO47" s="1005">
        <v>5</v>
      </c>
      <c r="BP47" s="981" t="s">
        <v>1015</v>
      </c>
      <c r="BQ47" s="969" t="s">
        <v>451</v>
      </c>
      <c r="BR47" s="981">
        <v>3</v>
      </c>
      <c r="BS47" s="981">
        <v>10</v>
      </c>
      <c r="BT47" s="981">
        <v>10</v>
      </c>
      <c r="BU47" s="981">
        <v>0</v>
      </c>
      <c r="BV47" s="981">
        <v>2</v>
      </c>
      <c r="BW47" s="981">
        <v>2</v>
      </c>
      <c r="BX47" s="981">
        <v>0</v>
      </c>
      <c r="BY47" s="1002" t="s">
        <v>688</v>
      </c>
    </row>
    <row r="48" spans="1:77" x14ac:dyDescent="0.25">
      <c r="A48" s="860">
        <v>5</v>
      </c>
      <c r="B48" s="658" t="s">
        <v>1022</v>
      </c>
      <c r="C48" s="969" t="s">
        <v>850</v>
      </c>
      <c r="D48" s="660">
        <v>3</v>
      </c>
      <c r="E48" s="660">
        <v>15</v>
      </c>
      <c r="F48" s="660">
        <v>0</v>
      </c>
      <c r="G48" s="661">
        <v>15</v>
      </c>
      <c r="H48" s="660">
        <v>3</v>
      </c>
      <c r="I48" s="660">
        <v>0</v>
      </c>
      <c r="J48" s="660">
        <v>3</v>
      </c>
      <c r="K48" s="658" t="s">
        <v>688</v>
      </c>
      <c r="L48" s="658">
        <v>5</v>
      </c>
      <c r="M48" s="658" t="s">
        <v>1023</v>
      </c>
      <c r="N48" s="688" t="s">
        <v>1024</v>
      </c>
      <c r="O48" s="660">
        <v>3</v>
      </c>
      <c r="P48" s="660">
        <v>15</v>
      </c>
      <c r="Q48" s="660">
        <v>0</v>
      </c>
      <c r="R48" s="661">
        <v>15</v>
      </c>
      <c r="S48" s="660">
        <v>3</v>
      </c>
      <c r="T48" s="660">
        <v>0</v>
      </c>
      <c r="U48" s="660">
        <v>3</v>
      </c>
      <c r="V48" s="682" t="s">
        <v>891</v>
      </c>
      <c r="W48" s="860">
        <v>5</v>
      </c>
      <c r="X48" s="658" t="s">
        <v>1025</v>
      </c>
      <c r="Y48" s="1083" t="s">
        <v>1026</v>
      </c>
      <c r="Z48" s="658">
        <v>3</v>
      </c>
      <c r="AA48" s="658">
        <v>10</v>
      </c>
      <c r="AB48" s="658">
        <v>10</v>
      </c>
      <c r="AC48" s="658">
        <v>0</v>
      </c>
      <c r="AD48" s="658">
        <v>2</v>
      </c>
      <c r="AE48" s="658">
        <v>2</v>
      </c>
      <c r="AF48" s="658">
        <v>0</v>
      </c>
      <c r="AG48" s="682" t="s">
        <v>891</v>
      </c>
      <c r="AH48" s="860">
        <v>5</v>
      </c>
      <c r="AI48" s="658" t="s">
        <v>1027</v>
      </c>
      <c r="AJ48" s="969" t="s">
        <v>850</v>
      </c>
      <c r="AK48" s="660">
        <v>3</v>
      </c>
      <c r="AL48" s="660">
        <v>15</v>
      </c>
      <c r="AM48" s="660">
        <v>0</v>
      </c>
      <c r="AN48" s="661">
        <v>15</v>
      </c>
      <c r="AO48" s="660">
        <v>3</v>
      </c>
      <c r="AP48" s="660">
        <v>0</v>
      </c>
      <c r="AQ48" s="660">
        <v>3</v>
      </c>
      <c r="AR48" s="658" t="s">
        <v>688</v>
      </c>
      <c r="AS48" s="860">
        <v>5</v>
      </c>
      <c r="AT48" s="658" t="s">
        <v>1028</v>
      </c>
      <c r="AU48" s="970" t="s">
        <v>80</v>
      </c>
      <c r="AV48" s="660">
        <v>4</v>
      </c>
      <c r="AW48" s="660">
        <v>15</v>
      </c>
      <c r="AX48" s="660">
        <v>5</v>
      </c>
      <c r="AY48" s="660">
        <v>10</v>
      </c>
      <c r="AZ48" s="660">
        <v>3</v>
      </c>
      <c r="BA48" s="660">
        <v>1</v>
      </c>
      <c r="BB48" s="660">
        <v>2</v>
      </c>
      <c r="BC48" s="658" t="s">
        <v>139</v>
      </c>
      <c r="BD48" s="658">
        <v>5</v>
      </c>
      <c r="BE48" s="658" t="s">
        <v>1029</v>
      </c>
      <c r="BF48" s="688" t="s">
        <v>770</v>
      </c>
      <c r="BG48" s="660">
        <v>4</v>
      </c>
      <c r="BH48" s="660">
        <v>15</v>
      </c>
      <c r="BI48" s="660">
        <v>5</v>
      </c>
      <c r="BJ48" s="660">
        <v>10</v>
      </c>
      <c r="BK48" s="660">
        <v>3</v>
      </c>
      <c r="BL48" s="660">
        <v>1</v>
      </c>
      <c r="BM48" s="660">
        <v>2</v>
      </c>
      <c r="BN48" s="993" t="s">
        <v>895</v>
      </c>
      <c r="BO48" s="1005">
        <v>5</v>
      </c>
      <c r="BP48" s="981" t="s">
        <v>1667</v>
      </c>
      <c r="BQ48" s="969" t="s">
        <v>1668</v>
      </c>
      <c r="BR48" s="983">
        <v>3</v>
      </c>
      <c r="BS48" s="983">
        <v>10</v>
      </c>
      <c r="BT48" s="983">
        <v>0</v>
      </c>
      <c r="BU48" s="988">
        <v>10</v>
      </c>
      <c r="BV48" s="983">
        <v>2</v>
      </c>
      <c r="BW48" s="983">
        <v>0</v>
      </c>
      <c r="BX48" s="983">
        <v>2</v>
      </c>
      <c r="BY48" s="1002" t="s">
        <v>139</v>
      </c>
    </row>
    <row r="49" spans="1:77" x14ac:dyDescent="0.25">
      <c r="A49" s="860">
        <v>5</v>
      </c>
      <c r="B49" s="658" t="s">
        <v>1030</v>
      </c>
      <c r="C49" s="969" t="s">
        <v>221</v>
      </c>
      <c r="D49" s="658">
        <v>3</v>
      </c>
      <c r="E49" s="658">
        <v>15</v>
      </c>
      <c r="F49" s="658">
        <v>10</v>
      </c>
      <c r="G49" s="658">
        <v>5</v>
      </c>
      <c r="H49" s="658">
        <v>3</v>
      </c>
      <c r="I49" s="658">
        <v>2</v>
      </c>
      <c r="J49" s="658">
        <v>1</v>
      </c>
      <c r="K49" s="658" t="s">
        <v>688</v>
      </c>
      <c r="L49" s="658">
        <v>5</v>
      </c>
      <c r="M49" s="658" t="s">
        <v>1031</v>
      </c>
      <c r="N49" s="681" t="s">
        <v>761</v>
      </c>
      <c r="O49" s="658">
        <v>3</v>
      </c>
      <c r="P49" s="658">
        <v>15</v>
      </c>
      <c r="Q49" s="658">
        <v>10</v>
      </c>
      <c r="R49" s="658">
        <v>5</v>
      </c>
      <c r="S49" s="658">
        <v>3</v>
      </c>
      <c r="T49" s="658">
        <v>2</v>
      </c>
      <c r="U49" s="658">
        <v>1</v>
      </c>
      <c r="V49" s="682" t="s">
        <v>891</v>
      </c>
      <c r="W49" s="860">
        <v>5</v>
      </c>
      <c r="X49" s="658" t="s">
        <v>1029</v>
      </c>
      <c r="Y49" s="1083" t="s">
        <v>770</v>
      </c>
      <c r="Z49" s="660">
        <v>4</v>
      </c>
      <c r="AA49" s="660">
        <v>15</v>
      </c>
      <c r="AB49" s="660">
        <v>5</v>
      </c>
      <c r="AC49" s="660">
        <v>10</v>
      </c>
      <c r="AD49" s="660">
        <v>3</v>
      </c>
      <c r="AE49" s="660">
        <v>1</v>
      </c>
      <c r="AF49" s="660">
        <v>2</v>
      </c>
      <c r="AG49" s="682" t="s">
        <v>895</v>
      </c>
      <c r="AH49" s="860">
        <v>5</v>
      </c>
      <c r="AI49" s="658" t="s">
        <v>1032</v>
      </c>
      <c r="AJ49" s="970" t="s">
        <v>1033</v>
      </c>
      <c r="AK49" s="658">
        <v>3</v>
      </c>
      <c r="AL49" s="658">
        <v>15</v>
      </c>
      <c r="AM49" s="658">
        <v>5</v>
      </c>
      <c r="AN49" s="658">
        <v>10</v>
      </c>
      <c r="AO49" s="658">
        <v>3</v>
      </c>
      <c r="AP49" s="658">
        <v>1</v>
      </c>
      <c r="AQ49" s="658">
        <v>2</v>
      </c>
      <c r="AR49" s="658" t="s">
        <v>139</v>
      </c>
      <c r="AS49" s="860">
        <v>5</v>
      </c>
      <c r="AT49" s="658" t="s">
        <v>1034</v>
      </c>
      <c r="AU49" s="970" t="s">
        <v>862</v>
      </c>
      <c r="AV49" s="660">
        <v>3</v>
      </c>
      <c r="AW49" s="660">
        <v>10</v>
      </c>
      <c r="AX49" s="658">
        <v>0</v>
      </c>
      <c r="AY49" s="658">
        <v>10</v>
      </c>
      <c r="AZ49" s="660">
        <v>2</v>
      </c>
      <c r="BA49" s="658">
        <v>0</v>
      </c>
      <c r="BB49" s="658">
        <v>2</v>
      </c>
      <c r="BC49" s="658" t="s">
        <v>139</v>
      </c>
      <c r="BD49" s="658">
        <v>5</v>
      </c>
      <c r="BE49" s="658" t="s">
        <v>1035</v>
      </c>
      <c r="BF49" s="688" t="s">
        <v>1036</v>
      </c>
      <c r="BG49" s="660">
        <v>3</v>
      </c>
      <c r="BH49" s="660">
        <v>10</v>
      </c>
      <c r="BI49" s="658">
        <v>0</v>
      </c>
      <c r="BJ49" s="658">
        <v>10</v>
      </c>
      <c r="BK49" s="660">
        <v>2</v>
      </c>
      <c r="BL49" s="658">
        <v>0</v>
      </c>
      <c r="BM49" s="658">
        <v>2</v>
      </c>
      <c r="BN49" s="993" t="s">
        <v>895</v>
      </c>
      <c r="BO49" s="1005">
        <v>5</v>
      </c>
      <c r="BP49" s="981" t="s">
        <v>1669</v>
      </c>
      <c r="BQ49" s="969" t="s">
        <v>235</v>
      </c>
      <c r="BR49" s="981">
        <v>3</v>
      </c>
      <c r="BS49" s="981">
        <v>15</v>
      </c>
      <c r="BT49" s="981">
        <v>10</v>
      </c>
      <c r="BU49" s="981">
        <v>5</v>
      </c>
      <c r="BV49" s="981">
        <v>3</v>
      </c>
      <c r="BW49" s="981">
        <v>2</v>
      </c>
      <c r="BX49" s="981">
        <v>1</v>
      </c>
      <c r="BY49" s="1002" t="s">
        <v>139</v>
      </c>
    </row>
    <row r="50" spans="1:77" x14ac:dyDescent="0.25">
      <c r="A50" s="860">
        <v>5</v>
      </c>
      <c r="B50" s="658" t="s">
        <v>1037</v>
      </c>
      <c r="C50" s="970" t="s">
        <v>856</v>
      </c>
      <c r="D50" s="658">
        <v>3</v>
      </c>
      <c r="E50" s="658">
        <v>10</v>
      </c>
      <c r="F50" s="658">
        <v>0</v>
      </c>
      <c r="G50" s="658">
        <v>10</v>
      </c>
      <c r="H50" s="658">
        <v>2</v>
      </c>
      <c r="I50" s="658">
        <v>0</v>
      </c>
      <c r="J50" s="658">
        <v>2</v>
      </c>
      <c r="K50" s="658" t="s">
        <v>139</v>
      </c>
      <c r="L50" s="658">
        <v>5</v>
      </c>
      <c r="M50" s="658" t="s">
        <v>1038</v>
      </c>
      <c r="N50" s="689" t="s">
        <v>1039</v>
      </c>
      <c r="O50" s="658">
        <v>3</v>
      </c>
      <c r="P50" s="658">
        <v>10</v>
      </c>
      <c r="Q50" s="658">
        <v>0</v>
      </c>
      <c r="R50" s="658">
        <v>10</v>
      </c>
      <c r="S50" s="658">
        <v>2</v>
      </c>
      <c r="T50" s="658">
        <v>0</v>
      </c>
      <c r="U50" s="658">
        <v>2</v>
      </c>
      <c r="V50" s="682" t="s">
        <v>895</v>
      </c>
      <c r="W50" s="860">
        <v>5</v>
      </c>
      <c r="X50" s="658" t="s">
        <v>1040</v>
      </c>
      <c r="Y50" s="1083" t="s">
        <v>1041</v>
      </c>
      <c r="Z50" s="658">
        <v>3</v>
      </c>
      <c r="AA50" s="658">
        <v>10</v>
      </c>
      <c r="AB50" s="658">
        <v>0</v>
      </c>
      <c r="AC50" s="658">
        <v>10</v>
      </c>
      <c r="AD50" s="658">
        <v>2</v>
      </c>
      <c r="AE50" s="658">
        <v>0</v>
      </c>
      <c r="AF50" s="658">
        <v>2</v>
      </c>
      <c r="AG50" s="682" t="s">
        <v>895</v>
      </c>
      <c r="AH50" s="860">
        <v>5</v>
      </c>
      <c r="AI50" s="658" t="s">
        <v>1037</v>
      </c>
      <c r="AJ50" s="969" t="s">
        <v>856</v>
      </c>
      <c r="AK50" s="658">
        <v>3</v>
      </c>
      <c r="AL50" s="658">
        <v>10</v>
      </c>
      <c r="AM50" s="658">
        <v>0</v>
      </c>
      <c r="AN50" s="658">
        <v>10</v>
      </c>
      <c r="AO50" s="658">
        <v>2</v>
      </c>
      <c r="AP50" s="658">
        <v>0</v>
      </c>
      <c r="AQ50" s="658">
        <v>2</v>
      </c>
      <c r="AR50" s="658" t="s">
        <v>139</v>
      </c>
      <c r="AS50" s="860">
        <v>5</v>
      </c>
      <c r="AT50" s="658" t="s">
        <v>1042</v>
      </c>
      <c r="AU50" s="969" t="s">
        <v>123</v>
      </c>
      <c r="AV50" s="660">
        <v>3</v>
      </c>
      <c r="AW50" s="660">
        <v>10</v>
      </c>
      <c r="AX50" s="660">
        <v>0</v>
      </c>
      <c r="AY50" s="660">
        <v>10</v>
      </c>
      <c r="AZ50" s="660">
        <v>2</v>
      </c>
      <c r="BA50" s="660">
        <v>0</v>
      </c>
      <c r="BB50" s="660">
        <v>2</v>
      </c>
      <c r="BC50" s="658" t="s">
        <v>139</v>
      </c>
      <c r="BD50" s="658">
        <v>5</v>
      </c>
      <c r="BE50" s="658" t="s">
        <v>1040</v>
      </c>
      <c r="BF50" s="688" t="s">
        <v>1041</v>
      </c>
      <c r="BG50" s="660">
        <v>3</v>
      </c>
      <c r="BH50" s="660">
        <v>10</v>
      </c>
      <c r="BI50" s="660">
        <v>0</v>
      </c>
      <c r="BJ50" s="660">
        <v>10</v>
      </c>
      <c r="BK50" s="660">
        <v>2</v>
      </c>
      <c r="BL50" s="660">
        <v>0</v>
      </c>
      <c r="BM50" s="660">
        <v>2</v>
      </c>
      <c r="BN50" s="993" t="s">
        <v>895</v>
      </c>
      <c r="BO50" s="1005">
        <v>5</v>
      </c>
      <c r="BP50" s="981" t="s">
        <v>1670</v>
      </c>
      <c r="BQ50" s="970" t="s">
        <v>174</v>
      </c>
      <c r="BR50" s="981">
        <v>3</v>
      </c>
      <c r="BS50" s="981">
        <v>20</v>
      </c>
      <c r="BT50" s="981">
        <v>10</v>
      </c>
      <c r="BU50" s="981">
        <v>10</v>
      </c>
      <c r="BV50" s="981">
        <v>4</v>
      </c>
      <c r="BW50" s="981">
        <v>2</v>
      </c>
      <c r="BX50" s="981">
        <v>2</v>
      </c>
      <c r="BY50" s="1002" t="s">
        <v>688</v>
      </c>
    </row>
    <row r="51" spans="1:77" x14ac:dyDescent="0.25">
      <c r="A51" s="860">
        <v>5</v>
      </c>
      <c r="B51" s="658" t="s">
        <v>1042</v>
      </c>
      <c r="C51" s="969" t="s">
        <v>123</v>
      </c>
      <c r="D51" s="660">
        <v>3</v>
      </c>
      <c r="E51" s="660">
        <v>10</v>
      </c>
      <c r="F51" s="660">
        <v>0</v>
      </c>
      <c r="G51" s="660">
        <v>10</v>
      </c>
      <c r="H51" s="660">
        <v>2</v>
      </c>
      <c r="I51" s="660">
        <v>0</v>
      </c>
      <c r="J51" s="660">
        <v>2</v>
      </c>
      <c r="K51" s="658" t="s">
        <v>139</v>
      </c>
      <c r="L51" s="658">
        <v>5</v>
      </c>
      <c r="M51" s="658" t="s">
        <v>1040</v>
      </c>
      <c r="N51" s="681" t="s">
        <v>1041</v>
      </c>
      <c r="O51" s="660">
        <v>3</v>
      </c>
      <c r="P51" s="660">
        <v>10</v>
      </c>
      <c r="Q51" s="660">
        <v>0</v>
      </c>
      <c r="R51" s="660">
        <v>10</v>
      </c>
      <c r="S51" s="660">
        <v>2</v>
      </c>
      <c r="T51" s="660">
        <v>0</v>
      </c>
      <c r="U51" s="660">
        <v>2</v>
      </c>
      <c r="V51" s="682" t="s">
        <v>895</v>
      </c>
      <c r="W51" s="860">
        <v>5</v>
      </c>
      <c r="X51" s="658"/>
      <c r="Y51" s="865" t="s">
        <v>1043</v>
      </c>
      <c r="Z51" s="660">
        <v>3</v>
      </c>
      <c r="AA51" s="660">
        <v>10</v>
      </c>
      <c r="AB51" s="660">
        <v>5</v>
      </c>
      <c r="AC51" s="660">
        <v>5</v>
      </c>
      <c r="AD51" s="660">
        <v>2</v>
      </c>
      <c r="AE51" s="660">
        <v>1</v>
      </c>
      <c r="AF51" s="660">
        <v>1</v>
      </c>
      <c r="AG51" s="682" t="s">
        <v>895</v>
      </c>
      <c r="AH51" s="860">
        <v>5</v>
      </c>
      <c r="AI51" s="658" t="s">
        <v>1042</v>
      </c>
      <c r="AJ51" s="969" t="s">
        <v>123</v>
      </c>
      <c r="AK51" s="660">
        <v>3</v>
      </c>
      <c r="AL51" s="660">
        <v>10</v>
      </c>
      <c r="AM51" s="660">
        <v>0</v>
      </c>
      <c r="AN51" s="660">
        <v>10</v>
      </c>
      <c r="AO51" s="660">
        <v>2</v>
      </c>
      <c r="AP51" s="660">
        <v>0</v>
      </c>
      <c r="AQ51" s="660">
        <v>2</v>
      </c>
      <c r="AR51" s="658" t="s">
        <v>139</v>
      </c>
      <c r="AS51" s="860">
        <v>5</v>
      </c>
      <c r="AT51" s="658"/>
      <c r="AU51" s="864" t="s">
        <v>1044</v>
      </c>
      <c r="AV51" s="660">
        <v>3</v>
      </c>
      <c r="AW51" s="660">
        <v>10</v>
      </c>
      <c r="AX51" s="660">
        <v>5</v>
      </c>
      <c r="AY51" s="660">
        <v>5</v>
      </c>
      <c r="AZ51" s="660">
        <v>2</v>
      </c>
      <c r="BA51" s="660">
        <v>1</v>
      </c>
      <c r="BB51" s="660">
        <v>1</v>
      </c>
      <c r="BC51" s="658" t="s">
        <v>139</v>
      </c>
      <c r="BD51" s="658">
        <v>5</v>
      </c>
      <c r="BE51" s="658"/>
      <c r="BF51" s="691" t="s">
        <v>1043</v>
      </c>
      <c r="BG51" s="660">
        <v>3</v>
      </c>
      <c r="BH51" s="660">
        <v>10</v>
      </c>
      <c r="BI51" s="660">
        <v>5</v>
      </c>
      <c r="BJ51" s="660">
        <v>5</v>
      </c>
      <c r="BK51" s="660">
        <v>2</v>
      </c>
      <c r="BL51" s="660">
        <v>1</v>
      </c>
      <c r="BM51" s="660">
        <v>1</v>
      </c>
      <c r="BN51" s="993" t="s">
        <v>895</v>
      </c>
      <c r="BO51" s="1005">
        <v>5</v>
      </c>
      <c r="BP51" s="981" t="s">
        <v>1042</v>
      </c>
      <c r="BQ51" s="969" t="s">
        <v>123</v>
      </c>
      <c r="BR51" s="983">
        <v>3</v>
      </c>
      <c r="BS51" s="983">
        <v>10</v>
      </c>
      <c r="BT51" s="983">
        <v>0</v>
      </c>
      <c r="BU51" s="983">
        <v>10</v>
      </c>
      <c r="BV51" s="983">
        <v>2</v>
      </c>
      <c r="BW51" s="983">
        <v>0</v>
      </c>
      <c r="BX51" s="983">
        <v>2</v>
      </c>
      <c r="BY51" s="1002" t="s">
        <v>139</v>
      </c>
    </row>
    <row r="52" spans="1:77" x14ac:dyDescent="0.25">
      <c r="A52" s="860">
        <v>5</v>
      </c>
      <c r="B52" s="658"/>
      <c r="C52" s="864" t="s">
        <v>1044</v>
      </c>
      <c r="D52" s="660">
        <v>3</v>
      </c>
      <c r="E52" s="660">
        <v>10</v>
      </c>
      <c r="F52" s="660">
        <v>5</v>
      </c>
      <c r="G52" s="660">
        <v>5</v>
      </c>
      <c r="H52" s="660">
        <v>2</v>
      </c>
      <c r="I52" s="660">
        <v>1</v>
      </c>
      <c r="J52" s="660">
        <v>1</v>
      </c>
      <c r="K52" s="658" t="s">
        <v>139</v>
      </c>
      <c r="L52" s="658">
        <v>5</v>
      </c>
      <c r="M52" s="658"/>
      <c r="N52" s="691" t="s">
        <v>1043</v>
      </c>
      <c r="O52" s="660">
        <v>3</v>
      </c>
      <c r="P52" s="660">
        <v>10</v>
      </c>
      <c r="Q52" s="660">
        <v>5</v>
      </c>
      <c r="R52" s="660">
        <v>5</v>
      </c>
      <c r="S52" s="660">
        <v>2</v>
      </c>
      <c r="T52" s="660">
        <v>1</v>
      </c>
      <c r="U52" s="660">
        <v>1</v>
      </c>
      <c r="V52" s="682" t="s">
        <v>895</v>
      </c>
      <c r="W52" s="689"/>
      <c r="X52" s="689"/>
      <c r="Y52" s="689"/>
      <c r="Z52" s="689"/>
      <c r="AA52" s="689"/>
      <c r="AB52" s="689"/>
      <c r="AC52" s="689"/>
      <c r="AD52" s="689"/>
      <c r="AE52" s="689"/>
      <c r="AF52" s="689"/>
      <c r="AG52" s="689"/>
      <c r="AH52" s="860">
        <v>5</v>
      </c>
      <c r="AI52" s="658"/>
      <c r="AJ52" s="864" t="s">
        <v>1044</v>
      </c>
      <c r="AK52" s="658">
        <v>3</v>
      </c>
      <c r="AL52" s="658">
        <v>10</v>
      </c>
      <c r="AM52" s="658">
        <v>5</v>
      </c>
      <c r="AN52" s="658">
        <v>5</v>
      </c>
      <c r="AO52" s="658">
        <v>2</v>
      </c>
      <c r="AP52" s="658">
        <v>1</v>
      </c>
      <c r="AQ52" s="658">
        <v>1</v>
      </c>
      <c r="AR52" s="658" t="s">
        <v>139</v>
      </c>
      <c r="AS52" s="860">
        <v>5</v>
      </c>
      <c r="AT52" s="658" t="s">
        <v>1045</v>
      </c>
      <c r="AU52" s="970" t="s">
        <v>1046</v>
      </c>
      <c r="AV52" s="658">
        <v>0</v>
      </c>
      <c r="AW52" s="658">
        <v>0</v>
      </c>
      <c r="AX52" s="658">
        <v>0</v>
      </c>
      <c r="AY52" s="658">
        <v>0</v>
      </c>
      <c r="AZ52" s="658">
        <v>0</v>
      </c>
      <c r="BA52" s="658">
        <v>0</v>
      </c>
      <c r="BB52" s="658">
        <v>0</v>
      </c>
      <c r="BC52" s="658" t="s">
        <v>94</v>
      </c>
      <c r="BD52" s="689"/>
      <c r="BE52" s="689"/>
      <c r="BF52" s="689"/>
      <c r="BG52" s="689"/>
      <c r="BH52" s="689"/>
      <c r="BI52" s="689"/>
      <c r="BJ52" s="689"/>
      <c r="BK52" s="689"/>
      <c r="BL52" s="689"/>
      <c r="BM52" s="689"/>
      <c r="BN52" s="726"/>
      <c r="BO52" s="1005">
        <v>5</v>
      </c>
      <c r="BP52" s="981"/>
      <c r="BQ52" s="864" t="s">
        <v>1044</v>
      </c>
      <c r="BR52" s="983">
        <v>3</v>
      </c>
      <c r="BS52" s="983">
        <v>10</v>
      </c>
      <c r="BT52" s="983">
        <v>5</v>
      </c>
      <c r="BU52" s="983">
        <v>5</v>
      </c>
      <c r="BV52" s="983">
        <v>2</v>
      </c>
      <c r="BW52" s="983">
        <v>1</v>
      </c>
      <c r="BX52" s="983">
        <v>1</v>
      </c>
      <c r="BY52" s="1002" t="s">
        <v>139</v>
      </c>
    </row>
    <row r="53" spans="1:77" ht="16.5" thickBot="1" x14ac:dyDescent="0.3">
      <c r="A53" s="860">
        <v>5</v>
      </c>
      <c r="B53" s="658" t="s">
        <v>1045</v>
      </c>
      <c r="C53" s="970" t="s">
        <v>1046</v>
      </c>
      <c r="D53" s="658">
        <v>0</v>
      </c>
      <c r="E53" s="658">
        <v>0</v>
      </c>
      <c r="F53" s="658">
        <v>0</v>
      </c>
      <c r="G53" s="658">
        <v>0</v>
      </c>
      <c r="H53" s="658">
        <v>0</v>
      </c>
      <c r="I53" s="658">
        <v>0</v>
      </c>
      <c r="J53" s="658">
        <v>0</v>
      </c>
      <c r="K53" s="658" t="s">
        <v>94</v>
      </c>
      <c r="L53" s="689"/>
      <c r="M53" s="689"/>
      <c r="N53" s="689"/>
      <c r="O53" s="689"/>
      <c r="P53" s="689"/>
      <c r="Q53" s="689"/>
      <c r="R53" s="689"/>
      <c r="S53" s="689"/>
      <c r="T53" s="689"/>
      <c r="U53" s="689"/>
      <c r="V53" s="689"/>
      <c r="W53" s="689"/>
      <c r="X53" s="689"/>
      <c r="Y53" s="689"/>
      <c r="Z53" s="689"/>
      <c r="AA53" s="689"/>
      <c r="AB53" s="689"/>
      <c r="AC53" s="689"/>
      <c r="AD53" s="689"/>
      <c r="AE53" s="689"/>
      <c r="AF53" s="689"/>
      <c r="AG53" s="689"/>
      <c r="AH53" s="860">
        <v>5</v>
      </c>
      <c r="AI53" s="658" t="s">
        <v>1045</v>
      </c>
      <c r="AJ53" s="970" t="s">
        <v>1046</v>
      </c>
      <c r="AK53" s="658">
        <v>0</v>
      </c>
      <c r="AL53" s="658">
        <v>0</v>
      </c>
      <c r="AM53" s="658">
        <v>0</v>
      </c>
      <c r="AN53" s="658">
        <v>0</v>
      </c>
      <c r="AO53" s="658">
        <v>0</v>
      </c>
      <c r="AP53" s="658">
        <v>0</v>
      </c>
      <c r="AQ53" s="658">
        <v>0</v>
      </c>
      <c r="AR53" s="658" t="s">
        <v>94</v>
      </c>
      <c r="AS53" s="689"/>
      <c r="AT53" s="689"/>
      <c r="AU53" s="689"/>
      <c r="AV53" s="689"/>
      <c r="AW53" s="689"/>
      <c r="AX53" s="689"/>
      <c r="AY53" s="689"/>
      <c r="AZ53" s="689"/>
      <c r="BA53" s="689"/>
      <c r="BB53" s="689"/>
      <c r="BC53" s="689"/>
      <c r="BD53" s="689"/>
      <c r="BE53" s="689"/>
      <c r="BF53" s="689"/>
      <c r="BG53" s="689"/>
      <c r="BH53" s="689"/>
      <c r="BI53" s="689"/>
      <c r="BJ53" s="689"/>
      <c r="BK53" s="689"/>
      <c r="BL53" s="689"/>
      <c r="BM53" s="689"/>
      <c r="BN53" s="726"/>
      <c r="BO53" s="1005">
        <v>5</v>
      </c>
      <c r="BP53" s="981" t="s">
        <v>1045</v>
      </c>
      <c r="BQ53" s="970" t="s">
        <v>1046</v>
      </c>
      <c r="BR53" s="981">
        <v>0</v>
      </c>
      <c r="BS53" s="981">
        <v>0</v>
      </c>
      <c r="BT53" s="981">
        <v>0</v>
      </c>
      <c r="BU53" s="981">
        <v>0</v>
      </c>
      <c r="BV53" s="981">
        <v>0</v>
      </c>
      <c r="BW53" s="981">
        <v>0</v>
      </c>
      <c r="BX53" s="981">
        <v>0</v>
      </c>
      <c r="BY53" s="1002" t="s">
        <v>94</v>
      </c>
    </row>
    <row r="54" spans="1:77" ht="17.25" thickTop="1" thickBot="1" x14ac:dyDescent="0.3">
      <c r="A54" s="663"/>
      <c r="B54" s="663"/>
      <c r="C54" s="664" t="s">
        <v>176</v>
      </c>
      <c r="D54" s="663">
        <f t="shared" ref="D54:J54" si="28">SUM(D47:D53)</f>
        <v>18</v>
      </c>
      <c r="E54" s="663">
        <f t="shared" si="28"/>
        <v>70</v>
      </c>
      <c r="F54" s="663">
        <f t="shared" si="28"/>
        <v>25</v>
      </c>
      <c r="G54" s="663">
        <f t="shared" si="28"/>
        <v>45</v>
      </c>
      <c r="H54" s="663">
        <f t="shared" si="28"/>
        <v>14</v>
      </c>
      <c r="I54" s="663">
        <f t="shared" si="28"/>
        <v>5</v>
      </c>
      <c r="J54" s="663">
        <f t="shared" si="28"/>
        <v>9</v>
      </c>
      <c r="K54" s="663"/>
      <c r="L54" s="663"/>
      <c r="M54" s="663"/>
      <c r="N54" s="664" t="s">
        <v>176</v>
      </c>
      <c r="O54" s="663">
        <f t="shared" ref="O54:U54" si="29">SUM(O47:O53)</f>
        <v>18</v>
      </c>
      <c r="P54" s="663">
        <f t="shared" si="29"/>
        <v>70</v>
      </c>
      <c r="Q54" s="663">
        <f t="shared" si="29"/>
        <v>25</v>
      </c>
      <c r="R54" s="663">
        <f t="shared" si="29"/>
        <v>45</v>
      </c>
      <c r="S54" s="663">
        <f t="shared" si="29"/>
        <v>14</v>
      </c>
      <c r="T54" s="663">
        <f t="shared" si="29"/>
        <v>5</v>
      </c>
      <c r="U54" s="663">
        <f t="shared" si="29"/>
        <v>9</v>
      </c>
      <c r="V54" s="663"/>
      <c r="W54" s="685"/>
      <c r="X54" s="685"/>
      <c r="Y54" s="664" t="s">
        <v>176</v>
      </c>
      <c r="Z54" s="685">
        <f t="shared" ref="Z54:AF54" si="30">SUM(Z47:Z53)</f>
        <v>18</v>
      </c>
      <c r="AA54" s="685">
        <f t="shared" si="30"/>
        <v>65</v>
      </c>
      <c r="AB54" s="685">
        <f t="shared" si="30"/>
        <v>30</v>
      </c>
      <c r="AC54" s="685">
        <f t="shared" si="30"/>
        <v>35</v>
      </c>
      <c r="AD54" s="685">
        <f t="shared" si="30"/>
        <v>13</v>
      </c>
      <c r="AE54" s="685">
        <f t="shared" si="30"/>
        <v>6</v>
      </c>
      <c r="AF54" s="685">
        <f t="shared" si="30"/>
        <v>7</v>
      </c>
      <c r="AG54" s="685"/>
      <c r="AH54" s="663"/>
      <c r="AI54" s="663"/>
      <c r="AJ54" s="664" t="s">
        <v>176</v>
      </c>
      <c r="AK54" s="663">
        <f t="shared" ref="AK54:AQ54" si="31">SUM(AK47:AK53)</f>
        <v>18</v>
      </c>
      <c r="AL54" s="663">
        <f t="shared" si="31"/>
        <v>70</v>
      </c>
      <c r="AM54" s="663">
        <f t="shared" si="31"/>
        <v>15</v>
      </c>
      <c r="AN54" s="663">
        <f t="shared" si="31"/>
        <v>55</v>
      </c>
      <c r="AO54" s="663">
        <f t="shared" si="31"/>
        <v>14</v>
      </c>
      <c r="AP54" s="663">
        <f t="shared" si="31"/>
        <v>3</v>
      </c>
      <c r="AQ54" s="663">
        <f t="shared" si="31"/>
        <v>11</v>
      </c>
      <c r="AR54" s="663"/>
      <c r="AS54" s="663"/>
      <c r="AT54" s="663"/>
      <c r="AU54" s="664" t="s">
        <v>176</v>
      </c>
      <c r="AV54" s="663">
        <f t="shared" ref="AV54:BB54" si="32">SUM(AV47:AV53)</f>
        <v>18</v>
      </c>
      <c r="AW54" s="663">
        <f t="shared" si="32"/>
        <v>60</v>
      </c>
      <c r="AX54" s="663">
        <f t="shared" si="32"/>
        <v>20</v>
      </c>
      <c r="AY54" s="663">
        <f t="shared" si="32"/>
        <v>40</v>
      </c>
      <c r="AZ54" s="663">
        <f t="shared" si="32"/>
        <v>12</v>
      </c>
      <c r="BA54" s="663">
        <f t="shared" si="32"/>
        <v>4</v>
      </c>
      <c r="BB54" s="663">
        <f t="shared" si="32"/>
        <v>8</v>
      </c>
      <c r="BC54" s="663"/>
      <c r="BD54" s="663"/>
      <c r="BE54" s="663"/>
      <c r="BF54" s="664" t="s">
        <v>176</v>
      </c>
      <c r="BG54" s="663">
        <f t="shared" ref="BG54:BM54" si="33">SUM(BG47:BG53)</f>
        <v>18</v>
      </c>
      <c r="BH54" s="663">
        <f t="shared" si="33"/>
        <v>60</v>
      </c>
      <c r="BI54" s="663">
        <f t="shared" si="33"/>
        <v>20</v>
      </c>
      <c r="BJ54" s="663">
        <f t="shared" si="33"/>
        <v>40</v>
      </c>
      <c r="BK54" s="663">
        <f t="shared" si="33"/>
        <v>12</v>
      </c>
      <c r="BL54" s="663">
        <f t="shared" si="33"/>
        <v>4</v>
      </c>
      <c r="BM54" s="663">
        <f t="shared" si="33"/>
        <v>8</v>
      </c>
      <c r="BN54" s="995"/>
      <c r="BO54" s="1005"/>
      <c r="BP54" s="985"/>
      <c r="BQ54" s="986" t="s">
        <v>176</v>
      </c>
      <c r="BR54" s="985">
        <f t="shared" ref="BR54:BX54" si="34">SUM(BR47:BR53)</f>
        <v>18</v>
      </c>
      <c r="BS54" s="985">
        <f t="shared" si="34"/>
        <v>75</v>
      </c>
      <c r="BT54" s="985">
        <f t="shared" si="34"/>
        <v>35</v>
      </c>
      <c r="BU54" s="985">
        <f t="shared" si="34"/>
        <v>40</v>
      </c>
      <c r="BV54" s="985">
        <f t="shared" si="34"/>
        <v>15</v>
      </c>
      <c r="BW54" s="985">
        <f t="shared" si="34"/>
        <v>7</v>
      </c>
      <c r="BX54" s="985">
        <f t="shared" si="34"/>
        <v>8</v>
      </c>
      <c r="BY54" s="1006"/>
    </row>
    <row r="55" spans="1:77" ht="16.5" thickTop="1" x14ac:dyDescent="0.25">
      <c r="A55" s="658">
        <v>6</v>
      </c>
      <c r="B55" s="658" t="s">
        <v>1047</v>
      </c>
      <c r="C55" s="658" t="s">
        <v>459</v>
      </c>
      <c r="D55" s="658">
        <v>3</v>
      </c>
      <c r="E55" s="658">
        <v>10</v>
      </c>
      <c r="F55" s="658">
        <v>5</v>
      </c>
      <c r="G55" s="658">
        <v>5</v>
      </c>
      <c r="H55" s="658">
        <v>2</v>
      </c>
      <c r="I55" s="658">
        <v>1</v>
      </c>
      <c r="J55" s="658">
        <v>1</v>
      </c>
      <c r="K55" s="658" t="s">
        <v>688</v>
      </c>
      <c r="L55" s="658">
        <v>6</v>
      </c>
      <c r="M55" s="658" t="s">
        <v>1048</v>
      </c>
      <c r="N55" s="681" t="s">
        <v>766</v>
      </c>
      <c r="O55" s="658">
        <v>3</v>
      </c>
      <c r="P55" s="658">
        <v>10</v>
      </c>
      <c r="Q55" s="658">
        <v>5</v>
      </c>
      <c r="R55" s="658">
        <v>5</v>
      </c>
      <c r="S55" s="658">
        <v>2</v>
      </c>
      <c r="T55" s="658">
        <v>1</v>
      </c>
      <c r="U55" s="658">
        <v>1</v>
      </c>
      <c r="V55" s="682" t="s">
        <v>891</v>
      </c>
      <c r="W55" s="658">
        <v>6</v>
      </c>
      <c r="X55" s="658" t="s">
        <v>1049</v>
      </c>
      <c r="Y55" s="688" t="s">
        <v>1713</v>
      </c>
      <c r="Z55" s="660">
        <v>4</v>
      </c>
      <c r="AA55" s="660">
        <v>15</v>
      </c>
      <c r="AB55" s="660">
        <v>5</v>
      </c>
      <c r="AC55" s="660">
        <v>10</v>
      </c>
      <c r="AD55" s="660">
        <v>3</v>
      </c>
      <c r="AE55" s="660">
        <v>1</v>
      </c>
      <c r="AF55" s="660">
        <v>2</v>
      </c>
      <c r="AG55" s="682" t="s">
        <v>895</v>
      </c>
      <c r="AH55" s="658">
        <v>6</v>
      </c>
      <c r="AI55" s="658" t="s">
        <v>1047</v>
      </c>
      <c r="AJ55" s="658" t="s">
        <v>459</v>
      </c>
      <c r="AK55" s="658">
        <v>3</v>
      </c>
      <c r="AL55" s="658">
        <v>10</v>
      </c>
      <c r="AM55" s="658">
        <v>5</v>
      </c>
      <c r="AN55" s="658">
        <v>5</v>
      </c>
      <c r="AO55" s="658">
        <v>2</v>
      </c>
      <c r="AP55" s="658">
        <v>1</v>
      </c>
      <c r="AQ55" s="658">
        <v>1</v>
      </c>
      <c r="AR55" s="658" t="s">
        <v>688</v>
      </c>
      <c r="AS55" s="658">
        <v>6</v>
      </c>
      <c r="AT55" s="658" t="s">
        <v>1050</v>
      </c>
      <c r="AU55" s="658" t="s">
        <v>1051</v>
      </c>
      <c r="AV55" s="660">
        <v>3</v>
      </c>
      <c r="AW55" s="660">
        <v>10</v>
      </c>
      <c r="AX55" s="658">
        <v>5</v>
      </c>
      <c r="AY55" s="658">
        <v>5</v>
      </c>
      <c r="AZ55" s="660">
        <v>2</v>
      </c>
      <c r="BA55" s="658">
        <v>1</v>
      </c>
      <c r="BB55" s="658">
        <v>1</v>
      </c>
      <c r="BC55" s="658" t="s">
        <v>688</v>
      </c>
      <c r="BD55" s="658">
        <v>6</v>
      </c>
      <c r="BE55" s="658" t="s">
        <v>1052</v>
      </c>
      <c r="BF55" s="681" t="s">
        <v>1053</v>
      </c>
      <c r="BG55" s="660">
        <v>3</v>
      </c>
      <c r="BH55" s="660">
        <v>10</v>
      </c>
      <c r="BI55" s="658">
        <v>5</v>
      </c>
      <c r="BJ55" s="658">
        <v>5</v>
      </c>
      <c r="BK55" s="660">
        <v>2</v>
      </c>
      <c r="BL55" s="658">
        <v>1</v>
      </c>
      <c r="BM55" s="658">
        <v>1</v>
      </c>
      <c r="BN55" s="993" t="s">
        <v>891</v>
      </c>
      <c r="BO55" s="1001">
        <v>6</v>
      </c>
      <c r="BP55" s="981" t="s">
        <v>1671</v>
      </c>
      <c r="BQ55" s="981" t="s">
        <v>1672</v>
      </c>
      <c r="BR55" s="981">
        <v>3</v>
      </c>
      <c r="BS55" s="981">
        <v>15</v>
      </c>
      <c r="BT55" s="981">
        <v>0</v>
      </c>
      <c r="BU55" s="981">
        <v>15</v>
      </c>
      <c r="BV55" s="981">
        <v>3</v>
      </c>
      <c r="BW55" s="981">
        <v>0</v>
      </c>
      <c r="BX55" s="981">
        <v>3</v>
      </c>
      <c r="BY55" s="1002" t="s">
        <v>139</v>
      </c>
    </row>
    <row r="56" spans="1:77" x14ac:dyDescent="0.25">
      <c r="A56" s="658">
        <v>6</v>
      </c>
      <c r="B56" s="658" t="s">
        <v>1054</v>
      </c>
      <c r="C56" s="661" t="s">
        <v>172</v>
      </c>
      <c r="D56" s="658">
        <v>3</v>
      </c>
      <c r="E56" s="658">
        <v>15</v>
      </c>
      <c r="F56" s="658">
        <v>0</v>
      </c>
      <c r="G56" s="658">
        <v>15</v>
      </c>
      <c r="H56" s="658">
        <v>3</v>
      </c>
      <c r="I56" s="658">
        <v>0</v>
      </c>
      <c r="J56" s="658">
        <v>3</v>
      </c>
      <c r="K56" s="658" t="s">
        <v>139</v>
      </c>
      <c r="L56" s="658">
        <v>6</v>
      </c>
      <c r="M56" s="658" t="s">
        <v>1055</v>
      </c>
      <c r="N56" s="681" t="s">
        <v>1056</v>
      </c>
      <c r="O56" s="658">
        <v>3</v>
      </c>
      <c r="P56" s="658">
        <v>15</v>
      </c>
      <c r="Q56" s="658">
        <v>0</v>
      </c>
      <c r="R56" s="658">
        <v>15</v>
      </c>
      <c r="S56" s="658">
        <v>3</v>
      </c>
      <c r="T56" s="658">
        <v>0</v>
      </c>
      <c r="U56" s="658">
        <v>3</v>
      </c>
      <c r="V56" s="682" t="s">
        <v>895</v>
      </c>
      <c r="W56" s="658">
        <v>6</v>
      </c>
      <c r="X56" s="658" t="s">
        <v>1057</v>
      </c>
      <c r="Y56" s="688" t="s">
        <v>1058</v>
      </c>
      <c r="Z56" s="658">
        <v>4</v>
      </c>
      <c r="AA56" s="658">
        <v>15</v>
      </c>
      <c r="AB56" s="658">
        <v>10</v>
      </c>
      <c r="AC56" s="658">
        <v>5</v>
      </c>
      <c r="AD56" s="658">
        <v>3</v>
      </c>
      <c r="AE56" s="658">
        <v>2</v>
      </c>
      <c r="AF56" s="658">
        <v>1</v>
      </c>
      <c r="AG56" s="682" t="s">
        <v>891</v>
      </c>
      <c r="AH56" s="658">
        <v>6</v>
      </c>
      <c r="AI56" s="658" t="s">
        <v>1059</v>
      </c>
      <c r="AJ56" s="661" t="s">
        <v>127</v>
      </c>
      <c r="AK56" s="660">
        <v>3</v>
      </c>
      <c r="AL56" s="660">
        <v>10</v>
      </c>
      <c r="AM56" s="660">
        <v>5</v>
      </c>
      <c r="AN56" s="661">
        <v>5</v>
      </c>
      <c r="AO56" s="660">
        <v>2</v>
      </c>
      <c r="AP56" s="660">
        <v>1</v>
      </c>
      <c r="AQ56" s="660">
        <v>1</v>
      </c>
      <c r="AR56" s="658" t="s">
        <v>688</v>
      </c>
      <c r="AS56" s="658">
        <v>6</v>
      </c>
      <c r="AT56" s="658" t="s">
        <v>1060</v>
      </c>
      <c r="AU56" s="658" t="s">
        <v>1061</v>
      </c>
      <c r="AV56" s="660">
        <v>3</v>
      </c>
      <c r="AW56" s="660">
        <v>10</v>
      </c>
      <c r="AX56" s="660">
        <v>5</v>
      </c>
      <c r="AY56" s="660">
        <v>5</v>
      </c>
      <c r="AZ56" s="660">
        <v>2</v>
      </c>
      <c r="BA56" s="660">
        <v>1</v>
      </c>
      <c r="BB56" s="660">
        <v>1</v>
      </c>
      <c r="BC56" s="658" t="s">
        <v>139</v>
      </c>
      <c r="BD56" s="658">
        <v>6</v>
      </c>
      <c r="BE56" s="658" t="s">
        <v>1062</v>
      </c>
      <c r="BF56" s="681" t="s">
        <v>1063</v>
      </c>
      <c r="BG56" s="660">
        <v>3</v>
      </c>
      <c r="BH56" s="660">
        <v>10</v>
      </c>
      <c r="BI56" s="660">
        <v>5</v>
      </c>
      <c r="BJ56" s="660">
        <v>5</v>
      </c>
      <c r="BK56" s="660">
        <v>2</v>
      </c>
      <c r="BL56" s="660">
        <v>1</v>
      </c>
      <c r="BM56" s="660">
        <v>1</v>
      </c>
      <c r="BN56" s="993" t="s">
        <v>895</v>
      </c>
      <c r="BO56" s="1001">
        <v>6</v>
      </c>
      <c r="BP56" s="981" t="s">
        <v>1673</v>
      </c>
      <c r="BQ56" s="988" t="s">
        <v>1620</v>
      </c>
      <c r="BR56" s="981">
        <v>3</v>
      </c>
      <c r="BS56" s="981">
        <v>10</v>
      </c>
      <c r="BT56" s="981">
        <v>10</v>
      </c>
      <c r="BU56" s="981">
        <v>0</v>
      </c>
      <c r="BV56" s="981">
        <v>2</v>
      </c>
      <c r="BW56" s="981">
        <v>2</v>
      </c>
      <c r="BX56" s="981">
        <v>0</v>
      </c>
      <c r="BY56" s="1002" t="s">
        <v>139</v>
      </c>
    </row>
    <row r="57" spans="1:77" x14ac:dyDescent="0.25">
      <c r="A57" s="658">
        <v>6</v>
      </c>
      <c r="B57" s="658" t="s">
        <v>1064</v>
      </c>
      <c r="C57" s="658" t="s">
        <v>680</v>
      </c>
      <c r="D57" s="658">
        <v>3</v>
      </c>
      <c r="E57" s="658">
        <v>10</v>
      </c>
      <c r="F57" s="658">
        <v>5</v>
      </c>
      <c r="G57" s="658">
        <v>5</v>
      </c>
      <c r="H57" s="658">
        <v>2</v>
      </c>
      <c r="I57" s="658">
        <v>1</v>
      </c>
      <c r="J57" s="658">
        <v>1</v>
      </c>
      <c r="K57" s="658" t="s">
        <v>139</v>
      </c>
      <c r="L57" s="658">
        <v>6</v>
      </c>
      <c r="M57" s="658" t="s">
        <v>1065</v>
      </c>
      <c r="N57" s="689" t="s">
        <v>1066</v>
      </c>
      <c r="O57" s="658">
        <v>3</v>
      </c>
      <c r="P57" s="658">
        <v>10</v>
      </c>
      <c r="Q57" s="658">
        <v>5</v>
      </c>
      <c r="R57" s="658">
        <v>5</v>
      </c>
      <c r="S57" s="658">
        <v>2</v>
      </c>
      <c r="T57" s="658">
        <v>1</v>
      </c>
      <c r="U57" s="658">
        <v>1</v>
      </c>
      <c r="V57" s="682" t="s">
        <v>895</v>
      </c>
      <c r="W57" s="658">
        <v>6</v>
      </c>
      <c r="X57" s="658" t="s">
        <v>1067</v>
      </c>
      <c r="Y57" s="688" t="s">
        <v>1068</v>
      </c>
      <c r="Z57" s="658">
        <v>4</v>
      </c>
      <c r="AA57" s="658">
        <v>15</v>
      </c>
      <c r="AB57" s="658">
        <v>5</v>
      </c>
      <c r="AC57" s="658">
        <v>10</v>
      </c>
      <c r="AD57" s="658">
        <v>3</v>
      </c>
      <c r="AE57" s="658">
        <v>1</v>
      </c>
      <c r="AF57" s="658">
        <v>2</v>
      </c>
      <c r="AG57" s="682" t="s">
        <v>895</v>
      </c>
      <c r="AH57" s="658">
        <v>6</v>
      </c>
      <c r="AI57" s="658" t="s">
        <v>1054</v>
      </c>
      <c r="AJ57" s="661" t="s">
        <v>172</v>
      </c>
      <c r="AK57" s="658">
        <v>3</v>
      </c>
      <c r="AL57" s="658">
        <v>15</v>
      </c>
      <c r="AM57" s="658">
        <v>0</v>
      </c>
      <c r="AN57" s="658">
        <v>15</v>
      </c>
      <c r="AO57" s="658">
        <v>3</v>
      </c>
      <c r="AP57" s="658">
        <v>0</v>
      </c>
      <c r="AQ57" s="658">
        <v>3</v>
      </c>
      <c r="AR57" s="658" t="s">
        <v>139</v>
      </c>
      <c r="AS57" s="658">
        <v>6</v>
      </c>
      <c r="AT57" s="658" t="s">
        <v>1069</v>
      </c>
      <c r="AU57" s="658" t="s">
        <v>270</v>
      </c>
      <c r="AV57" s="660">
        <v>3</v>
      </c>
      <c r="AW57" s="660">
        <v>10</v>
      </c>
      <c r="AX57" s="658">
        <v>0</v>
      </c>
      <c r="AY57" s="658">
        <v>10</v>
      </c>
      <c r="AZ57" s="660">
        <v>2</v>
      </c>
      <c r="BA57" s="658">
        <v>0</v>
      </c>
      <c r="BB57" s="658">
        <v>2</v>
      </c>
      <c r="BC57" s="658" t="s">
        <v>139</v>
      </c>
      <c r="BD57" s="658">
        <v>6</v>
      </c>
      <c r="BE57" s="658" t="s">
        <v>1070</v>
      </c>
      <c r="BF57" s="681" t="s">
        <v>1071</v>
      </c>
      <c r="BG57" s="660">
        <v>3</v>
      </c>
      <c r="BH57" s="660">
        <v>10</v>
      </c>
      <c r="BI57" s="658">
        <v>0</v>
      </c>
      <c r="BJ57" s="658">
        <v>10</v>
      </c>
      <c r="BK57" s="660">
        <v>2</v>
      </c>
      <c r="BL57" s="658">
        <v>0</v>
      </c>
      <c r="BM57" s="658">
        <v>2</v>
      </c>
      <c r="BN57" s="993" t="s">
        <v>895</v>
      </c>
      <c r="BO57" s="1001">
        <v>6</v>
      </c>
      <c r="BP57" s="981" t="s">
        <v>1064</v>
      </c>
      <c r="BQ57" s="981" t="s">
        <v>680</v>
      </c>
      <c r="BR57" s="981">
        <v>3</v>
      </c>
      <c r="BS57" s="981">
        <v>10</v>
      </c>
      <c r="BT57" s="981">
        <v>5</v>
      </c>
      <c r="BU57" s="981">
        <v>5</v>
      </c>
      <c r="BV57" s="981">
        <v>2</v>
      </c>
      <c r="BW57" s="981">
        <v>1</v>
      </c>
      <c r="BX57" s="981">
        <v>1</v>
      </c>
      <c r="BY57" s="1002" t="s">
        <v>139</v>
      </c>
    </row>
    <row r="58" spans="1:77" x14ac:dyDescent="0.25">
      <c r="A58" s="658">
        <v>6</v>
      </c>
      <c r="B58" s="658" t="s">
        <v>1060</v>
      </c>
      <c r="C58" s="658" t="s">
        <v>1061</v>
      </c>
      <c r="D58" s="660">
        <v>3</v>
      </c>
      <c r="E58" s="660">
        <v>10</v>
      </c>
      <c r="F58" s="660">
        <v>5</v>
      </c>
      <c r="G58" s="660">
        <v>5</v>
      </c>
      <c r="H58" s="660">
        <v>2</v>
      </c>
      <c r="I58" s="660">
        <v>1</v>
      </c>
      <c r="J58" s="660">
        <v>1</v>
      </c>
      <c r="K58" s="658" t="s">
        <v>139</v>
      </c>
      <c r="L58" s="658">
        <v>6</v>
      </c>
      <c r="M58" s="658" t="s">
        <v>1062</v>
      </c>
      <c r="N58" s="689" t="s">
        <v>1063</v>
      </c>
      <c r="O58" s="660">
        <v>3</v>
      </c>
      <c r="P58" s="660">
        <v>10</v>
      </c>
      <c r="Q58" s="660">
        <v>5</v>
      </c>
      <c r="R58" s="660">
        <v>5</v>
      </c>
      <c r="S58" s="660">
        <v>2</v>
      </c>
      <c r="T58" s="660">
        <v>1</v>
      </c>
      <c r="U58" s="660">
        <v>1</v>
      </c>
      <c r="V58" s="682" t="s">
        <v>895</v>
      </c>
      <c r="W58" s="658">
        <v>6</v>
      </c>
      <c r="X58" s="658" t="s">
        <v>1072</v>
      </c>
      <c r="Y58" s="688" t="s">
        <v>1073</v>
      </c>
      <c r="Z58" s="658">
        <v>3</v>
      </c>
      <c r="AA58" s="658">
        <v>10</v>
      </c>
      <c r="AB58" s="658">
        <v>5</v>
      </c>
      <c r="AC58" s="658">
        <v>5</v>
      </c>
      <c r="AD58" s="658">
        <v>2</v>
      </c>
      <c r="AE58" s="658">
        <v>1</v>
      </c>
      <c r="AF58" s="658">
        <v>1</v>
      </c>
      <c r="AG58" s="682" t="s">
        <v>891</v>
      </c>
      <c r="AH58" s="658">
        <v>6</v>
      </c>
      <c r="AI58" s="658" t="s">
        <v>1060</v>
      </c>
      <c r="AJ58" s="658" t="s">
        <v>1061</v>
      </c>
      <c r="AK58" s="660">
        <v>3</v>
      </c>
      <c r="AL58" s="660">
        <v>10</v>
      </c>
      <c r="AM58" s="660">
        <v>5</v>
      </c>
      <c r="AN58" s="660">
        <v>5</v>
      </c>
      <c r="AO58" s="660">
        <v>2</v>
      </c>
      <c r="AP58" s="660">
        <v>1</v>
      </c>
      <c r="AQ58" s="660">
        <v>1</v>
      </c>
      <c r="AR58" s="658" t="s">
        <v>139</v>
      </c>
      <c r="AS58" s="658">
        <v>6</v>
      </c>
      <c r="AT58" s="658" t="s">
        <v>1074</v>
      </c>
      <c r="AU58" s="661" t="s">
        <v>228</v>
      </c>
      <c r="AV58" s="658">
        <v>3</v>
      </c>
      <c r="AW58" s="658">
        <v>10</v>
      </c>
      <c r="AX58" s="658">
        <v>5</v>
      </c>
      <c r="AY58" s="658">
        <v>5</v>
      </c>
      <c r="AZ58" s="658">
        <v>2</v>
      </c>
      <c r="BA58" s="658">
        <v>1</v>
      </c>
      <c r="BB58" s="658">
        <v>1</v>
      </c>
      <c r="BC58" s="658" t="s">
        <v>688</v>
      </c>
      <c r="BD58" s="658">
        <v>6</v>
      </c>
      <c r="BE58" s="658" t="s">
        <v>1075</v>
      </c>
      <c r="BF58" s="681" t="s">
        <v>764</v>
      </c>
      <c r="BG58" s="658">
        <v>3</v>
      </c>
      <c r="BH58" s="658">
        <v>10</v>
      </c>
      <c r="BI58" s="658">
        <v>5</v>
      </c>
      <c r="BJ58" s="658">
        <v>5</v>
      </c>
      <c r="BK58" s="658">
        <v>2</v>
      </c>
      <c r="BL58" s="658">
        <v>1</v>
      </c>
      <c r="BM58" s="658">
        <v>1</v>
      </c>
      <c r="BN58" s="993" t="s">
        <v>891</v>
      </c>
      <c r="BO58" s="1001">
        <v>6</v>
      </c>
      <c r="BP58" s="981" t="s">
        <v>1060</v>
      </c>
      <c r="BQ58" s="981" t="s">
        <v>1061</v>
      </c>
      <c r="BR58" s="983">
        <v>3</v>
      </c>
      <c r="BS58" s="983">
        <v>10</v>
      </c>
      <c r="BT58" s="983">
        <v>5</v>
      </c>
      <c r="BU58" s="983">
        <v>5</v>
      </c>
      <c r="BV58" s="983">
        <v>2</v>
      </c>
      <c r="BW58" s="983">
        <v>1</v>
      </c>
      <c r="BX58" s="983">
        <v>1</v>
      </c>
      <c r="BY58" s="1002" t="s">
        <v>139</v>
      </c>
    </row>
    <row r="59" spans="1:77" ht="16.5" customHeight="1" x14ac:dyDescent="0.25">
      <c r="A59" s="658">
        <v>6</v>
      </c>
      <c r="B59" s="658" t="s">
        <v>1074</v>
      </c>
      <c r="C59" s="658" t="s">
        <v>228</v>
      </c>
      <c r="D59" s="658">
        <v>3</v>
      </c>
      <c r="E59" s="658">
        <v>10</v>
      </c>
      <c r="F59" s="658">
        <v>5</v>
      </c>
      <c r="G59" s="658">
        <v>5</v>
      </c>
      <c r="H59" s="658">
        <v>2</v>
      </c>
      <c r="I59" s="658">
        <v>1</v>
      </c>
      <c r="J59" s="658">
        <v>1</v>
      </c>
      <c r="K59" s="658" t="s">
        <v>688</v>
      </c>
      <c r="L59" s="658">
        <v>6</v>
      </c>
      <c r="M59" s="658" t="s">
        <v>1075</v>
      </c>
      <c r="N59" s="681" t="s">
        <v>764</v>
      </c>
      <c r="O59" s="658">
        <v>3</v>
      </c>
      <c r="P59" s="658">
        <v>10</v>
      </c>
      <c r="Q59" s="658">
        <v>5</v>
      </c>
      <c r="R59" s="658">
        <v>5</v>
      </c>
      <c r="S59" s="658">
        <v>2</v>
      </c>
      <c r="T59" s="658">
        <v>1</v>
      </c>
      <c r="U59" s="658">
        <v>1</v>
      </c>
      <c r="V59" s="682" t="s">
        <v>891</v>
      </c>
      <c r="W59" s="658">
        <v>6</v>
      </c>
      <c r="X59" s="658" t="s">
        <v>1070</v>
      </c>
      <c r="Y59" s="688" t="s">
        <v>1071</v>
      </c>
      <c r="Z59" s="660">
        <v>3</v>
      </c>
      <c r="AA59" s="660">
        <v>10</v>
      </c>
      <c r="AB59" s="658">
        <v>0</v>
      </c>
      <c r="AC59" s="658">
        <v>10</v>
      </c>
      <c r="AD59" s="660">
        <v>2</v>
      </c>
      <c r="AE59" s="658">
        <v>0</v>
      </c>
      <c r="AF59" s="658">
        <v>2</v>
      </c>
      <c r="AG59" s="682" t="s">
        <v>895</v>
      </c>
      <c r="AH59" s="658">
        <v>6</v>
      </c>
      <c r="AI59" s="658" t="s">
        <v>1076</v>
      </c>
      <c r="AJ59" s="661" t="s">
        <v>503</v>
      </c>
      <c r="AK59" s="658">
        <v>3</v>
      </c>
      <c r="AL59" s="658">
        <v>15</v>
      </c>
      <c r="AM59" s="658">
        <v>5</v>
      </c>
      <c r="AN59" s="658">
        <v>10</v>
      </c>
      <c r="AO59" s="658">
        <v>3</v>
      </c>
      <c r="AP59" s="658">
        <v>1</v>
      </c>
      <c r="AQ59" s="658">
        <v>2</v>
      </c>
      <c r="AR59" s="658" t="s">
        <v>139</v>
      </c>
      <c r="AS59" s="658">
        <v>6</v>
      </c>
      <c r="AT59" s="658" t="s">
        <v>1077</v>
      </c>
      <c r="AU59" s="658" t="s">
        <v>454</v>
      </c>
      <c r="AV59" s="658">
        <v>3</v>
      </c>
      <c r="AW59" s="658">
        <v>10</v>
      </c>
      <c r="AX59" s="658">
        <v>0</v>
      </c>
      <c r="AY59" s="658">
        <v>10</v>
      </c>
      <c r="AZ59" s="658">
        <v>2</v>
      </c>
      <c r="BA59" s="658">
        <v>0</v>
      </c>
      <c r="BB59" s="658">
        <v>2</v>
      </c>
      <c r="BC59" s="658" t="s">
        <v>139</v>
      </c>
      <c r="BD59" s="658">
        <v>6</v>
      </c>
      <c r="BE59" s="658" t="s">
        <v>1078</v>
      </c>
      <c r="BF59" s="681" t="s">
        <v>1079</v>
      </c>
      <c r="BG59" s="658">
        <v>3</v>
      </c>
      <c r="BH59" s="658">
        <v>10</v>
      </c>
      <c r="BI59" s="658">
        <v>0</v>
      </c>
      <c r="BJ59" s="658">
        <v>10</v>
      </c>
      <c r="BK59" s="658">
        <v>2</v>
      </c>
      <c r="BL59" s="658">
        <v>0</v>
      </c>
      <c r="BM59" s="658">
        <v>2</v>
      </c>
      <c r="BN59" s="993" t="s">
        <v>895</v>
      </c>
      <c r="BO59" s="1001">
        <v>6</v>
      </c>
      <c r="BP59" s="981" t="s">
        <v>1074</v>
      </c>
      <c r="BQ59" s="981" t="s">
        <v>228</v>
      </c>
      <c r="BR59" s="981">
        <v>3</v>
      </c>
      <c r="BS59" s="981">
        <v>10</v>
      </c>
      <c r="BT59" s="981">
        <v>5</v>
      </c>
      <c r="BU59" s="981">
        <v>5</v>
      </c>
      <c r="BV59" s="981">
        <v>2</v>
      </c>
      <c r="BW59" s="981">
        <v>1</v>
      </c>
      <c r="BX59" s="981">
        <v>1</v>
      </c>
      <c r="BY59" s="1002" t="s">
        <v>688</v>
      </c>
    </row>
    <row r="60" spans="1:77" ht="16.5" customHeight="1" x14ac:dyDescent="0.25">
      <c r="A60" s="658">
        <v>6</v>
      </c>
      <c r="B60" s="658" t="s">
        <v>1080</v>
      </c>
      <c r="C60" s="658" t="s">
        <v>79</v>
      </c>
      <c r="D60" s="658">
        <v>3</v>
      </c>
      <c r="E60" s="658">
        <v>10</v>
      </c>
      <c r="F60" s="658">
        <v>0</v>
      </c>
      <c r="G60" s="658">
        <v>10</v>
      </c>
      <c r="H60" s="658">
        <v>2</v>
      </c>
      <c r="I60" s="658">
        <v>0</v>
      </c>
      <c r="J60" s="658">
        <v>2</v>
      </c>
      <c r="K60" s="658" t="s">
        <v>139</v>
      </c>
      <c r="L60" s="658">
        <v>6</v>
      </c>
      <c r="M60" s="658" t="s">
        <v>1081</v>
      </c>
      <c r="N60" s="681" t="s">
        <v>763</v>
      </c>
      <c r="O60" s="658">
        <v>3</v>
      </c>
      <c r="P60" s="658">
        <v>10</v>
      </c>
      <c r="Q60" s="658">
        <v>0</v>
      </c>
      <c r="R60" s="658">
        <v>10</v>
      </c>
      <c r="S60" s="658">
        <v>2</v>
      </c>
      <c r="T60" s="658">
        <v>0</v>
      </c>
      <c r="U60" s="658">
        <v>2</v>
      </c>
      <c r="V60" s="682" t="s">
        <v>895</v>
      </c>
      <c r="W60" s="689"/>
      <c r="X60" s="689"/>
      <c r="Y60" s="689"/>
      <c r="Z60" s="689"/>
      <c r="AA60" s="689"/>
      <c r="AB60" s="689"/>
      <c r="AC60" s="689"/>
      <c r="AD60" s="689"/>
      <c r="AE60" s="689"/>
      <c r="AF60" s="689"/>
      <c r="AG60" s="689"/>
      <c r="AH60" s="658">
        <v>6</v>
      </c>
      <c r="AI60" s="658" t="s">
        <v>1080</v>
      </c>
      <c r="AJ60" s="661" t="s">
        <v>79</v>
      </c>
      <c r="AK60" s="658">
        <v>3</v>
      </c>
      <c r="AL60" s="658">
        <v>10</v>
      </c>
      <c r="AM60" s="658">
        <v>0</v>
      </c>
      <c r="AN60" s="658">
        <v>10</v>
      </c>
      <c r="AO60" s="658">
        <v>2</v>
      </c>
      <c r="AP60" s="658">
        <v>0</v>
      </c>
      <c r="AQ60" s="658">
        <v>2</v>
      </c>
      <c r="AR60" s="658" t="s">
        <v>139</v>
      </c>
      <c r="AS60" s="658">
        <v>6</v>
      </c>
      <c r="AT60" s="658" t="s">
        <v>1080</v>
      </c>
      <c r="AU60" s="661" t="s">
        <v>79</v>
      </c>
      <c r="AV60" s="658">
        <v>3</v>
      </c>
      <c r="AW60" s="658">
        <v>10</v>
      </c>
      <c r="AX60" s="658">
        <v>0</v>
      </c>
      <c r="AY60" s="658">
        <v>10</v>
      </c>
      <c r="AZ60" s="658">
        <v>2</v>
      </c>
      <c r="BA60" s="658">
        <v>0</v>
      </c>
      <c r="BB60" s="658">
        <v>2</v>
      </c>
      <c r="BC60" s="658" t="s">
        <v>139</v>
      </c>
      <c r="BD60" s="658">
        <v>6</v>
      </c>
      <c r="BE60" s="658" t="s">
        <v>1081</v>
      </c>
      <c r="BF60" s="681" t="s">
        <v>763</v>
      </c>
      <c r="BG60" s="658">
        <v>3</v>
      </c>
      <c r="BH60" s="658">
        <v>10</v>
      </c>
      <c r="BI60" s="658">
        <v>0</v>
      </c>
      <c r="BJ60" s="658">
        <v>10</v>
      </c>
      <c r="BK60" s="658">
        <v>2</v>
      </c>
      <c r="BL60" s="658">
        <v>0</v>
      </c>
      <c r="BM60" s="658">
        <v>2</v>
      </c>
      <c r="BN60" s="993" t="s">
        <v>895</v>
      </c>
      <c r="BO60" s="1001">
        <v>6</v>
      </c>
      <c r="BP60" s="981" t="s">
        <v>1080</v>
      </c>
      <c r="BQ60" s="981" t="s">
        <v>79</v>
      </c>
      <c r="BR60" s="981">
        <v>3</v>
      </c>
      <c r="BS60" s="981">
        <v>10</v>
      </c>
      <c r="BT60" s="981">
        <v>0</v>
      </c>
      <c r="BU60" s="981">
        <v>10</v>
      </c>
      <c r="BV60" s="981">
        <v>2</v>
      </c>
      <c r="BW60" s="981">
        <v>0</v>
      </c>
      <c r="BX60" s="981">
        <v>2</v>
      </c>
      <c r="BY60" s="1002" t="s">
        <v>139</v>
      </c>
    </row>
    <row r="61" spans="1:77" ht="16.5" thickBot="1" x14ac:dyDescent="0.3">
      <c r="A61" s="658">
        <v>6</v>
      </c>
      <c r="B61" s="658" t="s">
        <v>1082</v>
      </c>
      <c r="C61" s="658" t="s">
        <v>1083</v>
      </c>
      <c r="D61" s="658">
        <v>0</v>
      </c>
      <c r="E61" s="658">
        <v>0</v>
      </c>
      <c r="F61" s="658">
        <v>0</v>
      </c>
      <c r="G61" s="658">
        <v>0</v>
      </c>
      <c r="H61" s="658">
        <v>0</v>
      </c>
      <c r="I61" s="658">
        <v>0</v>
      </c>
      <c r="J61" s="658">
        <v>0</v>
      </c>
      <c r="K61" s="658" t="s">
        <v>94</v>
      </c>
      <c r="L61" s="689"/>
      <c r="M61" s="689"/>
      <c r="N61" s="689"/>
      <c r="O61" s="689">
        <f t="shared" ref="O61:U61" si="35">SUM(O55:O60)</f>
        <v>18</v>
      </c>
      <c r="P61" s="689">
        <f t="shared" si="35"/>
        <v>65</v>
      </c>
      <c r="Q61" s="689">
        <f t="shared" si="35"/>
        <v>20</v>
      </c>
      <c r="R61" s="689">
        <f t="shared" si="35"/>
        <v>45</v>
      </c>
      <c r="S61" s="689">
        <f t="shared" si="35"/>
        <v>13</v>
      </c>
      <c r="T61" s="689">
        <f t="shared" si="35"/>
        <v>4</v>
      </c>
      <c r="U61" s="689">
        <f t="shared" si="35"/>
        <v>9</v>
      </c>
      <c r="V61" s="689"/>
      <c r="W61" s="689"/>
      <c r="X61" s="689"/>
      <c r="Y61" s="689"/>
      <c r="Z61" s="689"/>
      <c r="AA61" s="689"/>
      <c r="AB61" s="689"/>
      <c r="AC61" s="689"/>
      <c r="AD61" s="689"/>
      <c r="AE61" s="689"/>
      <c r="AF61" s="689"/>
      <c r="AG61" s="689"/>
      <c r="AH61" s="658">
        <v>6</v>
      </c>
      <c r="AI61" s="658" t="s">
        <v>1082</v>
      </c>
      <c r="AJ61" s="658" t="s">
        <v>1083</v>
      </c>
      <c r="AK61" s="658">
        <v>0</v>
      </c>
      <c r="AL61" s="658">
        <v>0</v>
      </c>
      <c r="AM61" s="658">
        <v>0</v>
      </c>
      <c r="AN61" s="658">
        <v>0</v>
      </c>
      <c r="AO61" s="658">
        <v>0</v>
      </c>
      <c r="AP61" s="658">
        <v>0</v>
      </c>
      <c r="AQ61" s="658">
        <v>0</v>
      </c>
      <c r="AR61" s="658" t="s">
        <v>94</v>
      </c>
      <c r="AS61" s="658">
        <v>6</v>
      </c>
      <c r="AT61" s="658" t="s">
        <v>1082</v>
      </c>
      <c r="AU61" s="658" t="s">
        <v>1083</v>
      </c>
      <c r="AV61" s="658">
        <v>0</v>
      </c>
      <c r="AW61" s="658">
        <v>0</v>
      </c>
      <c r="AX61" s="658">
        <v>0</v>
      </c>
      <c r="AY61" s="658">
        <v>0</v>
      </c>
      <c r="AZ61" s="658">
        <v>0</v>
      </c>
      <c r="BA61" s="658">
        <v>0</v>
      </c>
      <c r="BB61" s="658">
        <v>0</v>
      </c>
      <c r="BC61" s="658" t="s">
        <v>94</v>
      </c>
      <c r="BD61" s="689"/>
      <c r="BE61" s="689"/>
      <c r="BF61" s="689"/>
      <c r="BG61" s="689"/>
      <c r="BH61" s="689"/>
      <c r="BI61" s="689"/>
      <c r="BJ61" s="689"/>
      <c r="BK61" s="689"/>
      <c r="BL61" s="689"/>
      <c r="BM61" s="689"/>
      <c r="BN61" s="726"/>
      <c r="BO61" s="1001">
        <v>6</v>
      </c>
      <c r="BP61" s="981" t="s">
        <v>1082</v>
      </c>
      <c r="BQ61" s="981" t="s">
        <v>1083</v>
      </c>
      <c r="BR61" s="981">
        <v>0</v>
      </c>
      <c r="BS61" s="981">
        <v>0</v>
      </c>
      <c r="BT61" s="981">
        <v>0</v>
      </c>
      <c r="BU61" s="981">
        <v>0</v>
      </c>
      <c r="BV61" s="981">
        <v>0</v>
      </c>
      <c r="BW61" s="981">
        <v>0</v>
      </c>
      <c r="BX61" s="981">
        <v>0</v>
      </c>
      <c r="BY61" s="1002" t="s">
        <v>94</v>
      </c>
    </row>
    <row r="62" spans="1:77" ht="17.25" thickTop="1" thickBot="1" x14ac:dyDescent="0.3">
      <c r="A62" s="663"/>
      <c r="B62" s="663"/>
      <c r="C62" s="664" t="s">
        <v>176</v>
      </c>
      <c r="D62" s="663">
        <f t="shared" ref="D62:J62" si="36">SUM(D55:D61)</f>
        <v>18</v>
      </c>
      <c r="E62" s="663">
        <f t="shared" si="36"/>
        <v>65</v>
      </c>
      <c r="F62" s="663">
        <f t="shared" si="36"/>
        <v>20</v>
      </c>
      <c r="G62" s="663">
        <f t="shared" si="36"/>
        <v>45</v>
      </c>
      <c r="H62" s="663">
        <f t="shared" si="36"/>
        <v>13</v>
      </c>
      <c r="I62" s="663">
        <f t="shared" si="36"/>
        <v>4</v>
      </c>
      <c r="J62" s="663">
        <f t="shared" si="36"/>
        <v>9</v>
      </c>
      <c r="K62" s="663"/>
      <c r="L62" s="663"/>
      <c r="M62" s="663"/>
      <c r="N62" s="664" t="s">
        <v>176</v>
      </c>
      <c r="O62" s="663">
        <f t="shared" ref="O62:U62" si="37">SUM(O61)</f>
        <v>18</v>
      </c>
      <c r="P62" s="663">
        <f t="shared" si="37"/>
        <v>65</v>
      </c>
      <c r="Q62" s="663">
        <f t="shared" si="37"/>
        <v>20</v>
      </c>
      <c r="R62" s="663">
        <f t="shared" si="37"/>
        <v>45</v>
      </c>
      <c r="S62" s="663">
        <f t="shared" si="37"/>
        <v>13</v>
      </c>
      <c r="T62" s="663">
        <f t="shared" si="37"/>
        <v>4</v>
      </c>
      <c r="U62" s="663">
        <f t="shared" si="37"/>
        <v>9</v>
      </c>
      <c r="V62" s="663"/>
      <c r="W62" s="685"/>
      <c r="X62" s="685"/>
      <c r="Y62" s="664" t="s">
        <v>176</v>
      </c>
      <c r="Z62" s="685">
        <f t="shared" ref="Z62:AF62" si="38">SUM(Z55:Z61)</f>
        <v>18</v>
      </c>
      <c r="AA62" s="685">
        <f t="shared" si="38"/>
        <v>65</v>
      </c>
      <c r="AB62" s="685">
        <f t="shared" si="38"/>
        <v>25</v>
      </c>
      <c r="AC62" s="685">
        <f t="shared" si="38"/>
        <v>40</v>
      </c>
      <c r="AD62" s="685">
        <f t="shared" si="38"/>
        <v>13</v>
      </c>
      <c r="AE62" s="685">
        <f t="shared" si="38"/>
        <v>5</v>
      </c>
      <c r="AF62" s="685">
        <f t="shared" si="38"/>
        <v>8</v>
      </c>
      <c r="AG62" s="685"/>
      <c r="AH62" s="663"/>
      <c r="AI62" s="663"/>
      <c r="AJ62" s="664" t="s">
        <v>176</v>
      </c>
      <c r="AK62" s="663">
        <f t="shared" ref="AK62:AQ62" si="39">SUM(AK55:AK61)</f>
        <v>18</v>
      </c>
      <c r="AL62" s="663">
        <f t="shared" si="39"/>
        <v>70</v>
      </c>
      <c r="AM62" s="663">
        <f t="shared" si="39"/>
        <v>20</v>
      </c>
      <c r="AN62" s="663">
        <f t="shared" si="39"/>
        <v>50</v>
      </c>
      <c r="AO62" s="663">
        <f t="shared" si="39"/>
        <v>14</v>
      </c>
      <c r="AP62" s="663">
        <f t="shared" si="39"/>
        <v>4</v>
      </c>
      <c r="AQ62" s="663">
        <f t="shared" si="39"/>
        <v>10</v>
      </c>
      <c r="AR62" s="663"/>
      <c r="AS62" s="663"/>
      <c r="AT62" s="663"/>
      <c r="AU62" s="664" t="s">
        <v>176</v>
      </c>
      <c r="AV62" s="663">
        <f t="shared" ref="AV62:BB62" si="40">SUM(AV55:AV61)</f>
        <v>18</v>
      </c>
      <c r="AW62" s="663">
        <f t="shared" si="40"/>
        <v>60</v>
      </c>
      <c r="AX62" s="663">
        <f t="shared" si="40"/>
        <v>15</v>
      </c>
      <c r="AY62" s="663">
        <f t="shared" si="40"/>
        <v>45</v>
      </c>
      <c r="AZ62" s="663">
        <f t="shared" si="40"/>
        <v>12</v>
      </c>
      <c r="BA62" s="663">
        <f t="shared" si="40"/>
        <v>3</v>
      </c>
      <c r="BB62" s="663">
        <f t="shared" si="40"/>
        <v>9</v>
      </c>
      <c r="BC62" s="663"/>
      <c r="BD62" s="663"/>
      <c r="BE62" s="663"/>
      <c r="BF62" s="664" t="s">
        <v>176</v>
      </c>
      <c r="BG62" s="663">
        <f t="shared" ref="BG62:BM62" si="41">SUM(BG55:BG61)</f>
        <v>18</v>
      </c>
      <c r="BH62" s="663">
        <f t="shared" si="41"/>
        <v>60</v>
      </c>
      <c r="BI62" s="663">
        <f t="shared" si="41"/>
        <v>15</v>
      </c>
      <c r="BJ62" s="663">
        <f t="shared" si="41"/>
        <v>45</v>
      </c>
      <c r="BK62" s="663">
        <f t="shared" si="41"/>
        <v>12</v>
      </c>
      <c r="BL62" s="663">
        <f t="shared" si="41"/>
        <v>3</v>
      </c>
      <c r="BM62" s="663">
        <f t="shared" si="41"/>
        <v>9</v>
      </c>
      <c r="BN62" s="995"/>
      <c r="BO62" s="1005"/>
      <c r="BP62" s="985"/>
      <c r="BQ62" s="986" t="s">
        <v>176</v>
      </c>
      <c r="BR62" s="985">
        <f t="shared" ref="BR62:BX62" si="42">SUM(BR55:BR61)</f>
        <v>18</v>
      </c>
      <c r="BS62" s="985">
        <f t="shared" si="42"/>
        <v>65</v>
      </c>
      <c r="BT62" s="985">
        <f t="shared" si="42"/>
        <v>25</v>
      </c>
      <c r="BU62" s="985">
        <f t="shared" si="42"/>
        <v>40</v>
      </c>
      <c r="BV62" s="985">
        <f t="shared" si="42"/>
        <v>13</v>
      </c>
      <c r="BW62" s="985">
        <f t="shared" si="42"/>
        <v>5</v>
      </c>
      <c r="BX62" s="985">
        <f t="shared" si="42"/>
        <v>8</v>
      </c>
      <c r="BY62" s="1006"/>
    </row>
    <row r="63" spans="1:77" ht="16.5" thickTop="1" x14ac:dyDescent="0.25">
      <c r="A63" s="860">
        <v>7</v>
      </c>
      <c r="B63" s="658" t="s">
        <v>1084</v>
      </c>
      <c r="C63" s="658" t="s">
        <v>1085</v>
      </c>
      <c r="D63" s="658">
        <v>10</v>
      </c>
      <c r="E63" s="658">
        <v>0</v>
      </c>
      <c r="F63" s="658">
        <v>0</v>
      </c>
      <c r="G63" s="658">
        <v>0</v>
      </c>
      <c r="H63" s="658">
        <v>0</v>
      </c>
      <c r="I63" s="658">
        <v>0</v>
      </c>
      <c r="J63" s="658">
        <v>0</v>
      </c>
      <c r="K63" s="658" t="s">
        <v>139</v>
      </c>
      <c r="L63" s="658">
        <v>7</v>
      </c>
      <c r="M63" s="658" t="s">
        <v>1086</v>
      </c>
      <c r="N63" s="681" t="s">
        <v>1087</v>
      </c>
      <c r="O63" s="658">
        <v>10</v>
      </c>
      <c r="P63" s="658">
        <v>0</v>
      </c>
      <c r="Q63" s="658">
        <v>0</v>
      </c>
      <c r="R63" s="658">
        <v>0</v>
      </c>
      <c r="S63" s="658">
        <v>0</v>
      </c>
      <c r="T63" s="658">
        <v>0</v>
      </c>
      <c r="U63" s="658">
        <v>0</v>
      </c>
      <c r="V63" s="682" t="s">
        <v>895</v>
      </c>
      <c r="W63" s="860">
        <v>7</v>
      </c>
      <c r="X63" s="658" t="s">
        <v>1088</v>
      </c>
      <c r="Y63" s="681" t="s">
        <v>1089</v>
      </c>
      <c r="Z63" s="658">
        <v>30</v>
      </c>
      <c r="AA63" s="658">
        <v>240</v>
      </c>
      <c r="AB63" s="658">
        <v>90</v>
      </c>
      <c r="AC63" s="658">
        <v>150</v>
      </c>
      <c r="AD63" s="658">
        <v>40</v>
      </c>
      <c r="AE63" s="658">
        <v>15</v>
      </c>
      <c r="AF63" s="658">
        <v>25</v>
      </c>
      <c r="AG63" s="682" t="s">
        <v>895</v>
      </c>
      <c r="AH63" s="860">
        <v>7</v>
      </c>
      <c r="AI63" s="658" t="s">
        <v>1084</v>
      </c>
      <c r="AJ63" s="658" t="s">
        <v>1085</v>
      </c>
      <c r="AK63" s="658">
        <v>10</v>
      </c>
      <c r="AL63" s="658">
        <v>0</v>
      </c>
      <c r="AM63" s="658">
        <v>0</v>
      </c>
      <c r="AN63" s="658">
        <v>0</v>
      </c>
      <c r="AO63" s="658">
        <v>0</v>
      </c>
      <c r="AP63" s="658">
        <v>0</v>
      </c>
      <c r="AQ63" s="658">
        <v>0</v>
      </c>
      <c r="AR63" s="658" t="s">
        <v>139</v>
      </c>
      <c r="AS63" s="860">
        <v>7</v>
      </c>
      <c r="AT63" s="658" t="s">
        <v>1090</v>
      </c>
      <c r="AU63" s="658" t="s">
        <v>701</v>
      </c>
      <c r="AV63" s="658">
        <v>30</v>
      </c>
      <c r="AW63" s="658">
        <v>240</v>
      </c>
      <c r="AX63" s="658">
        <v>90</v>
      </c>
      <c r="AY63" s="658">
        <v>150</v>
      </c>
      <c r="AZ63" s="658">
        <v>40</v>
      </c>
      <c r="BA63" s="658">
        <v>15</v>
      </c>
      <c r="BB63" s="658">
        <v>25</v>
      </c>
      <c r="BC63" s="658" t="s">
        <v>139</v>
      </c>
      <c r="BD63" s="860">
        <v>7</v>
      </c>
      <c r="BE63" s="658" t="s">
        <v>1091</v>
      </c>
      <c r="BF63" s="681" t="s">
        <v>1092</v>
      </c>
      <c r="BG63" s="658">
        <v>30</v>
      </c>
      <c r="BH63" s="658">
        <v>240</v>
      </c>
      <c r="BI63" s="658">
        <v>90</v>
      </c>
      <c r="BJ63" s="658">
        <v>150</v>
      </c>
      <c r="BK63" s="658">
        <v>40</v>
      </c>
      <c r="BL63" s="658">
        <v>15</v>
      </c>
      <c r="BM63" s="658">
        <v>25</v>
      </c>
      <c r="BN63" s="993" t="s">
        <v>895</v>
      </c>
      <c r="BO63" s="1001">
        <v>7</v>
      </c>
      <c r="BP63" s="981" t="s">
        <v>1084</v>
      </c>
      <c r="BQ63" s="981" t="s">
        <v>1085</v>
      </c>
      <c r="BR63" s="981">
        <v>10</v>
      </c>
      <c r="BS63" s="981">
        <v>0</v>
      </c>
      <c r="BT63" s="981">
        <v>0</v>
      </c>
      <c r="BU63" s="981">
        <v>0</v>
      </c>
      <c r="BV63" s="981">
        <v>0</v>
      </c>
      <c r="BW63" s="981">
        <v>0</v>
      </c>
      <c r="BX63" s="981">
        <v>0</v>
      </c>
      <c r="BY63" s="1002" t="s">
        <v>139</v>
      </c>
    </row>
    <row r="64" spans="1:77" ht="16.5" thickBot="1" x14ac:dyDescent="0.3">
      <c r="A64" s="860">
        <v>7</v>
      </c>
      <c r="B64" s="658" t="s">
        <v>1093</v>
      </c>
      <c r="C64" s="658" t="s">
        <v>873</v>
      </c>
      <c r="D64" s="658">
        <v>20</v>
      </c>
      <c r="E64" s="658">
        <v>240</v>
      </c>
      <c r="F64" s="658">
        <v>90</v>
      </c>
      <c r="G64" s="658">
        <v>150</v>
      </c>
      <c r="H64" s="658">
        <v>40</v>
      </c>
      <c r="I64" s="658">
        <v>15</v>
      </c>
      <c r="J64" s="658">
        <v>25</v>
      </c>
      <c r="K64" s="658" t="s">
        <v>139</v>
      </c>
      <c r="L64" s="658">
        <v>7</v>
      </c>
      <c r="M64" s="658" t="s">
        <v>1088</v>
      </c>
      <c r="N64" s="681" t="s">
        <v>1089</v>
      </c>
      <c r="O64" s="658">
        <v>20</v>
      </c>
      <c r="P64" s="658">
        <v>240</v>
      </c>
      <c r="Q64" s="658">
        <v>90</v>
      </c>
      <c r="R64" s="658">
        <v>150</v>
      </c>
      <c r="S64" s="658">
        <v>40</v>
      </c>
      <c r="T64" s="658">
        <v>15</v>
      </c>
      <c r="U64" s="658">
        <v>25</v>
      </c>
      <c r="V64" s="682" t="s">
        <v>895</v>
      </c>
      <c r="W64" s="689"/>
      <c r="X64" s="689"/>
      <c r="Y64" s="689"/>
      <c r="Z64" s="689"/>
      <c r="AA64" s="689"/>
      <c r="AB64" s="689"/>
      <c r="AC64" s="689"/>
      <c r="AD64" s="689"/>
      <c r="AE64" s="689"/>
      <c r="AF64" s="689"/>
      <c r="AG64" s="689"/>
      <c r="AH64" s="860">
        <v>7</v>
      </c>
      <c r="AI64" s="658" t="s">
        <v>1093</v>
      </c>
      <c r="AJ64" s="658" t="s">
        <v>873</v>
      </c>
      <c r="AK64" s="658">
        <v>20</v>
      </c>
      <c r="AL64" s="658">
        <v>240</v>
      </c>
      <c r="AM64" s="658">
        <v>90</v>
      </c>
      <c r="AN64" s="658">
        <v>150</v>
      </c>
      <c r="AO64" s="658">
        <v>40</v>
      </c>
      <c r="AP64" s="658">
        <v>15</v>
      </c>
      <c r="AQ64" s="658">
        <v>25</v>
      </c>
      <c r="AR64" s="658" t="s">
        <v>139</v>
      </c>
      <c r="AS64" s="689"/>
      <c r="AT64" s="689"/>
      <c r="AU64" s="689"/>
      <c r="AV64" s="689"/>
      <c r="AW64" s="689"/>
      <c r="AX64" s="689"/>
      <c r="AY64" s="689"/>
      <c r="AZ64" s="689"/>
      <c r="BA64" s="689"/>
      <c r="BB64" s="689"/>
      <c r="BC64" s="689"/>
      <c r="BD64" s="689"/>
      <c r="BE64" s="689"/>
      <c r="BF64" s="692"/>
      <c r="BG64" s="689"/>
      <c r="BH64" s="689"/>
      <c r="BI64" s="689"/>
      <c r="BJ64" s="689"/>
      <c r="BK64" s="689"/>
      <c r="BL64" s="689"/>
      <c r="BM64" s="689"/>
      <c r="BN64" s="726"/>
      <c r="BO64" s="1001">
        <v>7</v>
      </c>
      <c r="BP64" s="981" t="s">
        <v>1093</v>
      </c>
      <c r="BQ64" s="981" t="s">
        <v>873</v>
      </c>
      <c r="BR64" s="981">
        <v>20</v>
      </c>
      <c r="BS64" s="981">
        <v>240</v>
      </c>
      <c r="BT64" s="981">
        <v>90</v>
      </c>
      <c r="BU64" s="981">
        <v>150</v>
      </c>
      <c r="BV64" s="981">
        <v>40</v>
      </c>
      <c r="BW64" s="981">
        <v>15</v>
      </c>
      <c r="BX64" s="981">
        <v>25</v>
      </c>
      <c r="BY64" s="1002" t="s">
        <v>139</v>
      </c>
    </row>
    <row r="65" spans="1:1023 1026:2038 2049:3072 3083:4095 4106:5118 5129:6141 6152:7164 7175:8187 8198:9210 9221:10233 10244:11256 11267:12279 12290:13302 13313:14336 14345:15359 15370:16382" ht="17.25" thickTop="1" thickBot="1" x14ac:dyDescent="0.3">
      <c r="A65" s="663"/>
      <c r="B65" s="663"/>
      <c r="C65" s="664" t="s">
        <v>176</v>
      </c>
      <c r="D65" s="663">
        <f t="shared" ref="D65:J65" si="43">SUM(D63:D64)</f>
        <v>30</v>
      </c>
      <c r="E65" s="663">
        <f t="shared" si="43"/>
        <v>240</v>
      </c>
      <c r="F65" s="663">
        <f t="shared" si="43"/>
        <v>90</v>
      </c>
      <c r="G65" s="663">
        <f t="shared" si="43"/>
        <v>150</v>
      </c>
      <c r="H65" s="663">
        <f t="shared" si="43"/>
        <v>40</v>
      </c>
      <c r="I65" s="663">
        <f t="shared" si="43"/>
        <v>15</v>
      </c>
      <c r="J65" s="663">
        <f t="shared" si="43"/>
        <v>25</v>
      </c>
      <c r="K65" s="663"/>
      <c r="L65" s="663"/>
      <c r="M65" s="663"/>
      <c r="N65" s="664" t="s">
        <v>176</v>
      </c>
      <c r="O65" s="663">
        <f t="shared" ref="O65:U65" si="44">SUM(O63:O64)</f>
        <v>30</v>
      </c>
      <c r="P65" s="663">
        <f t="shared" si="44"/>
        <v>240</v>
      </c>
      <c r="Q65" s="663">
        <f t="shared" si="44"/>
        <v>90</v>
      </c>
      <c r="R65" s="663">
        <f t="shared" si="44"/>
        <v>150</v>
      </c>
      <c r="S65" s="663">
        <f t="shared" si="44"/>
        <v>40</v>
      </c>
      <c r="T65" s="663">
        <f t="shared" si="44"/>
        <v>15</v>
      </c>
      <c r="U65" s="663">
        <f t="shared" si="44"/>
        <v>25</v>
      </c>
      <c r="V65" s="663"/>
      <c r="W65" s="685"/>
      <c r="X65" s="685"/>
      <c r="Y65" s="664" t="s">
        <v>176</v>
      </c>
      <c r="Z65" s="685">
        <f t="shared" ref="Z65:AF65" si="45">SUM(Z63:Z64)</f>
        <v>30</v>
      </c>
      <c r="AA65" s="685">
        <f t="shared" si="45"/>
        <v>240</v>
      </c>
      <c r="AB65" s="685">
        <f t="shared" si="45"/>
        <v>90</v>
      </c>
      <c r="AC65" s="685">
        <f t="shared" si="45"/>
        <v>150</v>
      </c>
      <c r="AD65" s="685">
        <f t="shared" si="45"/>
        <v>40</v>
      </c>
      <c r="AE65" s="685">
        <f t="shared" si="45"/>
        <v>15</v>
      </c>
      <c r="AF65" s="685">
        <f t="shared" si="45"/>
        <v>25</v>
      </c>
      <c r="AG65" s="685"/>
      <c r="AH65" s="663"/>
      <c r="AI65" s="663"/>
      <c r="AJ65" s="664" t="s">
        <v>176</v>
      </c>
      <c r="AK65" s="663">
        <f t="shared" ref="AK65:AQ65" si="46">SUM(AK63:AK64)</f>
        <v>30</v>
      </c>
      <c r="AL65" s="663">
        <f t="shared" si="46"/>
        <v>240</v>
      </c>
      <c r="AM65" s="663">
        <f t="shared" si="46"/>
        <v>90</v>
      </c>
      <c r="AN65" s="663">
        <f t="shared" si="46"/>
        <v>150</v>
      </c>
      <c r="AO65" s="663">
        <f t="shared" si="46"/>
        <v>40</v>
      </c>
      <c r="AP65" s="663">
        <f t="shared" si="46"/>
        <v>15</v>
      </c>
      <c r="AQ65" s="663">
        <f t="shared" si="46"/>
        <v>25</v>
      </c>
      <c r="AR65" s="663"/>
      <c r="AS65" s="663"/>
      <c r="AT65" s="663"/>
      <c r="AU65" s="664" t="s">
        <v>176</v>
      </c>
      <c r="AV65" s="663">
        <f t="shared" ref="AV65:BB65" si="47">SUM(AV63:AV64)</f>
        <v>30</v>
      </c>
      <c r="AW65" s="663">
        <f t="shared" si="47"/>
        <v>240</v>
      </c>
      <c r="AX65" s="663">
        <f t="shared" si="47"/>
        <v>90</v>
      </c>
      <c r="AY65" s="663">
        <f t="shared" si="47"/>
        <v>150</v>
      </c>
      <c r="AZ65" s="663">
        <f t="shared" si="47"/>
        <v>40</v>
      </c>
      <c r="BA65" s="663">
        <f t="shared" si="47"/>
        <v>15</v>
      </c>
      <c r="BB65" s="663">
        <f t="shared" si="47"/>
        <v>25</v>
      </c>
      <c r="BC65" s="663"/>
      <c r="BD65" s="663"/>
      <c r="BE65" s="663"/>
      <c r="BF65" s="664" t="s">
        <v>176</v>
      </c>
      <c r="BG65" s="663">
        <f t="shared" ref="BG65:BM65" si="48">SUM(BG63:BG64)</f>
        <v>30</v>
      </c>
      <c r="BH65" s="663">
        <f t="shared" si="48"/>
        <v>240</v>
      </c>
      <c r="BI65" s="663">
        <f t="shared" si="48"/>
        <v>90</v>
      </c>
      <c r="BJ65" s="663">
        <f t="shared" si="48"/>
        <v>150</v>
      </c>
      <c r="BK65" s="663">
        <f t="shared" si="48"/>
        <v>40</v>
      </c>
      <c r="BL65" s="663">
        <f t="shared" si="48"/>
        <v>15</v>
      </c>
      <c r="BM65" s="663">
        <f t="shared" si="48"/>
        <v>25</v>
      </c>
      <c r="BN65" s="995"/>
      <c r="BO65" s="1005"/>
      <c r="BP65" s="985"/>
      <c r="BQ65" s="986" t="s">
        <v>176</v>
      </c>
      <c r="BR65" s="985">
        <f t="shared" ref="BR65:BX65" si="49">SUM(BR63:BR64)</f>
        <v>30</v>
      </c>
      <c r="BS65" s="985">
        <f t="shared" si="49"/>
        <v>240</v>
      </c>
      <c r="BT65" s="985">
        <f t="shared" si="49"/>
        <v>90</v>
      </c>
      <c r="BU65" s="985">
        <f t="shared" si="49"/>
        <v>150</v>
      </c>
      <c r="BV65" s="985">
        <f t="shared" si="49"/>
        <v>40</v>
      </c>
      <c r="BW65" s="985">
        <f t="shared" si="49"/>
        <v>15</v>
      </c>
      <c r="BX65" s="985">
        <f t="shared" si="49"/>
        <v>25</v>
      </c>
      <c r="BY65" s="1006"/>
    </row>
    <row r="66" spans="1:1023 1026:2038 2049:3072 3083:4095 4106:5118 5129:6141 6152:7164 7175:8187 8198:9210 9221:10233 10244:11256 11267:12279 12290:13302 13313:14336 14345:15359 15370:16382" ht="16.5" thickTop="1" x14ac:dyDescent="0.25">
      <c r="A66" s="689"/>
      <c r="B66" s="689"/>
      <c r="C66" s="689"/>
      <c r="D66" s="689"/>
      <c r="E66" s="689"/>
      <c r="F66" s="689"/>
      <c r="G66" s="689"/>
      <c r="H66" s="689"/>
      <c r="I66" s="689"/>
      <c r="J66" s="689"/>
      <c r="K66" s="689"/>
      <c r="L66" s="689"/>
      <c r="M66" s="689"/>
      <c r="N66" s="689"/>
      <c r="O66" s="689"/>
      <c r="P66" s="689"/>
      <c r="Q66" s="689"/>
      <c r="R66" s="689"/>
      <c r="S66" s="689"/>
      <c r="T66" s="689"/>
      <c r="U66" s="689"/>
      <c r="V66" s="689"/>
      <c r="W66" s="860">
        <v>8</v>
      </c>
      <c r="X66" s="658" t="s">
        <v>1094</v>
      </c>
      <c r="Y66" s="681" t="s">
        <v>1095</v>
      </c>
      <c r="Z66" s="658">
        <v>20</v>
      </c>
      <c r="AA66" s="658">
        <v>240</v>
      </c>
      <c r="AB66" s="658">
        <v>90</v>
      </c>
      <c r="AC66" s="658">
        <v>150</v>
      </c>
      <c r="AD66" s="658">
        <v>40</v>
      </c>
      <c r="AE66" s="658">
        <v>15</v>
      </c>
      <c r="AF66" s="658">
        <v>25</v>
      </c>
      <c r="AG66" s="682" t="s">
        <v>895</v>
      </c>
      <c r="AH66" s="689"/>
      <c r="AI66" s="689"/>
      <c r="AJ66" s="689"/>
      <c r="AK66" s="689"/>
      <c r="AL66" s="689"/>
      <c r="AM66" s="689"/>
      <c r="AN66" s="689"/>
      <c r="AO66" s="689"/>
      <c r="AP66" s="689"/>
      <c r="AQ66" s="689"/>
      <c r="AR66" s="689"/>
      <c r="AS66" s="658">
        <v>8</v>
      </c>
      <c r="AT66" s="658" t="s">
        <v>1084</v>
      </c>
      <c r="AU66" s="658" t="s">
        <v>1085</v>
      </c>
      <c r="AV66" s="658">
        <v>10</v>
      </c>
      <c r="AW66" s="658">
        <v>0</v>
      </c>
      <c r="AX66" s="660">
        <v>0</v>
      </c>
      <c r="AY66" s="658">
        <v>0</v>
      </c>
      <c r="AZ66" s="658">
        <v>0</v>
      </c>
      <c r="BA66" s="658">
        <v>0</v>
      </c>
      <c r="BB66" s="658">
        <v>0</v>
      </c>
      <c r="BC66" s="658" t="s">
        <v>139</v>
      </c>
      <c r="BD66" s="860">
        <v>8</v>
      </c>
      <c r="BE66" s="658" t="s">
        <v>1086</v>
      </c>
      <c r="BF66" s="681" t="s">
        <v>1087</v>
      </c>
      <c r="BG66" s="658">
        <v>10</v>
      </c>
      <c r="BH66" s="658">
        <v>0</v>
      </c>
      <c r="BI66" s="660">
        <v>0</v>
      </c>
      <c r="BJ66" s="658">
        <v>0</v>
      </c>
      <c r="BK66" s="658">
        <v>0</v>
      </c>
      <c r="BL66" s="658">
        <v>0</v>
      </c>
      <c r="BM66" s="658">
        <v>0</v>
      </c>
      <c r="BN66" s="993" t="s">
        <v>895</v>
      </c>
      <c r="BO66" s="1003"/>
      <c r="BP66" s="984"/>
      <c r="BQ66" s="984"/>
      <c r="BR66" s="984"/>
      <c r="BS66" s="984"/>
      <c r="BT66" s="984"/>
      <c r="BU66" s="984"/>
      <c r="BV66" s="984"/>
      <c r="BW66" s="984"/>
      <c r="BX66" s="984"/>
      <c r="BY66" s="1004"/>
    </row>
    <row r="67" spans="1:1023 1026:2038 2049:3072 3083:4095 4106:5118 5129:6141 6152:7164 7175:8187 8198:9210 9221:10233 10244:11256 11267:12279 12290:13302 13313:14336 14345:15359 15370:16382" ht="16.5" thickBot="1" x14ac:dyDescent="0.3">
      <c r="A67" s="689"/>
      <c r="B67" s="689"/>
      <c r="C67" s="689"/>
      <c r="D67" s="689"/>
      <c r="E67" s="689"/>
      <c r="F67" s="689"/>
      <c r="G67" s="689"/>
      <c r="H67" s="689"/>
      <c r="I67" s="689"/>
      <c r="J67" s="689"/>
      <c r="K67" s="689"/>
      <c r="L67" s="689"/>
      <c r="M67" s="689"/>
      <c r="N67" s="689"/>
      <c r="O67" s="689"/>
      <c r="P67" s="689"/>
      <c r="Q67" s="689"/>
      <c r="R67" s="689"/>
      <c r="S67" s="689"/>
      <c r="T67" s="689"/>
      <c r="U67" s="689"/>
      <c r="V67" s="689"/>
      <c r="W67" s="860">
        <v>8</v>
      </c>
      <c r="X67" s="658" t="s">
        <v>1086</v>
      </c>
      <c r="Y67" s="681" t="s">
        <v>1087</v>
      </c>
      <c r="Z67" s="658">
        <v>10</v>
      </c>
      <c r="AA67" s="658">
        <v>0</v>
      </c>
      <c r="AB67" s="660">
        <v>0</v>
      </c>
      <c r="AC67" s="658">
        <v>0</v>
      </c>
      <c r="AD67" s="658">
        <v>0</v>
      </c>
      <c r="AE67" s="658">
        <v>0</v>
      </c>
      <c r="AF67" s="658">
        <v>0</v>
      </c>
      <c r="AG67" s="682" t="s">
        <v>895</v>
      </c>
      <c r="AH67" s="689"/>
      <c r="AI67" s="689"/>
      <c r="AJ67" s="689"/>
      <c r="AK67" s="689"/>
      <c r="AL67" s="689"/>
      <c r="AM67" s="689"/>
      <c r="AN67" s="689"/>
      <c r="AO67" s="689"/>
      <c r="AP67" s="689"/>
      <c r="AQ67" s="689"/>
      <c r="AR67" s="689"/>
      <c r="AS67" s="658">
        <v>8</v>
      </c>
      <c r="AT67" s="658" t="s">
        <v>1096</v>
      </c>
      <c r="AU67" s="658" t="s">
        <v>702</v>
      </c>
      <c r="AV67" s="658">
        <v>20</v>
      </c>
      <c r="AW67" s="658">
        <v>240</v>
      </c>
      <c r="AX67" s="658">
        <v>90</v>
      </c>
      <c r="AY67" s="658">
        <v>150</v>
      </c>
      <c r="AZ67" s="658">
        <v>40</v>
      </c>
      <c r="BA67" s="658">
        <v>15</v>
      </c>
      <c r="BB67" s="658">
        <v>25</v>
      </c>
      <c r="BC67" s="658" t="s">
        <v>139</v>
      </c>
      <c r="BD67" s="860">
        <v>8</v>
      </c>
      <c r="BE67" s="658" t="s">
        <v>1097</v>
      </c>
      <c r="BF67" s="681" t="s">
        <v>1098</v>
      </c>
      <c r="BG67" s="658">
        <v>20</v>
      </c>
      <c r="BH67" s="658">
        <v>240</v>
      </c>
      <c r="BI67" s="658">
        <v>90</v>
      </c>
      <c r="BJ67" s="658">
        <v>150</v>
      </c>
      <c r="BK67" s="658">
        <v>40</v>
      </c>
      <c r="BL67" s="658">
        <v>15</v>
      </c>
      <c r="BM67" s="658">
        <v>25</v>
      </c>
      <c r="BN67" s="993" t="s">
        <v>895</v>
      </c>
      <c r="BO67" s="1003"/>
      <c r="BP67" s="984"/>
      <c r="BQ67" s="984"/>
      <c r="BR67" s="984"/>
      <c r="BS67" s="984"/>
      <c r="BT67" s="984"/>
      <c r="BU67" s="984"/>
      <c r="BV67" s="984"/>
      <c r="BW67" s="984"/>
      <c r="BX67" s="984"/>
      <c r="BY67" s="1004"/>
    </row>
    <row r="68" spans="1:1023 1026:2038 2049:3072 3083:4095 4106:5118 5129:6141 6152:7164 7175:8187 8198:9210 9221:10233 10244:11256 11267:12279 12290:13302 13313:14336 14345:15359 15370:16382" ht="17.25" thickTop="1" thickBot="1" x14ac:dyDescent="0.3">
      <c r="A68" s="683"/>
      <c r="B68" s="683"/>
      <c r="C68" s="683"/>
      <c r="D68" s="683"/>
      <c r="E68" s="683"/>
      <c r="F68" s="683"/>
      <c r="G68" s="683"/>
      <c r="H68" s="683"/>
      <c r="I68" s="683"/>
      <c r="J68" s="683"/>
      <c r="K68" s="683"/>
      <c r="L68" s="683"/>
      <c r="M68" s="683"/>
      <c r="N68" s="683"/>
      <c r="O68" s="683"/>
      <c r="P68" s="683"/>
      <c r="Q68" s="683"/>
      <c r="R68" s="683"/>
      <c r="S68" s="683"/>
      <c r="T68" s="683"/>
      <c r="U68" s="683"/>
      <c r="V68" s="683"/>
      <c r="W68" s="693"/>
      <c r="X68" s="693"/>
      <c r="Y68" s="694" t="s">
        <v>176</v>
      </c>
      <c r="Z68" s="693">
        <f t="shared" ref="Z68:AF68" si="50">SUM(Z66:Z67)</f>
        <v>30</v>
      </c>
      <c r="AA68" s="693">
        <f t="shared" si="50"/>
        <v>240</v>
      </c>
      <c r="AB68" s="693">
        <f t="shared" si="50"/>
        <v>90</v>
      </c>
      <c r="AC68" s="693">
        <f t="shared" si="50"/>
        <v>150</v>
      </c>
      <c r="AD68" s="693">
        <f t="shared" si="50"/>
        <v>40</v>
      </c>
      <c r="AE68" s="693">
        <f t="shared" si="50"/>
        <v>15</v>
      </c>
      <c r="AF68" s="693">
        <f t="shared" si="50"/>
        <v>25</v>
      </c>
      <c r="AG68" s="693"/>
      <c r="AH68" s="683"/>
      <c r="AI68" s="683"/>
      <c r="AJ68" s="683"/>
      <c r="AK68" s="683"/>
      <c r="AL68" s="683"/>
      <c r="AM68" s="683"/>
      <c r="AN68" s="683"/>
      <c r="AO68" s="683"/>
      <c r="AP68" s="683"/>
      <c r="AQ68" s="683"/>
      <c r="AR68" s="683"/>
      <c r="AS68" s="693"/>
      <c r="AT68" s="693"/>
      <c r="AU68" s="694" t="s">
        <v>176</v>
      </c>
      <c r="AV68" s="693">
        <f t="shared" ref="AV68:BB68" si="51">SUM(AV66:AV67)</f>
        <v>30</v>
      </c>
      <c r="AW68" s="693">
        <f t="shared" si="51"/>
        <v>240</v>
      </c>
      <c r="AX68" s="693">
        <f t="shared" si="51"/>
        <v>90</v>
      </c>
      <c r="AY68" s="693">
        <f t="shared" si="51"/>
        <v>150</v>
      </c>
      <c r="AZ68" s="693">
        <f t="shared" si="51"/>
        <v>40</v>
      </c>
      <c r="BA68" s="693">
        <f t="shared" si="51"/>
        <v>15</v>
      </c>
      <c r="BB68" s="693">
        <f t="shared" si="51"/>
        <v>25</v>
      </c>
      <c r="BC68" s="693"/>
      <c r="BD68" s="693"/>
      <c r="BE68" s="693"/>
      <c r="BF68" s="694" t="s">
        <v>176</v>
      </c>
      <c r="BG68" s="693">
        <f t="shared" ref="BG68:BM68" si="52">SUM(BG66:BG67)</f>
        <v>30</v>
      </c>
      <c r="BH68" s="693">
        <f t="shared" si="52"/>
        <v>240</v>
      </c>
      <c r="BI68" s="693">
        <f t="shared" si="52"/>
        <v>90</v>
      </c>
      <c r="BJ68" s="693">
        <f t="shared" si="52"/>
        <v>150</v>
      </c>
      <c r="BK68" s="693">
        <f t="shared" si="52"/>
        <v>40</v>
      </c>
      <c r="BL68" s="693">
        <f t="shared" si="52"/>
        <v>15</v>
      </c>
      <c r="BM68" s="693">
        <f t="shared" si="52"/>
        <v>25</v>
      </c>
      <c r="BN68" s="997"/>
      <c r="BO68" s="1003"/>
      <c r="BP68" s="984"/>
      <c r="BQ68" s="984"/>
      <c r="BR68" s="984"/>
      <c r="BS68" s="984"/>
      <c r="BT68" s="984"/>
      <c r="BU68" s="984"/>
      <c r="BV68" s="984"/>
      <c r="BW68" s="984"/>
      <c r="BX68" s="984"/>
      <c r="BY68" s="1004"/>
    </row>
    <row r="69" spans="1:1023 1026:2038 2049:3072 3083:4095 4106:5118 5129:6141 6152:7164 7175:8187 8198:9210 9221:10233 10244:11256 11267:12279 12290:13302 13313:14336 14345:15359 15370:16382" ht="17.25" thickTop="1" thickBot="1" x14ac:dyDescent="0.3">
      <c r="A69" s="685"/>
      <c r="B69" s="685"/>
      <c r="C69" s="670" t="s">
        <v>1099</v>
      </c>
      <c r="D69" s="685">
        <f>D13+D24+D34+D46+D54+D62+D65</f>
        <v>186</v>
      </c>
      <c r="E69" s="685">
        <f t="shared" ref="E69:J69" si="53">E13+E24+E34+E46+E54+E62+E65</f>
        <v>835</v>
      </c>
      <c r="F69" s="685">
        <f t="shared" si="53"/>
        <v>325</v>
      </c>
      <c r="G69" s="685">
        <f t="shared" si="53"/>
        <v>510</v>
      </c>
      <c r="H69" s="685">
        <f t="shared" si="53"/>
        <v>162</v>
      </c>
      <c r="I69" s="685">
        <f t="shared" si="53"/>
        <v>61</v>
      </c>
      <c r="J69" s="685">
        <f t="shared" si="53"/>
        <v>101</v>
      </c>
      <c r="K69" s="685"/>
      <c r="L69" s="685"/>
      <c r="M69" s="685"/>
      <c r="N69" s="670" t="s">
        <v>1099</v>
      </c>
      <c r="O69" s="685">
        <f>O13+O24+O34+O46+O54+O62+O65</f>
        <v>186</v>
      </c>
      <c r="P69" s="685">
        <f t="shared" ref="P69:U69" si="54">P13+P24+P34+P46+P54+P62+P65</f>
        <v>835</v>
      </c>
      <c r="Q69" s="685">
        <f t="shared" si="54"/>
        <v>325</v>
      </c>
      <c r="R69" s="685">
        <f t="shared" si="54"/>
        <v>510</v>
      </c>
      <c r="S69" s="685">
        <f t="shared" si="54"/>
        <v>162</v>
      </c>
      <c r="T69" s="685">
        <f t="shared" si="54"/>
        <v>61</v>
      </c>
      <c r="U69" s="685">
        <f t="shared" si="54"/>
        <v>101</v>
      </c>
      <c r="V69" s="685"/>
      <c r="W69" s="685"/>
      <c r="X69" s="685"/>
      <c r="Y69" s="670" t="s">
        <v>1099</v>
      </c>
      <c r="Z69" s="685">
        <f>Z13+Z24+Z34+Z46+Z54+Z62+Z65+Z68</f>
        <v>216</v>
      </c>
      <c r="AA69" s="685">
        <f t="shared" ref="AA69:AF69" si="55">AA13+AA24+AA34+AA46+AA54+AA62+AA65+AA68</f>
        <v>1060</v>
      </c>
      <c r="AB69" s="685">
        <f t="shared" si="55"/>
        <v>420</v>
      </c>
      <c r="AC69" s="685">
        <f t="shared" si="55"/>
        <v>640</v>
      </c>
      <c r="AD69" s="685">
        <f t="shared" si="55"/>
        <v>199</v>
      </c>
      <c r="AE69" s="685">
        <f t="shared" si="55"/>
        <v>77</v>
      </c>
      <c r="AF69" s="685">
        <f t="shared" si="55"/>
        <v>122</v>
      </c>
      <c r="AG69" s="685"/>
      <c r="AH69" s="685"/>
      <c r="AI69" s="685"/>
      <c r="AJ69" s="670" t="s">
        <v>1099</v>
      </c>
      <c r="AK69" s="685">
        <f>AK13+AK24+AK34+AK46+AK54+AK62+AK65</f>
        <v>186</v>
      </c>
      <c r="AL69" s="685">
        <f t="shared" ref="AL69:AQ69" si="56">AL13+AL24+AL34+AL46+AL54+AL62+AL65</f>
        <v>840</v>
      </c>
      <c r="AM69" s="685">
        <f t="shared" si="56"/>
        <v>315</v>
      </c>
      <c r="AN69" s="685">
        <f t="shared" si="56"/>
        <v>525</v>
      </c>
      <c r="AO69" s="685">
        <f t="shared" si="56"/>
        <v>163</v>
      </c>
      <c r="AP69" s="685">
        <f t="shared" si="56"/>
        <v>59</v>
      </c>
      <c r="AQ69" s="685">
        <f t="shared" si="56"/>
        <v>104</v>
      </c>
      <c r="AR69" s="685"/>
      <c r="AS69" s="663"/>
      <c r="AT69" s="663"/>
      <c r="AU69" s="670" t="s">
        <v>1099</v>
      </c>
      <c r="AV69" s="663">
        <f>AV13+AV24+AV34+AV46+AV54+AV62+AV65+AV68</f>
        <v>216</v>
      </c>
      <c r="AW69" s="663">
        <f t="shared" ref="AW69:BB69" si="57">AW13+AW24+AW34+AW46+AW54+AW62+AW65+AW68</f>
        <v>1070</v>
      </c>
      <c r="AX69" s="663">
        <f t="shared" si="57"/>
        <v>400</v>
      </c>
      <c r="AY69" s="663">
        <f t="shared" si="57"/>
        <v>670</v>
      </c>
      <c r="AZ69" s="663">
        <f t="shared" si="57"/>
        <v>201</v>
      </c>
      <c r="BA69" s="663">
        <f t="shared" si="57"/>
        <v>74</v>
      </c>
      <c r="BB69" s="663">
        <f t="shared" si="57"/>
        <v>127</v>
      </c>
      <c r="BC69" s="663"/>
      <c r="BD69" s="663"/>
      <c r="BE69" s="663"/>
      <c r="BF69" s="670" t="s">
        <v>1099</v>
      </c>
      <c r="BG69" s="663">
        <f>BG13+BG24+BG34+BG46+BG54+BG62+BG65+BG68</f>
        <v>216</v>
      </c>
      <c r="BH69" s="663">
        <f t="shared" ref="BH69:BM69" si="58">BH13+BH24+BH34+BH46+BH54+BH62+BH65+BH68</f>
        <v>1070</v>
      </c>
      <c r="BI69" s="663">
        <f t="shared" si="58"/>
        <v>400</v>
      </c>
      <c r="BJ69" s="663">
        <f t="shared" si="58"/>
        <v>670</v>
      </c>
      <c r="BK69" s="663">
        <f t="shared" si="58"/>
        <v>201</v>
      </c>
      <c r="BL69" s="663">
        <f t="shared" si="58"/>
        <v>74</v>
      </c>
      <c r="BM69" s="663">
        <f t="shared" si="58"/>
        <v>127</v>
      </c>
      <c r="BN69" s="995"/>
      <c r="BO69" s="1007"/>
      <c r="BP69" s="989"/>
      <c r="BQ69" s="990" t="s">
        <v>1099</v>
      </c>
      <c r="BR69" s="989">
        <f t="shared" ref="BR69:BX69" si="59">BR13+BR24+BR34+BR46+BR54+BR62+BR65</f>
        <v>186</v>
      </c>
      <c r="BS69" s="989">
        <f t="shared" si="59"/>
        <v>840</v>
      </c>
      <c r="BT69" s="989">
        <f t="shared" si="59"/>
        <v>330</v>
      </c>
      <c r="BU69" s="989">
        <f t="shared" si="59"/>
        <v>510</v>
      </c>
      <c r="BV69" s="989">
        <f t="shared" si="59"/>
        <v>163</v>
      </c>
      <c r="BW69" s="989">
        <f t="shared" si="59"/>
        <v>62</v>
      </c>
      <c r="BX69" s="989">
        <f t="shared" si="59"/>
        <v>101</v>
      </c>
      <c r="BY69" s="1008"/>
    </row>
    <row r="70" spans="1:1023 1026:2038 2049:3072 3083:4095 4106:5118 5129:6141 6152:7164 7175:8187 8198:9210 9221:10233 10244:11256 11267:12279 12290:13302 13313:14336 14345:15359 15370:16382" ht="16.5" thickTop="1" x14ac:dyDescent="0.25">
      <c r="A70" s="695" t="s">
        <v>1100</v>
      </c>
      <c r="B70" s="665"/>
      <c r="C70" s="665"/>
      <c r="D70" s="665"/>
      <c r="E70" s="665"/>
      <c r="F70" s="665"/>
      <c r="G70" s="665"/>
      <c r="H70" s="665"/>
      <c r="I70" s="665"/>
      <c r="J70" s="665"/>
      <c r="K70" s="665"/>
      <c r="L70" s="695" t="s">
        <v>1100</v>
      </c>
      <c r="M70" s="696"/>
      <c r="N70" s="696"/>
      <c r="O70" s="696"/>
      <c r="P70" s="696"/>
      <c r="Q70" s="696"/>
      <c r="R70" s="696"/>
      <c r="S70" s="696"/>
      <c r="T70" s="696"/>
      <c r="U70" s="696"/>
      <c r="V70" s="696"/>
      <c r="W70" s="695" t="s">
        <v>1101</v>
      </c>
      <c r="X70" s="696"/>
      <c r="Y70" s="696"/>
      <c r="Z70" s="696"/>
      <c r="AA70" s="696"/>
      <c r="AB70" s="696"/>
      <c r="AC70" s="696"/>
      <c r="AD70" s="696"/>
      <c r="AE70" s="696"/>
      <c r="AF70" s="696"/>
      <c r="AG70" s="696"/>
      <c r="AH70" s="695" t="s">
        <v>1102</v>
      </c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7" t="s">
        <v>1103</v>
      </c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7" t="s">
        <v>1103</v>
      </c>
      <c r="BE70" s="696"/>
      <c r="BF70" s="696"/>
      <c r="BG70" s="696"/>
      <c r="BH70" s="696"/>
      <c r="BI70" s="696"/>
      <c r="BJ70" s="696"/>
      <c r="BK70" s="696"/>
      <c r="BL70" s="696"/>
      <c r="BM70" s="696"/>
      <c r="BN70" s="998"/>
      <c r="BO70" s="1001" t="s">
        <v>355</v>
      </c>
      <c r="BP70" s="981"/>
      <c r="BQ70" s="981"/>
      <c r="BR70" s="981"/>
      <c r="BS70" s="981"/>
      <c r="BT70" s="981"/>
      <c r="BU70" s="981"/>
      <c r="BV70" s="981"/>
      <c r="BW70" s="981"/>
      <c r="BX70" s="981"/>
      <c r="BY70" s="1002"/>
    </row>
    <row r="71" spans="1:1023 1026:2038 2049:3072 3083:4095 4106:5118 5129:6141 6152:7164 7175:8187 8198:9210 9221:10233 10244:11256 11267:12279 12290:13302 13313:14336 14345:15359 15370:16382" x14ac:dyDescent="0.25">
      <c r="A71" s="860">
        <v>5</v>
      </c>
      <c r="B71" s="658" t="s">
        <v>1104</v>
      </c>
      <c r="C71" s="969" t="s">
        <v>498</v>
      </c>
      <c r="D71" s="660">
        <v>4</v>
      </c>
      <c r="E71" s="660">
        <v>15</v>
      </c>
      <c r="F71" s="660">
        <v>5</v>
      </c>
      <c r="G71" s="660">
        <v>10</v>
      </c>
      <c r="H71" s="660">
        <v>3</v>
      </c>
      <c r="I71" s="660">
        <v>1</v>
      </c>
      <c r="J71" s="660">
        <v>2</v>
      </c>
      <c r="K71" s="658" t="s">
        <v>139</v>
      </c>
      <c r="L71" s="658">
        <v>5</v>
      </c>
      <c r="M71" s="658" t="s">
        <v>1105</v>
      </c>
      <c r="N71" s="681" t="s">
        <v>769</v>
      </c>
      <c r="O71" s="660">
        <v>4</v>
      </c>
      <c r="P71" s="660">
        <v>15</v>
      </c>
      <c r="Q71" s="660">
        <v>5</v>
      </c>
      <c r="R71" s="660">
        <v>10</v>
      </c>
      <c r="S71" s="660">
        <v>3</v>
      </c>
      <c r="T71" s="660">
        <v>1</v>
      </c>
      <c r="U71" s="660">
        <v>2</v>
      </c>
      <c r="V71" s="682" t="s">
        <v>895</v>
      </c>
      <c r="W71" s="860">
        <v>5</v>
      </c>
      <c r="X71" s="658" t="s">
        <v>1106</v>
      </c>
      <c r="Y71" s="1083" t="s">
        <v>1107</v>
      </c>
      <c r="Z71" s="658">
        <v>4</v>
      </c>
      <c r="AA71" s="658">
        <v>15</v>
      </c>
      <c r="AB71" s="658">
        <v>10</v>
      </c>
      <c r="AC71" s="658">
        <v>5</v>
      </c>
      <c r="AD71" s="658">
        <v>3</v>
      </c>
      <c r="AE71" s="658">
        <v>2</v>
      </c>
      <c r="AF71" s="658">
        <v>1</v>
      </c>
      <c r="AG71" s="682" t="s">
        <v>891</v>
      </c>
      <c r="AH71" s="860">
        <v>5</v>
      </c>
      <c r="AI71" s="658" t="s">
        <v>1108</v>
      </c>
      <c r="AJ71" s="969" t="s">
        <v>502</v>
      </c>
      <c r="AK71" s="660">
        <v>4</v>
      </c>
      <c r="AL71" s="660">
        <v>20</v>
      </c>
      <c r="AM71" s="660">
        <v>5</v>
      </c>
      <c r="AN71" s="660">
        <v>15</v>
      </c>
      <c r="AO71" s="660">
        <v>4</v>
      </c>
      <c r="AP71" s="660">
        <v>2</v>
      </c>
      <c r="AQ71" s="660">
        <v>2</v>
      </c>
      <c r="AR71" s="658" t="s">
        <v>688</v>
      </c>
      <c r="AS71" s="860">
        <v>5</v>
      </c>
      <c r="AT71" s="658" t="s">
        <v>1109</v>
      </c>
      <c r="AU71" s="971" t="s">
        <v>618</v>
      </c>
      <c r="AV71" s="658">
        <v>4</v>
      </c>
      <c r="AW71" s="658">
        <v>15</v>
      </c>
      <c r="AX71" s="658">
        <v>10</v>
      </c>
      <c r="AY71" s="658">
        <v>5</v>
      </c>
      <c r="AZ71" s="658">
        <v>3</v>
      </c>
      <c r="BA71" s="658">
        <v>2</v>
      </c>
      <c r="BB71" s="658">
        <v>1</v>
      </c>
      <c r="BC71" s="658" t="s">
        <v>688</v>
      </c>
      <c r="BD71" s="658">
        <v>5</v>
      </c>
      <c r="BE71" s="658" t="s">
        <v>1110</v>
      </c>
      <c r="BF71" s="688" t="s">
        <v>1111</v>
      </c>
      <c r="BG71" s="658">
        <v>4</v>
      </c>
      <c r="BH71" s="658">
        <v>15</v>
      </c>
      <c r="BI71" s="658">
        <v>10</v>
      </c>
      <c r="BJ71" s="658">
        <v>5</v>
      </c>
      <c r="BK71" s="658">
        <v>3</v>
      </c>
      <c r="BL71" s="658">
        <v>2</v>
      </c>
      <c r="BM71" s="658">
        <v>1</v>
      </c>
      <c r="BN71" s="993" t="s">
        <v>891</v>
      </c>
      <c r="BO71" s="1005">
        <v>5</v>
      </c>
      <c r="BP71" s="981" t="s">
        <v>1104</v>
      </c>
      <c r="BQ71" s="969" t="s">
        <v>498</v>
      </c>
      <c r="BR71" s="983">
        <v>4</v>
      </c>
      <c r="BS71" s="983">
        <v>15</v>
      </c>
      <c r="BT71" s="983">
        <v>5</v>
      </c>
      <c r="BU71" s="983">
        <v>10</v>
      </c>
      <c r="BV71" s="983">
        <v>3</v>
      </c>
      <c r="BW71" s="983">
        <v>1</v>
      </c>
      <c r="BX71" s="983">
        <v>2</v>
      </c>
      <c r="BY71" s="1002" t="s">
        <v>139</v>
      </c>
    </row>
    <row r="72" spans="1:1023 1026:2038 2049:3072 3083:4095 4106:5118 5129:6141 6152:7164 7175:8187 8198:9210 9221:10233 10244:11256 11267:12279 12290:13302 13313:14336 14345:15359 15370:16382" x14ac:dyDescent="0.25">
      <c r="A72" s="860">
        <v>5</v>
      </c>
      <c r="B72" s="658" t="s">
        <v>1028</v>
      </c>
      <c r="C72" s="970" t="s">
        <v>80</v>
      </c>
      <c r="D72" s="660">
        <v>4</v>
      </c>
      <c r="E72" s="660">
        <v>15</v>
      </c>
      <c r="F72" s="660">
        <v>5</v>
      </c>
      <c r="G72" s="660">
        <v>10</v>
      </c>
      <c r="H72" s="660">
        <v>3</v>
      </c>
      <c r="I72" s="660">
        <v>1</v>
      </c>
      <c r="J72" s="660">
        <v>2</v>
      </c>
      <c r="K72" s="658" t="s">
        <v>139</v>
      </c>
      <c r="L72" s="658">
        <v>5</v>
      </c>
      <c r="M72" s="658" t="s">
        <v>1029</v>
      </c>
      <c r="N72" s="689" t="s">
        <v>770</v>
      </c>
      <c r="O72" s="660">
        <v>4</v>
      </c>
      <c r="P72" s="660">
        <v>15</v>
      </c>
      <c r="Q72" s="660">
        <v>5</v>
      </c>
      <c r="R72" s="660">
        <v>10</v>
      </c>
      <c r="S72" s="660">
        <v>3</v>
      </c>
      <c r="T72" s="660">
        <v>1</v>
      </c>
      <c r="U72" s="660">
        <v>2</v>
      </c>
      <c r="V72" s="682" t="s">
        <v>895</v>
      </c>
      <c r="W72" s="860">
        <v>5</v>
      </c>
      <c r="X72" s="658" t="s">
        <v>1112</v>
      </c>
      <c r="Y72" s="1083" t="s">
        <v>1113</v>
      </c>
      <c r="Z72" s="658">
        <v>3</v>
      </c>
      <c r="AA72" s="658">
        <v>10</v>
      </c>
      <c r="AB72" s="658">
        <v>5</v>
      </c>
      <c r="AC72" s="658">
        <v>5</v>
      </c>
      <c r="AD72" s="658">
        <v>2</v>
      </c>
      <c r="AE72" s="658">
        <v>1</v>
      </c>
      <c r="AF72" s="658">
        <v>1</v>
      </c>
      <c r="AG72" s="682" t="s">
        <v>895</v>
      </c>
      <c r="AH72" s="860">
        <v>5</v>
      </c>
      <c r="AI72" s="658" t="s">
        <v>1114</v>
      </c>
      <c r="AJ72" s="969" t="s">
        <v>550</v>
      </c>
      <c r="AK72" s="658">
        <v>4</v>
      </c>
      <c r="AL72" s="658">
        <v>15</v>
      </c>
      <c r="AM72" s="658">
        <v>5</v>
      </c>
      <c r="AN72" s="658">
        <v>10</v>
      </c>
      <c r="AO72" s="658">
        <v>3</v>
      </c>
      <c r="AP72" s="658">
        <v>1</v>
      </c>
      <c r="AQ72" s="658">
        <v>2</v>
      </c>
      <c r="AR72" s="658" t="s">
        <v>139</v>
      </c>
      <c r="AS72" s="860">
        <v>5</v>
      </c>
      <c r="AT72" s="658" t="s">
        <v>1115</v>
      </c>
      <c r="AU72" s="971" t="s">
        <v>1116</v>
      </c>
      <c r="AV72" s="658">
        <v>3</v>
      </c>
      <c r="AW72" s="658">
        <v>15</v>
      </c>
      <c r="AX72" s="658">
        <v>5</v>
      </c>
      <c r="AY72" s="658">
        <v>10</v>
      </c>
      <c r="AZ72" s="658">
        <v>3</v>
      </c>
      <c r="BA72" s="658">
        <v>1</v>
      </c>
      <c r="BB72" s="658">
        <v>2</v>
      </c>
      <c r="BC72" s="658" t="s">
        <v>688</v>
      </c>
      <c r="BD72" s="658">
        <v>5</v>
      </c>
      <c r="BE72" s="658" t="s">
        <v>1117</v>
      </c>
      <c r="BF72" s="688" t="s">
        <v>1118</v>
      </c>
      <c r="BG72" s="658">
        <v>3</v>
      </c>
      <c r="BH72" s="658">
        <v>15</v>
      </c>
      <c r="BI72" s="658">
        <v>5</v>
      </c>
      <c r="BJ72" s="658">
        <v>10</v>
      </c>
      <c r="BK72" s="658">
        <v>3</v>
      </c>
      <c r="BL72" s="658">
        <v>1</v>
      </c>
      <c r="BM72" s="658">
        <v>2</v>
      </c>
      <c r="BN72" s="993" t="s">
        <v>891</v>
      </c>
      <c r="BO72" s="1005">
        <v>5</v>
      </c>
      <c r="BP72" s="981" t="s">
        <v>1674</v>
      </c>
      <c r="BQ72" s="970" t="s">
        <v>858</v>
      </c>
      <c r="BR72" s="983">
        <v>3</v>
      </c>
      <c r="BS72" s="983">
        <v>15</v>
      </c>
      <c r="BT72" s="983">
        <v>5</v>
      </c>
      <c r="BU72" s="983">
        <v>10</v>
      </c>
      <c r="BV72" s="983">
        <v>3</v>
      </c>
      <c r="BW72" s="983">
        <v>1</v>
      </c>
      <c r="BX72" s="983">
        <v>2</v>
      </c>
      <c r="BY72" s="1002" t="s">
        <v>139</v>
      </c>
    </row>
    <row r="73" spans="1:1023 1026:2038 2049:3072 3083:4095 4106:5118 5129:6141 6152:7164 7175:8187 8198:9210 9221:10233 10244:11256 11267:12279 12290:13302 13313:14336 14345:15359 15370:16382" ht="16.5" thickBot="1" x14ac:dyDescent="0.3">
      <c r="A73" s="902">
        <v>5</v>
      </c>
      <c r="B73" s="662" t="s">
        <v>1119</v>
      </c>
      <c r="C73" s="1082" t="s">
        <v>500</v>
      </c>
      <c r="D73" s="699">
        <v>4</v>
      </c>
      <c r="E73" s="699">
        <v>20</v>
      </c>
      <c r="F73" s="699">
        <v>10</v>
      </c>
      <c r="G73" s="699">
        <v>10</v>
      </c>
      <c r="H73" s="699">
        <v>4</v>
      </c>
      <c r="I73" s="699">
        <v>2</v>
      </c>
      <c r="J73" s="699">
        <v>2</v>
      </c>
      <c r="K73" s="662" t="s">
        <v>688</v>
      </c>
      <c r="L73" s="662">
        <v>5</v>
      </c>
      <c r="M73" s="662" t="s">
        <v>1120</v>
      </c>
      <c r="N73" s="700" t="s">
        <v>771</v>
      </c>
      <c r="O73" s="699">
        <v>4</v>
      </c>
      <c r="P73" s="699">
        <v>20</v>
      </c>
      <c r="Q73" s="699">
        <v>10</v>
      </c>
      <c r="R73" s="699">
        <v>10</v>
      </c>
      <c r="S73" s="699">
        <v>4</v>
      </c>
      <c r="T73" s="699">
        <v>2</v>
      </c>
      <c r="U73" s="699">
        <v>2</v>
      </c>
      <c r="V73" s="682" t="s">
        <v>891</v>
      </c>
      <c r="W73" s="902">
        <v>5</v>
      </c>
      <c r="X73" s="662" t="s">
        <v>1121</v>
      </c>
      <c r="Y73" s="1084" t="s">
        <v>1122</v>
      </c>
      <c r="Z73" s="662">
        <v>5</v>
      </c>
      <c r="AA73" s="662">
        <v>20</v>
      </c>
      <c r="AB73" s="662">
        <v>10</v>
      </c>
      <c r="AC73" s="662">
        <v>10</v>
      </c>
      <c r="AD73" s="662">
        <v>4</v>
      </c>
      <c r="AE73" s="662">
        <v>2</v>
      </c>
      <c r="AF73" s="662">
        <v>2</v>
      </c>
      <c r="AG73" s="682" t="s">
        <v>895</v>
      </c>
      <c r="AH73" s="902">
        <v>5</v>
      </c>
      <c r="AI73" s="662" t="s">
        <v>1123</v>
      </c>
      <c r="AJ73" s="1082" t="s">
        <v>499</v>
      </c>
      <c r="AK73" s="662">
        <v>4</v>
      </c>
      <c r="AL73" s="662">
        <v>15</v>
      </c>
      <c r="AM73" s="662">
        <v>5</v>
      </c>
      <c r="AN73" s="662">
        <v>10</v>
      </c>
      <c r="AO73" s="662">
        <v>3</v>
      </c>
      <c r="AP73" s="662">
        <v>1</v>
      </c>
      <c r="AQ73" s="662">
        <v>2</v>
      </c>
      <c r="AR73" s="902" t="s">
        <v>688</v>
      </c>
      <c r="AS73" s="902">
        <v>5</v>
      </c>
      <c r="AT73" s="662" t="s">
        <v>1124</v>
      </c>
      <c r="AU73" s="1085" t="s">
        <v>1125</v>
      </c>
      <c r="AV73" s="662">
        <v>5</v>
      </c>
      <c r="AW73" s="662">
        <v>20</v>
      </c>
      <c r="AX73" s="662">
        <v>10</v>
      </c>
      <c r="AY73" s="662">
        <v>10</v>
      </c>
      <c r="AZ73" s="662">
        <v>4</v>
      </c>
      <c r="BA73" s="662">
        <v>2</v>
      </c>
      <c r="BB73" s="662">
        <v>2</v>
      </c>
      <c r="BC73" s="662" t="s">
        <v>139</v>
      </c>
      <c r="BD73" s="662">
        <v>5</v>
      </c>
      <c r="BE73" s="662" t="s">
        <v>1126</v>
      </c>
      <c r="BF73" s="739" t="s">
        <v>1127</v>
      </c>
      <c r="BG73" s="662">
        <v>5</v>
      </c>
      <c r="BH73" s="662">
        <v>20</v>
      </c>
      <c r="BI73" s="662">
        <v>10</v>
      </c>
      <c r="BJ73" s="662">
        <v>10</v>
      </c>
      <c r="BK73" s="662">
        <v>4</v>
      </c>
      <c r="BL73" s="662">
        <v>2</v>
      </c>
      <c r="BM73" s="662">
        <v>2</v>
      </c>
      <c r="BN73" s="993" t="s">
        <v>895</v>
      </c>
      <c r="BO73" s="1005">
        <v>5</v>
      </c>
      <c r="BP73" s="981" t="s">
        <v>1119</v>
      </c>
      <c r="BQ73" s="969" t="s">
        <v>844</v>
      </c>
      <c r="BR73" s="983">
        <v>5</v>
      </c>
      <c r="BS73" s="983">
        <v>15</v>
      </c>
      <c r="BT73" s="983">
        <v>10</v>
      </c>
      <c r="BU73" s="983">
        <v>5</v>
      </c>
      <c r="BV73" s="983">
        <v>3</v>
      </c>
      <c r="BW73" s="983">
        <v>2</v>
      </c>
      <c r="BX73" s="983">
        <v>1</v>
      </c>
      <c r="BY73" s="1002" t="s">
        <v>688</v>
      </c>
    </row>
    <row r="74" spans="1:1023 1026:2038 2049:3072 3083:4095 4106:5118 5129:6141 6152:7164 7175:8187 8198:9210 9221:10233 10244:11256 11267:12279 12290:13302 13313:14336 14345:15359 15370:16382" s="702" customFormat="1" ht="17.25" thickTop="1" thickBot="1" x14ac:dyDescent="0.3">
      <c r="A74" s="663"/>
      <c r="B74" s="663"/>
      <c r="C74" s="664" t="s">
        <v>176</v>
      </c>
      <c r="D74" s="663">
        <f t="shared" ref="D74:J74" si="60">SUM(D71:D73)</f>
        <v>12</v>
      </c>
      <c r="E74" s="663">
        <f t="shared" si="60"/>
        <v>50</v>
      </c>
      <c r="F74" s="663">
        <f t="shared" si="60"/>
        <v>20</v>
      </c>
      <c r="G74" s="663">
        <f t="shared" si="60"/>
        <v>30</v>
      </c>
      <c r="H74" s="663">
        <f t="shared" si="60"/>
        <v>10</v>
      </c>
      <c r="I74" s="663">
        <f t="shared" si="60"/>
        <v>4</v>
      </c>
      <c r="J74" s="663">
        <f t="shared" si="60"/>
        <v>6</v>
      </c>
      <c r="K74" s="663"/>
      <c r="L74" s="663"/>
      <c r="M74" s="663"/>
      <c r="N74" s="664" t="s">
        <v>176</v>
      </c>
      <c r="O74" s="663">
        <f t="shared" ref="O74:U74" si="61">SUM(O71:O73)</f>
        <v>12</v>
      </c>
      <c r="P74" s="663">
        <f t="shared" si="61"/>
        <v>50</v>
      </c>
      <c r="Q74" s="663">
        <f t="shared" si="61"/>
        <v>20</v>
      </c>
      <c r="R74" s="663">
        <f t="shared" si="61"/>
        <v>30</v>
      </c>
      <c r="S74" s="663">
        <f t="shared" si="61"/>
        <v>10</v>
      </c>
      <c r="T74" s="663">
        <f t="shared" si="61"/>
        <v>4</v>
      </c>
      <c r="U74" s="663">
        <f t="shared" si="61"/>
        <v>6</v>
      </c>
      <c r="V74" s="663"/>
      <c r="W74" s="685"/>
      <c r="X74" s="685"/>
      <c r="Y74" s="664" t="s">
        <v>176</v>
      </c>
      <c r="Z74" s="685">
        <f t="shared" ref="Z74:AF74" si="62">SUM(Z71:Z73)</f>
        <v>12</v>
      </c>
      <c r="AA74" s="685">
        <f t="shared" si="62"/>
        <v>45</v>
      </c>
      <c r="AB74" s="685">
        <f t="shared" si="62"/>
        <v>25</v>
      </c>
      <c r="AC74" s="685">
        <f t="shared" si="62"/>
        <v>20</v>
      </c>
      <c r="AD74" s="685">
        <f t="shared" si="62"/>
        <v>9</v>
      </c>
      <c r="AE74" s="685">
        <f t="shared" si="62"/>
        <v>5</v>
      </c>
      <c r="AF74" s="685">
        <f t="shared" si="62"/>
        <v>4</v>
      </c>
      <c r="AG74" s="685"/>
      <c r="AH74" s="663"/>
      <c r="AI74" s="663"/>
      <c r="AJ74" s="664" t="s">
        <v>176</v>
      </c>
      <c r="AK74" s="663">
        <f t="shared" ref="AK74:AQ74" si="63">SUM(AK71:AK73)</f>
        <v>12</v>
      </c>
      <c r="AL74" s="663">
        <f t="shared" si="63"/>
        <v>50</v>
      </c>
      <c r="AM74" s="663">
        <f t="shared" si="63"/>
        <v>15</v>
      </c>
      <c r="AN74" s="663">
        <f t="shared" si="63"/>
        <v>35</v>
      </c>
      <c r="AO74" s="663">
        <f t="shared" si="63"/>
        <v>10</v>
      </c>
      <c r="AP74" s="663">
        <f t="shared" si="63"/>
        <v>4</v>
      </c>
      <c r="AQ74" s="663">
        <f t="shared" si="63"/>
        <v>6</v>
      </c>
      <c r="AR74" s="663"/>
      <c r="AS74" s="663"/>
      <c r="AT74" s="663"/>
      <c r="AU74" s="664" t="s">
        <v>176</v>
      </c>
      <c r="AV74" s="663">
        <f t="shared" ref="AV74:BB74" si="64">SUM(AV71:AV73)</f>
        <v>12</v>
      </c>
      <c r="AW74" s="663">
        <f t="shared" si="64"/>
        <v>50</v>
      </c>
      <c r="AX74" s="663">
        <f t="shared" si="64"/>
        <v>25</v>
      </c>
      <c r="AY74" s="663">
        <f t="shared" si="64"/>
        <v>25</v>
      </c>
      <c r="AZ74" s="663">
        <f t="shared" si="64"/>
        <v>10</v>
      </c>
      <c r="BA74" s="663">
        <f t="shared" si="64"/>
        <v>5</v>
      </c>
      <c r="BB74" s="663">
        <f t="shared" si="64"/>
        <v>5</v>
      </c>
      <c r="BC74" s="663"/>
      <c r="BD74" s="663"/>
      <c r="BE74" s="663"/>
      <c r="BF74" s="664" t="s">
        <v>176</v>
      </c>
      <c r="BG74" s="663">
        <f t="shared" ref="BG74:BM74" si="65">SUM(BG71:BG73)</f>
        <v>12</v>
      </c>
      <c r="BH74" s="663">
        <f t="shared" si="65"/>
        <v>50</v>
      </c>
      <c r="BI74" s="663">
        <f t="shared" si="65"/>
        <v>25</v>
      </c>
      <c r="BJ74" s="663">
        <f t="shared" si="65"/>
        <v>25</v>
      </c>
      <c r="BK74" s="663">
        <f t="shared" si="65"/>
        <v>10</v>
      </c>
      <c r="BL74" s="663">
        <f t="shared" si="65"/>
        <v>5</v>
      </c>
      <c r="BM74" s="663">
        <f t="shared" si="65"/>
        <v>5</v>
      </c>
      <c r="BN74" s="995"/>
      <c r="BO74" s="1005"/>
      <c r="BP74" s="985"/>
      <c r="BQ74" s="986" t="s">
        <v>176</v>
      </c>
      <c r="BR74" s="985">
        <f t="shared" ref="BR74:BX74" si="66">SUM(BR71:BR73)</f>
        <v>12</v>
      </c>
      <c r="BS74" s="985">
        <f t="shared" si="66"/>
        <v>45</v>
      </c>
      <c r="BT74" s="985">
        <f t="shared" si="66"/>
        <v>20</v>
      </c>
      <c r="BU74" s="985">
        <f t="shared" si="66"/>
        <v>25</v>
      </c>
      <c r="BV74" s="985">
        <f t="shared" si="66"/>
        <v>9</v>
      </c>
      <c r="BW74" s="985">
        <f t="shared" si="66"/>
        <v>4</v>
      </c>
      <c r="BX74" s="985">
        <f t="shared" si="66"/>
        <v>5</v>
      </c>
      <c r="BY74" s="1006"/>
      <c r="CB74" s="703"/>
      <c r="CK74" s="652"/>
      <c r="CL74" s="652"/>
      <c r="CM74" s="703"/>
      <c r="CN74" s="652"/>
      <c r="CO74" s="652"/>
      <c r="CP74" s="652"/>
      <c r="CQ74" s="652"/>
      <c r="CR74" s="652"/>
      <c r="CS74" s="652"/>
      <c r="CT74" s="652"/>
      <c r="CU74" s="652"/>
      <c r="CX74" s="703"/>
      <c r="DI74" s="703"/>
      <c r="DT74" s="703"/>
      <c r="EE74" s="703"/>
      <c r="EP74" s="703"/>
      <c r="EY74" s="652"/>
      <c r="EZ74" s="652"/>
      <c r="FA74" s="703"/>
      <c r="FB74" s="652"/>
      <c r="FC74" s="652"/>
      <c r="FD74" s="652"/>
      <c r="FE74" s="652"/>
      <c r="FF74" s="652"/>
      <c r="FG74" s="652"/>
      <c r="FH74" s="652"/>
      <c r="FI74" s="652"/>
      <c r="FL74" s="703"/>
      <c r="FW74" s="703"/>
      <c r="GH74" s="703"/>
      <c r="GS74" s="703"/>
      <c r="HD74" s="703"/>
      <c r="HM74" s="652"/>
      <c r="HN74" s="652"/>
      <c r="HO74" s="703"/>
      <c r="HP74" s="652"/>
      <c r="HQ74" s="652"/>
      <c r="HR74" s="652"/>
      <c r="HS74" s="652"/>
      <c r="HT74" s="652"/>
      <c r="HU74" s="652"/>
      <c r="HV74" s="652"/>
      <c r="HW74" s="652"/>
      <c r="HZ74" s="703"/>
      <c r="IK74" s="703"/>
      <c r="IV74" s="703"/>
      <c r="JG74" s="703"/>
      <c r="JR74" s="703"/>
      <c r="KA74" s="652"/>
      <c r="KB74" s="652"/>
      <c r="KC74" s="703"/>
      <c r="KD74" s="652"/>
      <c r="KE74" s="652"/>
      <c r="KF74" s="652"/>
      <c r="KG74" s="652"/>
      <c r="KH74" s="652"/>
      <c r="KI74" s="652"/>
      <c r="KJ74" s="652"/>
      <c r="KK74" s="652"/>
      <c r="KN74" s="703"/>
      <c r="KY74" s="703"/>
      <c r="LJ74" s="703"/>
      <c r="LU74" s="703"/>
      <c r="MF74" s="703"/>
      <c r="MO74" s="652"/>
      <c r="MP74" s="652"/>
      <c r="MQ74" s="703"/>
      <c r="MR74" s="652"/>
      <c r="MS74" s="652"/>
      <c r="MT74" s="652"/>
      <c r="MU74" s="652"/>
      <c r="MV74" s="652"/>
      <c r="MW74" s="652"/>
      <c r="MX74" s="652"/>
      <c r="MY74" s="652"/>
      <c r="NB74" s="703"/>
      <c r="NM74" s="703"/>
      <c r="NX74" s="703"/>
      <c r="OI74" s="703"/>
      <c r="OT74" s="703"/>
      <c r="PC74" s="652"/>
      <c r="PD74" s="652"/>
      <c r="PE74" s="703"/>
      <c r="PF74" s="652"/>
      <c r="PG74" s="652"/>
      <c r="PH74" s="652"/>
      <c r="PI74" s="652"/>
      <c r="PJ74" s="652"/>
      <c r="PK74" s="652"/>
      <c r="PL74" s="652"/>
      <c r="PM74" s="652"/>
      <c r="PP74" s="703"/>
      <c r="QA74" s="703"/>
      <c r="QL74" s="703"/>
      <c r="QW74" s="703"/>
      <c r="RH74" s="703"/>
      <c r="RQ74" s="652"/>
      <c r="RR74" s="652"/>
      <c r="RS74" s="703"/>
      <c r="RT74" s="652"/>
      <c r="RU74" s="652"/>
      <c r="RV74" s="652"/>
      <c r="RW74" s="652"/>
      <c r="RX74" s="652"/>
      <c r="RY74" s="652"/>
      <c r="RZ74" s="652"/>
      <c r="SA74" s="652"/>
      <c r="SD74" s="703"/>
      <c r="SO74" s="703"/>
      <c r="SZ74" s="703"/>
      <c r="TK74" s="703"/>
      <c r="TV74" s="703"/>
      <c r="UE74" s="652"/>
      <c r="UF74" s="652"/>
      <c r="UG74" s="703"/>
      <c r="UH74" s="652"/>
      <c r="UI74" s="652"/>
      <c r="UJ74" s="652"/>
      <c r="UK74" s="652"/>
      <c r="UL74" s="652"/>
      <c r="UM74" s="652"/>
      <c r="UN74" s="652"/>
      <c r="UO74" s="652"/>
      <c r="UR74" s="703"/>
      <c r="VC74" s="703"/>
      <c r="VN74" s="703"/>
      <c r="VY74" s="703"/>
      <c r="WJ74" s="703"/>
      <c r="WS74" s="652"/>
      <c r="WT74" s="652"/>
      <c r="WU74" s="703"/>
      <c r="WV74" s="652"/>
      <c r="WW74" s="652"/>
      <c r="WX74" s="652"/>
      <c r="WY74" s="652"/>
      <c r="WZ74" s="652"/>
      <c r="XA74" s="652"/>
      <c r="XB74" s="652"/>
      <c r="XC74" s="652"/>
      <c r="XF74" s="703"/>
      <c r="XQ74" s="703"/>
      <c r="YB74" s="703"/>
      <c r="YM74" s="703"/>
      <c r="YX74" s="703"/>
      <c r="ZG74" s="652"/>
      <c r="ZH74" s="652"/>
      <c r="ZI74" s="703"/>
      <c r="ZJ74" s="652"/>
      <c r="ZK74" s="652"/>
      <c r="ZL74" s="652"/>
      <c r="ZM74" s="652"/>
      <c r="ZN74" s="652"/>
      <c r="ZO74" s="652"/>
      <c r="ZP74" s="652"/>
      <c r="ZQ74" s="652"/>
      <c r="ZT74" s="703"/>
      <c r="AAE74" s="703"/>
      <c r="AAP74" s="703"/>
      <c r="ABA74" s="703"/>
      <c r="ABL74" s="703"/>
      <c r="ABU74" s="652"/>
      <c r="ABV74" s="652"/>
      <c r="ABW74" s="703"/>
      <c r="ABX74" s="652"/>
      <c r="ABY74" s="652"/>
      <c r="ABZ74" s="652"/>
      <c r="ACA74" s="652"/>
      <c r="ACB74" s="652"/>
      <c r="ACC74" s="652"/>
      <c r="ACD74" s="652"/>
      <c r="ACE74" s="652"/>
      <c r="ACH74" s="703"/>
      <c r="ACS74" s="703"/>
      <c r="ADD74" s="703"/>
      <c r="ADO74" s="703"/>
      <c r="ADZ74" s="703"/>
      <c r="AEI74" s="652"/>
      <c r="AEJ74" s="652"/>
      <c r="AEK74" s="703"/>
      <c r="AEL74" s="652"/>
      <c r="AEM74" s="652"/>
      <c r="AEN74" s="652"/>
      <c r="AEO74" s="652"/>
      <c r="AEP74" s="652"/>
      <c r="AEQ74" s="652"/>
      <c r="AER74" s="652"/>
      <c r="AES74" s="652"/>
      <c r="AEV74" s="703"/>
      <c r="AFG74" s="703"/>
      <c r="AFR74" s="703"/>
      <c r="AGC74" s="703"/>
      <c r="AGN74" s="703"/>
      <c r="AGW74" s="652"/>
      <c r="AGX74" s="652"/>
      <c r="AGY74" s="703"/>
      <c r="AGZ74" s="652"/>
      <c r="AHA74" s="652"/>
      <c r="AHB74" s="652"/>
      <c r="AHC74" s="652"/>
      <c r="AHD74" s="652"/>
      <c r="AHE74" s="652"/>
      <c r="AHF74" s="652"/>
      <c r="AHG74" s="652"/>
      <c r="AHJ74" s="703"/>
      <c r="AHU74" s="703"/>
      <c r="AIF74" s="703"/>
      <c r="AIQ74" s="703"/>
      <c r="AJB74" s="703"/>
      <c r="AJK74" s="652"/>
      <c r="AJL74" s="652"/>
      <c r="AJM74" s="703"/>
      <c r="AJN74" s="652"/>
      <c r="AJO74" s="652"/>
      <c r="AJP74" s="652"/>
      <c r="AJQ74" s="652"/>
      <c r="AJR74" s="652"/>
      <c r="AJS74" s="652"/>
      <c r="AJT74" s="652"/>
      <c r="AJU74" s="652"/>
      <c r="AJX74" s="703"/>
      <c r="AKI74" s="703"/>
      <c r="AKT74" s="703"/>
      <c r="ALE74" s="703"/>
      <c r="ALP74" s="703"/>
      <c r="ALY74" s="652"/>
      <c r="ALZ74" s="652"/>
      <c r="AMA74" s="703"/>
      <c r="AMB74" s="652"/>
      <c r="AMC74" s="652"/>
      <c r="AMD74" s="652"/>
      <c r="AME74" s="652"/>
      <c r="AMF74" s="652"/>
      <c r="AMG74" s="652"/>
      <c r="AMH74" s="652"/>
      <c r="AMI74" s="652"/>
      <c r="AML74" s="703"/>
      <c r="AMW74" s="703"/>
      <c r="ANH74" s="703"/>
      <c r="ANS74" s="703"/>
      <c r="AOD74" s="703"/>
      <c r="AOM74" s="652"/>
      <c r="AON74" s="652"/>
      <c r="AOO74" s="703"/>
      <c r="AOP74" s="652"/>
      <c r="AOQ74" s="652"/>
      <c r="AOR74" s="652"/>
      <c r="AOS74" s="652"/>
      <c r="AOT74" s="652"/>
      <c r="AOU74" s="652"/>
      <c r="AOV74" s="652"/>
      <c r="AOW74" s="652"/>
      <c r="AOZ74" s="703"/>
      <c r="APK74" s="703"/>
      <c r="APV74" s="703"/>
      <c r="AQG74" s="703"/>
      <c r="AQR74" s="703"/>
      <c r="ARA74" s="652"/>
      <c r="ARB74" s="652"/>
      <c r="ARC74" s="703"/>
      <c r="ARD74" s="652"/>
      <c r="ARE74" s="652"/>
      <c r="ARF74" s="652"/>
      <c r="ARG74" s="652"/>
      <c r="ARH74" s="652"/>
      <c r="ARI74" s="652"/>
      <c r="ARJ74" s="652"/>
      <c r="ARK74" s="652"/>
      <c r="ARN74" s="703"/>
      <c r="ARY74" s="703"/>
      <c r="ASJ74" s="703"/>
      <c r="ASU74" s="703"/>
      <c r="ATF74" s="703"/>
      <c r="ATO74" s="652"/>
      <c r="ATP74" s="652"/>
      <c r="ATQ74" s="703"/>
      <c r="ATR74" s="652"/>
      <c r="ATS74" s="652"/>
      <c r="ATT74" s="652"/>
      <c r="ATU74" s="652"/>
      <c r="ATV74" s="652"/>
      <c r="ATW74" s="652"/>
      <c r="ATX74" s="652"/>
      <c r="ATY74" s="652"/>
      <c r="AUB74" s="703"/>
      <c r="AUM74" s="703"/>
      <c r="AUX74" s="703"/>
      <c r="AVI74" s="703"/>
      <c r="AVT74" s="703"/>
      <c r="AWC74" s="652"/>
      <c r="AWD74" s="652"/>
      <c r="AWE74" s="703"/>
      <c r="AWF74" s="652"/>
      <c r="AWG74" s="652"/>
      <c r="AWH74" s="652"/>
      <c r="AWI74" s="652"/>
      <c r="AWJ74" s="652"/>
      <c r="AWK74" s="652"/>
      <c r="AWL74" s="652"/>
      <c r="AWM74" s="652"/>
      <c r="AWP74" s="703"/>
      <c r="AXA74" s="703"/>
      <c r="AXL74" s="703"/>
      <c r="AXW74" s="703"/>
      <c r="AYH74" s="703"/>
      <c r="AYQ74" s="652"/>
      <c r="AYR74" s="652"/>
      <c r="AYS74" s="703"/>
      <c r="AYT74" s="652"/>
      <c r="AYU74" s="652"/>
      <c r="AYV74" s="652"/>
      <c r="AYW74" s="652"/>
      <c r="AYX74" s="652"/>
      <c r="AYY74" s="652"/>
      <c r="AYZ74" s="652"/>
      <c r="AZA74" s="652"/>
      <c r="AZD74" s="703"/>
      <c r="AZO74" s="703"/>
      <c r="AZZ74" s="703"/>
      <c r="BAK74" s="703"/>
      <c r="BAV74" s="703"/>
      <c r="BBE74" s="652"/>
      <c r="BBF74" s="652"/>
      <c r="BBG74" s="703"/>
      <c r="BBH74" s="652"/>
      <c r="BBI74" s="652"/>
      <c r="BBJ74" s="652"/>
      <c r="BBK74" s="652"/>
      <c r="BBL74" s="652"/>
      <c r="BBM74" s="652"/>
      <c r="BBN74" s="652"/>
      <c r="BBO74" s="652"/>
      <c r="BBR74" s="703"/>
      <c r="BCC74" s="703"/>
      <c r="BCN74" s="703"/>
      <c r="BCY74" s="703"/>
      <c r="BDJ74" s="703"/>
      <c r="BDS74" s="652"/>
      <c r="BDT74" s="652"/>
      <c r="BDU74" s="703"/>
      <c r="BDV74" s="652"/>
      <c r="BDW74" s="652"/>
      <c r="BDX74" s="652"/>
      <c r="BDY74" s="652"/>
      <c r="BDZ74" s="652"/>
      <c r="BEA74" s="652"/>
      <c r="BEB74" s="652"/>
      <c r="BEC74" s="652"/>
      <c r="BEF74" s="703"/>
      <c r="BEQ74" s="703"/>
      <c r="BFB74" s="703"/>
      <c r="BFM74" s="703"/>
      <c r="BFX74" s="703"/>
      <c r="BGG74" s="652"/>
      <c r="BGH74" s="652"/>
      <c r="BGI74" s="703"/>
      <c r="BGJ74" s="652"/>
      <c r="BGK74" s="652"/>
      <c r="BGL74" s="652"/>
      <c r="BGM74" s="652"/>
      <c r="BGN74" s="652"/>
      <c r="BGO74" s="652"/>
      <c r="BGP74" s="652"/>
      <c r="BGQ74" s="652"/>
      <c r="BGT74" s="703"/>
      <c r="BHE74" s="703"/>
      <c r="BHP74" s="703"/>
      <c r="BIA74" s="703"/>
      <c r="BIL74" s="703"/>
      <c r="BIU74" s="652"/>
      <c r="BIV74" s="652"/>
      <c r="BIW74" s="703"/>
      <c r="BIX74" s="652"/>
      <c r="BIY74" s="652"/>
      <c r="BIZ74" s="652"/>
      <c r="BJA74" s="652"/>
      <c r="BJB74" s="652"/>
      <c r="BJC74" s="652"/>
      <c r="BJD74" s="652"/>
      <c r="BJE74" s="652"/>
      <c r="BJH74" s="703"/>
      <c r="BJS74" s="703"/>
      <c r="BKD74" s="703"/>
      <c r="BKO74" s="703"/>
      <c r="BKZ74" s="703"/>
      <c r="BLI74" s="652"/>
      <c r="BLJ74" s="652"/>
      <c r="BLK74" s="703"/>
      <c r="BLL74" s="652"/>
      <c r="BLM74" s="652"/>
      <c r="BLN74" s="652"/>
      <c r="BLO74" s="652"/>
      <c r="BLP74" s="652"/>
      <c r="BLQ74" s="652"/>
      <c r="BLR74" s="652"/>
      <c r="BLS74" s="652"/>
      <c r="BLV74" s="703"/>
      <c r="BMG74" s="703"/>
      <c r="BMR74" s="703"/>
      <c r="BNC74" s="703"/>
      <c r="BNN74" s="703"/>
      <c r="BNW74" s="652"/>
      <c r="BNX74" s="652"/>
      <c r="BNY74" s="703"/>
      <c r="BNZ74" s="652"/>
      <c r="BOA74" s="652"/>
      <c r="BOB74" s="652"/>
      <c r="BOC74" s="652"/>
      <c r="BOD74" s="652"/>
      <c r="BOE74" s="652"/>
      <c r="BOF74" s="652"/>
      <c r="BOG74" s="652"/>
      <c r="BOJ74" s="703"/>
      <c r="BOU74" s="703"/>
      <c r="BPF74" s="703"/>
      <c r="BPQ74" s="703"/>
      <c r="BQB74" s="703"/>
      <c r="BQK74" s="652"/>
      <c r="BQL74" s="652"/>
      <c r="BQM74" s="703"/>
      <c r="BQN74" s="652"/>
      <c r="BQO74" s="652"/>
      <c r="BQP74" s="652"/>
      <c r="BQQ74" s="652"/>
      <c r="BQR74" s="652"/>
      <c r="BQS74" s="652"/>
      <c r="BQT74" s="652"/>
      <c r="BQU74" s="652"/>
      <c r="BQX74" s="703"/>
      <c r="BRI74" s="703"/>
      <c r="BRT74" s="703"/>
      <c r="BSE74" s="703"/>
      <c r="BSP74" s="703"/>
      <c r="BSY74" s="652"/>
      <c r="BSZ74" s="652"/>
      <c r="BTA74" s="703"/>
      <c r="BTB74" s="652"/>
      <c r="BTC74" s="652"/>
      <c r="BTD74" s="652"/>
      <c r="BTE74" s="652"/>
      <c r="BTF74" s="652"/>
      <c r="BTG74" s="652"/>
      <c r="BTH74" s="652"/>
      <c r="BTI74" s="652"/>
      <c r="BTL74" s="703"/>
      <c r="BTW74" s="703"/>
      <c r="BUH74" s="703"/>
      <c r="BUS74" s="703"/>
      <c r="BVD74" s="703"/>
      <c r="BVM74" s="652"/>
      <c r="BVN74" s="652"/>
      <c r="BVO74" s="703"/>
      <c r="BVP74" s="652"/>
      <c r="BVQ74" s="652"/>
      <c r="BVR74" s="652"/>
      <c r="BVS74" s="652"/>
      <c r="BVT74" s="652"/>
      <c r="BVU74" s="652"/>
      <c r="BVV74" s="652"/>
      <c r="BVW74" s="652"/>
      <c r="BVZ74" s="703"/>
      <c r="BWK74" s="703"/>
      <c r="BWV74" s="703"/>
      <c r="BXG74" s="703"/>
      <c r="BXR74" s="703"/>
      <c r="BYA74" s="652"/>
      <c r="BYB74" s="652"/>
      <c r="BYC74" s="703"/>
      <c r="BYD74" s="652"/>
      <c r="BYE74" s="652"/>
      <c r="BYF74" s="652"/>
      <c r="BYG74" s="652"/>
      <c r="BYH74" s="652"/>
      <c r="BYI74" s="652"/>
      <c r="BYJ74" s="652"/>
      <c r="BYK74" s="652"/>
      <c r="BYN74" s="703"/>
      <c r="BYY74" s="703"/>
      <c r="BZJ74" s="703"/>
      <c r="BZU74" s="703"/>
      <c r="CAF74" s="703"/>
      <c r="CAO74" s="652"/>
      <c r="CAP74" s="652"/>
      <c r="CAQ74" s="703"/>
      <c r="CAR74" s="652"/>
      <c r="CAS74" s="652"/>
      <c r="CAT74" s="652"/>
      <c r="CAU74" s="652"/>
      <c r="CAV74" s="652"/>
      <c r="CAW74" s="652"/>
      <c r="CAX74" s="652"/>
      <c r="CAY74" s="652"/>
      <c r="CBB74" s="703"/>
      <c r="CBM74" s="703"/>
      <c r="CBX74" s="703"/>
      <c r="CCI74" s="703"/>
      <c r="CCT74" s="703"/>
      <c r="CDC74" s="652"/>
      <c r="CDD74" s="652"/>
      <c r="CDE74" s="703"/>
      <c r="CDF74" s="652"/>
      <c r="CDG74" s="652"/>
      <c r="CDH74" s="652"/>
      <c r="CDI74" s="652"/>
      <c r="CDJ74" s="652"/>
      <c r="CDK74" s="652"/>
      <c r="CDL74" s="652"/>
      <c r="CDM74" s="652"/>
      <c r="CDP74" s="703"/>
      <c r="CEA74" s="703"/>
      <c r="CEL74" s="703"/>
      <c r="CEW74" s="703"/>
      <c r="CFH74" s="703"/>
      <c r="CFQ74" s="652"/>
      <c r="CFR74" s="652"/>
      <c r="CFS74" s="703"/>
      <c r="CFT74" s="652"/>
      <c r="CFU74" s="652"/>
      <c r="CFV74" s="652"/>
      <c r="CFW74" s="652"/>
      <c r="CFX74" s="652"/>
      <c r="CFY74" s="652"/>
      <c r="CFZ74" s="652"/>
      <c r="CGA74" s="652"/>
      <c r="CGD74" s="703"/>
      <c r="CGO74" s="703"/>
      <c r="CGZ74" s="703"/>
      <c r="CHK74" s="703"/>
      <c r="CHV74" s="703"/>
      <c r="CIE74" s="652"/>
      <c r="CIF74" s="652"/>
      <c r="CIG74" s="703"/>
      <c r="CIH74" s="652"/>
      <c r="CII74" s="652"/>
      <c r="CIJ74" s="652"/>
      <c r="CIK74" s="652"/>
      <c r="CIL74" s="652"/>
      <c r="CIM74" s="652"/>
      <c r="CIN74" s="652"/>
      <c r="CIO74" s="652"/>
      <c r="CIR74" s="703"/>
      <c r="CJC74" s="703"/>
      <c r="CJN74" s="703"/>
      <c r="CJY74" s="703"/>
      <c r="CKJ74" s="703"/>
      <c r="CKS74" s="652"/>
      <c r="CKT74" s="652"/>
      <c r="CKU74" s="703"/>
      <c r="CKV74" s="652"/>
      <c r="CKW74" s="652"/>
      <c r="CKX74" s="652"/>
      <c r="CKY74" s="652"/>
      <c r="CKZ74" s="652"/>
      <c r="CLA74" s="652"/>
      <c r="CLB74" s="652"/>
      <c r="CLC74" s="652"/>
      <c r="CLF74" s="703"/>
      <c r="CLQ74" s="703"/>
      <c r="CMB74" s="703"/>
      <c r="CMM74" s="703"/>
      <c r="CMX74" s="703"/>
      <c r="CNG74" s="652"/>
      <c r="CNH74" s="652"/>
      <c r="CNI74" s="703"/>
      <c r="CNJ74" s="652"/>
      <c r="CNK74" s="652"/>
      <c r="CNL74" s="652"/>
      <c r="CNM74" s="652"/>
      <c r="CNN74" s="652"/>
      <c r="CNO74" s="652"/>
      <c r="CNP74" s="652"/>
      <c r="CNQ74" s="652"/>
      <c r="CNT74" s="703"/>
      <c r="COE74" s="703"/>
      <c r="COP74" s="703"/>
      <c r="CPA74" s="703"/>
      <c r="CPL74" s="703"/>
      <c r="CPU74" s="652"/>
      <c r="CPV74" s="652"/>
      <c r="CPW74" s="703"/>
      <c r="CPX74" s="652"/>
      <c r="CPY74" s="652"/>
      <c r="CPZ74" s="652"/>
      <c r="CQA74" s="652"/>
      <c r="CQB74" s="652"/>
      <c r="CQC74" s="652"/>
      <c r="CQD74" s="652"/>
      <c r="CQE74" s="652"/>
      <c r="CQH74" s="703"/>
      <c r="CQS74" s="703"/>
      <c r="CRD74" s="703"/>
      <c r="CRO74" s="703"/>
      <c r="CRZ74" s="703"/>
      <c r="CSI74" s="652"/>
      <c r="CSJ74" s="652"/>
      <c r="CSK74" s="703"/>
      <c r="CSL74" s="652"/>
      <c r="CSM74" s="652"/>
      <c r="CSN74" s="652"/>
      <c r="CSO74" s="652"/>
      <c r="CSP74" s="652"/>
      <c r="CSQ74" s="652"/>
      <c r="CSR74" s="652"/>
      <c r="CSS74" s="652"/>
      <c r="CSV74" s="703"/>
      <c r="CTG74" s="703"/>
      <c r="CTR74" s="703"/>
      <c r="CUC74" s="703"/>
      <c r="CUN74" s="703"/>
      <c r="CUW74" s="652"/>
      <c r="CUX74" s="652"/>
      <c r="CUY74" s="703"/>
      <c r="CUZ74" s="652"/>
      <c r="CVA74" s="652"/>
      <c r="CVB74" s="652"/>
      <c r="CVC74" s="652"/>
      <c r="CVD74" s="652"/>
      <c r="CVE74" s="652"/>
      <c r="CVF74" s="652"/>
      <c r="CVG74" s="652"/>
      <c r="CVJ74" s="703"/>
      <c r="CVU74" s="703"/>
      <c r="CWF74" s="703"/>
      <c r="CWQ74" s="703"/>
      <c r="CXB74" s="703"/>
      <c r="CXK74" s="652"/>
      <c r="CXL74" s="652"/>
      <c r="CXM74" s="703"/>
      <c r="CXN74" s="652"/>
      <c r="CXO74" s="652"/>
      <c r="CXP74" s="652"/>
      <c r="CXQ74" s="652"/>
      <c r="CXR74" s="652"/>
      <c r="CXS74" s="652"/>
      <c r="CXT74" s="652"/>
      <c r="CXU74" s="652"/>
      <c r="CXX74" s="703"/>
      <c r="CYI74" s="703"/>
      <c r="CYT74" s="703"/>
      <c r="CZE74" s="703"/>
      <c r="CZP74" s="703"/>
      <c r="CZY74" s="652"/>
      <c r="CZZ74" s="652"/>
      <c r="DAA74" s="703"/>
      <c r="DAB74" s="652"/>
      <c r="DAC74" s="652"/>
      <c r="DAD74" s="652"/>
      <c r="DAE74" s="652"/>
      <c r="DAF74" s="652"/>
      <c r="DAG74" s="652"/>
      <c r="DAH74" s="652"/>
      <c r="DAI74" s="652"/>
      <c r="DAL74" s="703"/>
      <c r="DAW74" s="703"/>
      <c r="DBH74" s="703"/>
      <c r="DBS74" s="703"/>
      <c r="DCD74" s="703"/>
      <c r="DCM74" s="652"/>
      <c r="DCN74" s="652"/>
      <c r="DCO74" s="703"/>
      <c r="DCP74" s="652"/>
      <c r="DCQ74" s="652"/>
      <c r="DCR74" s="652"/>
      <c r="DCS74" s="652"/>
      <c r="DCT74" s="652"/>
      <c r="DCU74" s="652"/>
      <c r="DCV74" s="652"/>
      <c r="DCW74" s="652"/>
      <c r="DCZ74" s="703"/>
      <c r="DDK74" s="703"/>
      <c r="DDV74" s="703"/>
      <c r="DEG74" s="703"/>
      <c r="DER74" s="703"/>
      <c r="DFA74" s="652"/>
      <c r="DFB74" s="652"/>
      <c r="DFC74" s="703"/>
      <c r="DFD74" s="652"/>
      <c r="DFE74" s="652"/>
      <c r="DFF74" s="652"/>
      <c r="DFG74" s="652"/>
      <c r="DFH74" s="652"/>
      <c r="DFI74" s="652"/>
      <c r="DFJ74" s="652"/>
      <c r="DFK74" s="652"/>
      <c r="DFN74" s="703"/>
      <c r="DFY74" s="703"/>
      <c r="DGJ74" s="703"/>
      <c r="DGU74" s="703"/>
      <c r="DHF74" s="703"/>
      <c r="DHO74" s="652"/>
      <c r="DHP74" s="652"/>
      <c r="DHQ74" s="703"/>
      <c r="DHR74" s="652"/>
      <c r="DHS74" s="652"/>
      <c r="DHT74" s="652"/>
      <c r="DHU74" s="652"/>
      <c r="DHV74" s="652"/>
      <c r="DHW74" s="652"/>
      <c r="DHX74" s="652"/>
      <c r="DHY74" s="652"/>
      <c r="DIB74" s="703"/>
      <c r="DIM74" s="703"/>
      <c r="DIX74" s="703"/>
      <c r="DJI74" s="703"/>
      <c r="DJT74" s="703"/>
      <c r="DKC74" s="652"/>
      <c r="DKD74" s="652"/>
      <c r="DKE74" s="703"/>
      <c r="DKF74" s="652"/>
      <c r="DKG74" s="652"/>
      <c r="DKH74" s="652"/>
      <c r="DKI74" s="652"/>
      <c r="DKJ74" s="652"/>
      <c r="DKK74" s="652"/>
      <c r="DKL74" s="652"/>
      <c r="DKM74" s="652"/>
      <c r="DKP74" s="703"/>
      <c r="DLA74" s="703"/>
      <c r="DLL74" s="703"/>
      <c r="DLW74" s="703"/>
      <c r="DMH74" s="703"/>
      <c r="DMQ74" s="652"/>
      <c r="DMR74" s="652"/>
      <c r="DMS74" s="703"/>
      <c r="DMT74" s="652"/>
      <c r="DMU74" s="652"/>
      <c r="DMV74" s="652"/>
      <c r="DMW74" s="652"/>
      <c r="DMX74" s="652"/>
      <c r="DMY74" s="652"/>
      <c r="DMZ74" s="652"/>
      <c r="DNA74" s="652"/>
      <c r="DND74" s="703"/>
      <c r="DNO74" s="703"/>
      <c r="DNZ74" s="703"/>
      <c r="DOK74" s="703"/>
      <c r="DOV74" s="703"/>
      <c r="DPE74" s="652"/>
      <c r="DPF74" s="652"/>
      <c r="DPG74" s="703"/>
      <c r="DPH74" s="652"/>
      <c r="DPI74" s="652"/>
      <c r="DPJ74" s="652"/>
      <c r="DPK74" s="652"/>
      <c r="DPL74" s="652"/>
      <c r="DPM74" s="652"/>
      <c r="DPN74" s="652"/>
      <c r="DPO74" s="652"/>
      <c r="DPR74" s="703"/>
      <c r="DQC74" s="703"/>
      <c r="DQN74" s="703"/>
      <c r="DQY74" s="703"/>
      <c r="DRJ74" s="703"/>
      <c r="DRS74" s="652"/>
      <c r="DRT74" s="652"/>
      <c r="DRU74" s="703"/>
      <c r="DRV74" s="652"/>
      <c r="DRW74" s="652"/>
      <c r="DRX74" s="652"/>
      <c r="DRY74" s="652"/>
      <c r="DRZ74" s="652"/>
      <c r="DSA74" s="652"/>
      <c r="DSB74" s="652"/>
      <c r="DSC74" s="652"/>
      <c r="DSF74" s="703"/>
      <c r="DSQ74" s="703"/>
      <c r="DTB74" s="703"/>
      <c r="DTM74" s="703"/>
      <c r="DTX74" s="703"/>
      <c r="DUG74" s="652"/>
      <c r="DUH74" s="652"/>
      <c r="DUI74" s="703"/>
      <c r="DUJ74" s="652"/>
      <c r="DUK74" s="652"/>
      <c r="DUL74" s="652"/>
      <c r="DUM74" s="652"/>
      <c r="DUN74" s="652"/>
      <c r="DUO74" s="652"/>
      <c r="DUP74" s="652"/>
      <c r="DUQ74" s="652"/>
      <c r="DUT74" s="703"/>
      <c r="DVE74" s="703"/>
      <c r="DVP74" s="703"/>
      <c r="DWA74" s="703"/>
      <c r="DWL74" s="703"/>
      <c r="DWU74" s="652"/>
      <c r="DWV74" s="652"/>
      <c r="DWW74" s="703"/>
      <c r="DWX74" s="652"/>
      <c r="DWY74" s="652"/>
      <c r="DWZ74" s="652"/>
      <c r="DXA74" s="652"/>
      <c r="DXB74" s="652"/>
      <c r="DXC74" s="652"/>
      <c r="DXD74" s="652"/>
      <c r="DXE74" s="652"/>
      <c r="DXH74" s="703"/>
      <c r="DXS74" s="703"/>
      <c r="DYD74" s="703"/>
      <c r="DYO74" s="703"/>
      <c r="DYZ74" s="703"/>
      <c r="DZI74" s="652"/>
      <c r="DZJ74" s="652"/>
      <c r="DZK74" s="703"/>
      <c r="DZL74" s="652"/>
      <c r="DZM74" s="652"/>
      <c r="DZN74" s="652"/>
      <c r="DZO74" s="652"/>
      <c r="DZP74" s="652"/>
      <c r="DZQ74" s="652"/>
      <c r="DZR74" s="652"/>
      <c r="DZS74" s="652"/>
      <c r="DZV74" s="703"/>
      <c r="EAG74" s="703"/>
      <c r="EAR74" s="703"/>
      <c r="EBC74" s="703"/>
      <c r="EBN74" s="703"/>
      <c r="EBW74" s="652"/>
      <c r="EBX74" s="652"/>
      <c r="EBY74" s="703"/>
      <c r="EBZ74" s="652"/>
      <c r="ECA74" s="652"/>
      <c r="ECB74" s="652"/>
      <c r="ECC74" s="652"/>
      <c r="ECD74" s="652"/>
      <c r="ECE74" s="652"/>
      <c r="ECF74" s="652"/>
      <c r="ECG74" s="652"/>
      <c r="ECJ74" s="703"/>
      <c r="ECU74" s="703"/>
      <c r="EDF74" s="703"/>
      <c r="EDQ74" s="703"/>
      <c r="EEB74" s="703"/>
      <c r="EEK74" s="652"/>
      <c r="EEL74" s="652"/>
      <c r="EEM74" s="703"/>
      <c r="EEN74" s="652"/>
      <c r="EEO74" s="652"/>
      <c r="EEP74" s="652"/>
      <c r="EEQ74" s="652"/>
      <c r="EER74" s="652"/>
      <c r="EES74" s="652"/>
      <c r="EET74" s="652"/>
      <c r="EEU74" s="652"/>
      <c r="EEX74" s="703"/>
      <c r="EFI74" s="703"/>
      <c r="EFT74" s="703"/>
      <c r="EGE74" s="703"/>
      <c r="EGP74" s="703"/>
      <c r="EGY74" s="652"/>
      <c r="EGZ74" s="652"/>
      <c r="EHA74" s="703"/>
      <c r="EHB74" s="652"/>
      <c r="EHC74" s="652"/>
      <c r="EHD74" s="652"/>
      <c r="EHE74" s="652"/>
      <c r="EHF74" s="652"/>
      <c r="EHG74" s="652"/>
      <c r="EHH74" s="652"/>
      <c r="EHI74" s="652"/>
      <c r="EHL74" s="703"/>
      <c r="EHW74" s="703"/>
      <c r="EIH74" s="703"/>
      <c r="EIS74" s="703"/>
      <c r="EJD74" s="703"/>
      <c r="EJM74" s="652"/>
      <c r="EJN74" s="652"/>
      <c r="EJO74" s="703"/>
      <c r="EJP74" s="652"/>
      <c r="EJQ74" s="652"/>
      <c r="EJR74" s="652"/>
      <c r="EJS74" s="652"/>
      <c r="EJT74" s="652"/>
      <c r="EJU74" s="652"/>
      <c r="EJV74" s="652"/>
      <c r="EJW74" s="652"/>
      <c r="EJZ74" s="703"/>
      <c r="EKK74" s="703"/>
      <c r="EKV74" s="703"/>
      <c r="ELG74" s="703"/>
      <c r="ELR74" s="703"/>
      <c r="EMA74" s="652"/>
      <c r="EMB74" s="652"/>
      <c r="EMC74" s="703"/>
      <c r="EMD74" s="652"/>
      <c r="EME74" s="652"/>
      <c r="EMF74" s="652"/>
      <c r="EMG74" s="652"/>
      <c r="EMH74" s="652"/>
      <c r="EMI74" s="652"/>
      <c r="EMJ74" s="652"/>
      <c r="EMK74" s="652"/>
      <c r="EMN74" s="703"/>
      <c r="EMY74" s="703"/>
      <c r="ENJ74" s="703"/>
      <c r="ENU74" s="703"/>
      <c r="EOF74" s="703"/>
      <c r="EOO74" s="652"/>
      <c r="EOP74" s="652"/>
      <c r="EOQ74" s="703"/>
      <c r="EOR74" s="652"/>
      <c r="EOS74" s="652"/>
      <c r="EOT74" s="652"/>
      <c r="EOU74" s="652"/>
      <c r="EOV74" s="652"/>
      <c r="EOW74" s="652"/>
      <c r="EOX74" s="652"/>
      <c r="EOY74" s="652"/>
      <c r="EPB74" s="703"/>
      <c r="EPM74" s="703"/>
      <c r="EPX74" s="703"/>
      <c r="EQI74" s="703"/>
      <c r="EQT74" s="703"/>
      <c r="ERC74" s="652"/>
      <c r="ERD74" s="652"/>
      <c r="ERE74" s="703"/>
      <c r="ERF74" s="652"/>
      <c r="ERG74" s="652"/>
      <c r="ERH74" s="652"/>
      <c r="ERI74" s="652"/>
      <c r="ERJ74" s="652"/>
      <c r="ERK74" s="652"/>
      <c r="ERL74" s="652"/>
      <c r="ERM74" s="652"/>
      <c r="ERP74" s="703"/>
      <c r="ESA74" s="703"/>
      <c r="ESL74" s="703"/>
      <c r="ESW74" s="703"/>
      <c r="ETH74" s="703"/>
      <c r="ETQ74" s="652"/>
      <c r="ETR74" s="652"/>
      <c r="ETS74" s="703"/>
      <c r="ETT74" s="652"/>
      <c r="ETU74" s="652"/>
      <c r="ETV74" s="652"/>
      <c r="ETW74" s="652"/>
      <c r="ETX74" s="652"/>
      <c r="ETY74" s="652"/>
      <c r="ETZ74" s="652"/>
      <c r="EUA74" s="652"/>
      <c r="EUD74" s="703"/>
      <c r="EUO74" s="703"/>
      <c r="EUZ74" s="703"/>
      <c r="EVK74" s="703"/>
      <c r="EVV74" s="703"/>
      <c r="EWE74" s="652"/>
      <c r="EWF74" s="652"/>
      <c r="EWG74" s="703"/>
      <c r="EWH74" s="652"/>
      <c r="EWI74" s="652"/>
      <c r="EWJ74" s="652"/>
      <c r="EWK74" s="652"/>
      <c r="EWL74" s="652"/>
      <c r="EWM74" s="652"/>
      <c r="EWN74" s="652"/>
      <c r="EWO74" s="652"/>
      <c r="EWR74" s="703"/>
      <c r="EXC74" s="703"/>
      <c r="EXN74" s="703"/>
      <c r="EXY74" s="703"/>
      <c r="EYJ74" s="703"/>
      <c r="EYS74" s="652"/>
      <c r="EYT74" s="652"/>
      <c r="EYU74" s="703"/>
      <c r="EYV74" s="652"/>
      <c r="EYW74" s="652"/>
      <c r="EYX74" s="652"/>
      <c r="EYY74" s="652"/>
      <c r="EYZ74" s="652"/>
      <c r="EZA74" s="652"/>
      <c r="EZB74" s="652"/>
      <c r="EZC74" s="652"/>
      <c r="EZF74" s="703"/>
      <c r="EZQ74" s="703"/>
      <c r="FAB74" s="703"/>
      <c r="FAM74" s="703"/>
      <c r="FAX74" s="703"/>
      <c r="FBG74" s="652"/>
      <c r="FBH74" s="652"/>
      <c r="FBI74" s="703"/>
      <c r="FBJ74" s="652"/>
      <c r="FBK74" s="652"/>
      <c r="FBL74" s="652"/>
      <c r="FBM74" s="652"/>
      <c r="FBN74" s="652"/>
      <c r="FBO74" s="652"/>
      <c r="FBP74" s="652"/>
      <c r="FBQ74" s="652"/>
      <c r="FBT74" s="703"/>
      <c r="FCE74" s="703"/>
      <c r="FCP74" s="703"/>
      <c r="FDA74" s="703"/>
      <c r="FDL74" s="703"/>
      <c r="FDU74" s="652"/>
      <c r="FDV74" s="652"/>
      <c r="FDW74" s="703"/>
      <c r="FDX74" s="652"/>
      <c r="FDY74" s="652"/>
      <c r="FDZ74" s="652"/>
      <c r="FEA74" s="652"/>
      <c r="FEB74" s="652"/>
      <c r="FEC74" s="652"/>
      <c r="FED74" s="652"/>
      <c r="FEE74" s="652"/>
      <c r="FEH74" s="703"/>
      <c r="FES74" s="703"/>
      <c r="FFD74" s="703"/>
      <c r="FFO74" s="703"/>
      <c r="FFZ74" s="703"/>
      <c r="FGI74" s="652"/>
      <c r="FGJ74" s="652"/>
      <c r="FGK74" s="703"/>
      <c r="FGL74" s="652"/>
      <c r="FGM74" s="652"/>
      <c r="FGN74" s="652"/>
      <c r="FGO74" s="652"/>
      <c r="FGP74" s="652"/>
      <c r="FGQ74" s="652"/>
      <c r="FGR74" s="652"/>
      <c r="FGS74" s="652"/>
      <c r="FGV74" s="703"/>
      <c r="FHG74" s="703"/>
      <c r="FHR74" s="703"/>
      <c r="FIC74" s="703"/>
      <c r="FIN74" s="703"/>
      <c r="FIW74" s="652"/>
      <c r="FIX74" s="652"/>
      <c r="FIY74" s="703"/>
      <c r="FIZ74" s="652"/>
      <c r="FJA74" s="652"/>
      <c r="FJB74" s="652"/>
      <c r="FJC74" s="652"/>
      <c r="FJD74" s="652"/>
      <c r="FJE74" s="652"/>
      <c r="FJF74" s="652"/>
      <c r="FJG74" s="652"/>
      <c r="FJJ74" s="703"/>
      <c r="FJU74" s="703"/>
      <c r="FKF74" s="703"/>
      <c r="FKQ74" s="703"/>
      <c r="FLB74" s="703"/>
      <c r="FLK74" s="652"/>
      <c r="FLL74" s="652"/>
      <c r="FLM74" s="703"/>
      <c r="FLN74" s="652"/>
      <c r="FLO74" s="652"/>
      <c r="FLP74" s="652"/>
      <c r="FLQ74" s="652"/>
      <c r="FLR74" s="652"/>
      <c r="FLS74" s="652"/>
      <c r="FLT74" s="652"/>
      <c r="FLU74" s="652"/>
      <c r="FLX74" s="703"/>
      <c r="FMI74" s="703"/>
      <c r="FMT74" s="703"/>
      <c r="FNE74" s="703"/>
      <c r="FNP74" s="703"/>
      <c r="FNY74" s="652"/>
      <c r="FNZ74" s="652"/>
      <c r="FOA74" s="703"/>
      <c r="FOB74" s="652"/>
      <c r="FOC74" s="652"/>
      <c r="FOD74" s="652"/>
      <c r="FOE74" s="652"/>
      <c r="FOF74" s="652"/>
      <c r="FOG74" s="652"/>
      <c r="FOH74" s="652"/>
      <c r="FOI74" s="652"/>
      <c r="FOL74" s="703"/>
      <c r="FOW74" s="703"/>
      <c r="FPH74" s="703"/>
      <c r="FPS74" s="703"/>
      <c r="FQD74" s="703"/>
      <c r="FQM74" s="652"/>
      <c r="FQN74" s="652"/>
      <c r="FQO74" s="703"/>
      <c r="FQP74" s="652"/>
      <c r="FQQ74" s="652"/>
      <c r="FQR74" s="652"/>
      <c r="FQS74" s="652"/>
      <c r="FQT74" s="652"/>
      <c r="FQU74" s="652"/>
      <c r="FQV74" s="652"/>
      <c r="FQW74" s="652"/>
      <c r="FQZ74" s="703"/>
      <c r="FRK74" s="703"/>
      <c r="FRV74" s="703"/>
      <c r="FSG74" s="703"/>
      <c r="FSR74" s="703"/>
      <c r="FTA74" s="652"/>
      <c r="FTB74" s="652"/>
      <c r="FTC74" s="703"/>
      <c r="FTD74" s="652"/>
      <c r="FTE74" s="652"/>
      <c r="FTF74" s="652"/>
      <c r="FTG74" s="652"/>
      <c r="FTH74" s="652"/>
      <c r="FTI74" s="652"/>
      <c r="FTJ74" s="652"/>
      <c r="FTK74" s="652"/>
      <c r="FTN74" s="703"/>
      <c r="FTY74" s="703"/>
      <c r="FUJ74" s="703"/>
      <c r="FUU74" s="703"/>
      <c r="FVF74" s="703"/>
      <c r="FVO74" s="652"/>
      <c r="FVP74" s="652"/>
      <c r="FVQ74" s="703"/>
      <c r="FVR74" s="652"/>
      <c r="FVS74" s="652"/>
      <c r="FVT74" s="652"/>
      <c r="FVU74" s="652"/>
      <c r="FVV74" s="652"/>
      <c r="FVW74" s="652"/>
      <c r="FVX74" s="652"/>
      <c r="FVY74" s="652"/>
      <c r="FWB74" s="703"/>
      <c r="FWM74" s="703"/>
      <c r="FWX74" s="703"/>
      <c r="FXI74" s="703"/>
      <c r="FXT74" s="703"/>
      <c r="FYC74" s="652"/>
      <c r="FYD74" s="652"/>
      <c r="FYE74" s="703"/>
      <c r="FYF74" s="652"/>
      <c r="FYG74" s="652"/>
      <c r="FYH74" s="652"/>
      <c r="FYI74" s="652"/>
      <c r="FYJ74" s="652"/>
      <c r="FYK74" s="652"/>
      <c r="FYL74" s="652"/>
      <c r="FYM74" s="652"/>
      <c r="FYP74" s="703"/>
      <c r="FZA74" s="703"/>
      <c r="FZL74" s="703"/>
      <c r="FZW74" s="703"/>
      <c r="GAH74" s="703"/>
      <c r="GAQ74" s="652"/>
      <c r="GAR74" s="652"/>
      <c r="GAS74" s="703"/>
      <c r="GAT74" s="652"/>
      <c r="GAU74" s="652"/>
      <c r="GAV74" s="652"/>
      <c r="GAW74" s="652"/>
      <c r="GAX74" s="652"/>
      <c r="GAY74" s="652"/>
      <c r="GAZ74" s="652"/>
      <c r="GBA74" s="652"/>
      <c r="GBD74" s="703"/>
      <c r="GBO74" s="703"/>
      <c r="GBZ74" s="703"/>
      <c r="GCK74" s="703"/>
      <c r="GCV74" s="703"/>
      <c r="GDE74" s="652"/>
      <c r="GDF74" s="652"/>
      <c r="GDG74" s="703"/>
      <c r="GDH74" s="652"/>
      <c r="GDI74" s="652"/>
      <c r="GDJ74" s="652"/>
      <c r="GDK74" s="652"/>
      <c r="GDL74" s="652"/>
      <c r="GDM74" s="652"/>
      <c r="GDN74" s="652"/>
      <c r="GDO74" s="652"/>
      <c r="GDR74" s="703"/>
      <c r="GEC74" s="703"/>
      <c r="GEN74" s="703"/>
      <c r="GEY74" s="703"/>
      <c r="GFJ74" s="703"/>
      <c r="GFS74" s="652"/>
      <c r="GFT74" s="652"/>
      <c r="GFU74" s="703"/>
      <c r="GFV74" s="652"/>
      <c r="GFW74" s="652"/>
      <c r="GFX74" s="652"/>
      <c r="GFY74" s="652"/>
      <c r="GFZ74" s="652"/>
      <c r="GGA74" s="652"/>
      <c r="GGB74" s="652"/>
      <c r="GGC74" s="652"/>
      <c r="GGF74" s="703"/>
      <c r="GGQ74" s="703"/>
      <c r="GHB74" s="703"/>
      <c r="GHM74" s="703"/>
      <c r="GHX74" s="703"/>
      <c r="GIG74" s="652"/>
      <c r="GIH74" s="652"/>
      <c r="GII74" s="703"/>
      <c r="GIJ74" s="652"/>
      <c r="GIK74" s="652"/>
      <c r="GIL74" s="652"/>
      <c r="GIM74" s="652"/>
      <c r="GIN74" s="652"/>
      <c r="GIO74" s="652"/>
      <c r="GIP74" s="652"/>
      <c r="GIQ74" s="652"/>
      <c r="GIT74" s="703"/>
      <c r="GJE74" s="703"/>
      <c r="GJP74" s="703"/>
      <c r="GKA74" s="703"/>
      <c r="GKL74" s="703"/>
      <c r="GKU74" s="652"/>
      <c r="GKV74" s="652"/>
      <c r="GKW74" s="703"/>
      <c r="GKX74" s="652"/>
      <c r="GKY74" s="652"/>
      <c r="GKZ74" s="652"/>
      <c r="GLA74" s="652"/>
      <c r="GLB74" s="652"/>
      <c r="GLC74" s="652"/>
      <c r="GLD74" s="652"/>
      <c r="GLE74" s="652"/>
      <c r="GLH74" s="703"/>
      <c r="GLS74" s="703"/>
      <c r="GMD74" s="703"/>
      <c r="GMO74" s="703"/>
      <c r="GMZ74" s="703"/>
      <c r="GNI74" s="652"/>
      <c r="GNJ74" s="652"/>
      <c r="GNK74" s="703"/>
      <c r="GNL74" s="652"/>
      <c r="GNM74" s="652"/>
      <c r="GNN74" s="652"/>
      <c r="GNO74" s="652"/>
      <c r="GNP74" s="652"/>
      <c r="GNQ74" s="652"/>
      <c r="GNR74" s="652"/>
      <c r="GNS74" s="652"/>
      <c r="GNV74" s="703"/>
      <c r="GOG74" s="703"/>
      <c r="GOR74" s="703"/>
      <c r="GPC74" s="703"/>
      <c r="GPN74" s="703"/>
      <c r="GPW74" s="652"/>
      <c r="GPX74" s="652"/>
      <c r="GPY74" s="703"/>
      <c r="GPZ74" s="652"/>
      <c r="GQA74" s="652"/>
      <c r="GQB74" s="652"/>
      <c r="GQC74" s="652"/>
      <c r="GQD74" s="652"/>
      <c r="GQE74" s="652"/>
      <c r="GQF74" s="652"/>
      <c r="GQG74" s="652"/>
      <c r="GQJ74" s="703"/>
      <c r="GQU74" s="703"/>
      <c r="GRF74" s="703"/>
      <c r="GRQ74" s="703"/>
      <c r="GSB74" s="703"/>
      <c r="GSK74" s="652"/>
      <c r="GSL74" s="652"/>
      <c r="GSM74" s="703"/>
      <c r="GSN74" s="652"/>
      <c r="GSO74" s="652"/>
      <c r="GSP74" s="652"/>
      <c r="GSQ74" s="652"/>
      <c r="GSR74" s="652"/>
      <c r="GSS74" s="652"/>
      <c r="GST74" s="652"/>
      <c r="GSU74" s="652"/>
      <c r="GSX74" s="703"/>
      <c r="GTI74" s="703"/>
      <c r="GTT74" s="703"/>
      <c r="GUE74" s="703"/>
      <c r="GUP74" s="703"/>
      <c r="GUY74" s="652"/>
      <c r="GUZ74" s="652"/>
      <c r="GVA74" s="703"/>
      <c r="GVB74" s="652"/>
      <c r="GVC74" s="652"/>
      <c r="GVD74" s="652"/>
      <c r="GVE74" s="652"/>
      <c r="GVF74" s="652"/>
      <c r="GVG74" s="652"/>
      <c r="GVH74" s="652"/>
      <c r="GVI74" s="652"/>
      <c r="GVL74" s="703"/>
      <c r="GVW74" s="703"/>
      <c r="GWH74" s="703"/>
      <c r="GWS74" s="703"/>
      <c r="GXD74" s="703"/>
      <c r="GXM74" s="652"/>
      <c r="GXN74" s="652"/>
      <c r="GXO74" s="703"/>
      <c r="GXP74" s="652"/>
      <c r="GXQ74" s="652"/>
      <c r="GXR74" s="652"/>
      <c r="GXS74" s="652"/>
      <c r="GXT74" s="652"/>
      <c r="GXU74" s="652"/>
      <c r="GXV74" s="652"/>
      <c r="GXW74" s="652"/>
      <c r="GXZ74" s="703"/>
      <c r="GYK74" s="703"/>
      <c r="GYV74" s="703"/>
      <c r="GZG74" s="703"/>
      <c r="GZR74" s="703"/>
      <c r="HAA74" s="652"/>
      <c r="HAB74" s="652"/>
      <c r="HAC74" s="703"/>
      <c r="HAD74" s="652"/>
      <c r="HAE74" s="652"/>
      <c r="HAF74" s="652"/>
      <c r="HAG74" s="652"/>
      <c r="HAH74" s="652"/>
      <c r="HAI74" s="652"/>
      <c r="HAJ74" s="652"/>
      <c r="HAK74" s="652"/>
      <c r="HAN74" s="703"/>
      <c r="HAY74" s="703"/>
      <c r="HBJ74" s="703"/>
      <c r="HBU74" s="703"/>
      <c r="HCF74" s="703"/>
      <c r="HCO74" s="652"/>
      <c r="HCP74" s="652"/>
      <c r="HCQ74" s="703"/>
      <c r="HCR74" s="652"/>
      <c r="HCS74" s="652"/>
      <c r="HCT74" s="652"/>
      <c r="HCU74" s="652"/>
      <c r="HCV74" s="652"/>
      <c r="HCW74" s="652"/>
      <c r="HCX74" s="652"/>
      <c r="HCY74" s="652"/>
      <c r="HDB74" s="703"/>
      <c r="HDM74" s="703"/>
      <c r="HDX74" s="703"/>
      <c r="HEI74" s="703"/>
      <c r="HET74" s="703"/>
      <c r="HFC74" s="652"/>
      <c r="HFD74" s="652"/>
      <c r="HFE74" s="703"/>
      <c r="HFF74" s="652"/>
      <c r="HFG74" s="652"/>
      <c r="HFH74" s="652"/>
      <c r="HFI74" s="652"/>
      <c r="HFJ74" s="652"/>
      <c r="HFK74" s="652"/>
      <c r="HFL74" s="652"/>
      <c r="HFM74" s="652"/>
      <c r="HFP74" s="703"/>
      <c r="HGA74" s="703"/>
      <c r="HGL74" s="703"/>
      <c r="HGW74" s="703"/>
      <c r="HHH74" s="703"/>
      <c r="HHQ74" s="652"/>
      <c r="HHR74" s="652"/>
      <c r="HHS74" s="703"/>
      <c r="HHT74" s="652"/>
      <c r="HHU74" s="652"/>
      <c r="HHV74" s="652"/>
      <c r="HHW74" s="652"/>
      <c r="HHX74" s="652"/>
      <c r="HHY74" s="652"/>
      <c r="HHZ74" s="652"/>
      <c r="HIA74" s="652"/>
      <c r="HID74" s="703"/>
      <c r="HIO74" s="703"/>
      <c r="HIZ74" s="703"/>
      <c r="HJK74" s="703"/>
      <c r="HJV74" s="703"/>
      <c r="HKE74" s="652"/>
      <c r="HKF74" s="652"/>
      <c r="HKG74" s="703"/>
      <c r="HKH74" s="652"/>
      <c r="HKI74" s="652"/>
      <c r="HKJ74" s="652"/>
      <c r="HKK74" s="652"/>
      <c r="HKL74" s="652"/>
      <c r="HKM74" s="652"/>
      <c r="HKN74" s="652"/>
      <c r="HKO74" s="652"/>
      <c r="HKR74" s="703"/>
      <c r="HLC74" s="703"/>
      <c r="HLN74" s="703"/>
      <c r="HLY74" s="703"/>
      <c r="HMJ74" s="703"/>
      <c r="HMS74" s="652"/>
      <c r="HMT74" s="652"/>
      <c r="HMU74" s="703"/>
      <c r="HMV74" s="652"/>
      <c r="HMW74" s="652"/>
      <c r="HMX74" s="652"/>
      <c r="HMY74" s="652"/>
      <c r="HMZ74" s="652"/>
      <c r="HNA74" s="652"/>
      <c r="HNB74" s="652"/>
      <c r="HNC74" s="652"/>
      <c r="HNF74" s="703"/>
      <c r="HNQ74" s="703"/>
      <c r="HOB74" s="703"/>
      <c r="HOM74" s="703"/>
      <c r="HOX74" s="703"/>
      <c r="HPG74" s="652"/>
      <c r="HPH74" s="652"/>
      <c r="HPI74" s="703"/>
      <c r="HPJ74" s="652"/>
      <c r="HPK74" s="652"/>
      <c r="HPL74" s="652"/>
      <c r="HPM74" s="652"/>
      <c r="HPN74" s="652"/>
      <c r="HPO74" s="652"/>
      <c r="HPP74" s="652"/>
      <c r="HPQ74" s="652"/>
      <c r="HPT74" s="703"/>
      <c r="HQE74" s="703"/>
      <c r="HQP74" s="703"/>
      <c r="HRA74" s="703"/>
      <c r="HRL74" s="703"/>
      <c r="HRU74" s="652"/>
      <c r="HRV74" s="652"/>
      <c r="HRW74" s="703"/>
      <c r="HRX74" s="652"/>
      <c r="HRY74" s="652"/>
      <c r="HRZ74" s="652"/>
      <c r="HSA74" s="652"/>
      <c r="HSB74" s="652"/>
      <c r="HSC74" s="652"/>
      <c r="HSD74" s="652"/>
      <c r="HSE74" s="652"/>
      <c r="HSH74" s="703"/>
      <c r="HSS74" s="703"/>
      <c r="HTD74" s="703"/>
      <c r="HTO74" s="703"/>
      <c r="HTZ74" s="703"/>
      <c r="HUI74" s="652"/>
      <c r="HUJ74" s="652"/>
      <c r="HUK74" s="703"/>
      <c r="HUL74" s="652"/>
      <c r="HUM74" s="652"/>
      <c r="HUN74" s="652"/>
      <c r="HUO74" s="652"/>
      <c r="HUP74" s="652"/>
      <c r="HUQ74" s="652"/>
      <c r="HUR74" s="652"/>
      <c r="HUS74" s="652"/>
      <c r="HUV74" s="703"/>
      <c r="HVG74" s="703"/>
      <c r="HVR74" s="703"/>
      <c r="HWC74" s="703"/>
      <c r="HWN74" s="703"/>
      <c r="HWW74" s="652"/>
      <c r="HWX74" s="652"/>
      <c r="HWY74" s="703"/>
      <c r="HWZ74" s="652"/>
      <c r="HXA74" s="652"/>
      <c r="HXB74" s="652"/>
      <c r="HXC74" s="652"/>
      <c r="HXD74" s="652"/>
      <c r="HXE74" s="652"/>
      <c r="HXF74" s="652"/>
      <c r="HXG74" s="652"/>
      <c r="HXJ74" s="703"/>
      <c r="HXU74" s="703"/>
      <c r="HYF74" s="703"/>
      <c r="HYQ74" s="703"/>
      <c r="HZB74" s="703"/>
      <c r="HZK74" s="652"/>
      <c r="HZL74" s="652"/>
      <c r="HZM74" s="703"/>
      <c r="HZN74" s="652"/>
      <c r="HZO74" s="652"/>
      <c r="HZP74" s="652"/>
      <c r="HZQ74" s="652"/>
      <c r="HZR74" s="652"/>
      <c r="HZS74" s="652"/>
      <c r="HZT74" s="652"/>
      <c r="HZU74" s="652"/>
      <c r="HZX74" s="703"/>
      <c r="IAI74" s="703"/>
      <c r="IAT74" s="703"/>
      <c r="IBE74" s="703"/>
      <c r="IBP74" s="703"/>
      <c r="IBY74" s="652"/>
      <c r="IBZ74" s="652"/>
      <c r="ICA74" s="703"/>
      <c r="ICB74" s="652"/>
      <c r="ICC74" s="652"/>
      <c r="ICD74" s="652"/>
      <c r="ICE74" s="652"/>
      <c r="ICF74" s="652"/>
      <c r="ICG74" s="652"/>
      <c r="ICH74" s="652"/>
      <c r="ICI74" s="652"/>
      <c r="ICL74" s="703"/>
      <c r="ICW74" s="703"/>
      <c r="IDH74" s="703"/>
      <c r="IDS74" s="703"/>
      <c r="IED74" s="703"/>
      <c r="IEM74" s="652"/>
      <c r="IEN74" s="652"/>
      <c r="IEO74" s="703"/>
      <c r="IEP74" s="652"/>
      <c r="IEQ74" s="652"/>
      <c r="IER74" s="652"/>
      <c r="IES74" s="652"/>
      <c r="IET74" s="652"/>
      <c r="IEU74" s="652"/>
      <c r="IEV74" s="652"/>
      <c r="IEW74" s="652"/>
      <c r="IEZ74" s="703"/>
      <c r="IFK74" s="703"/>
      <c r="IFV74" s="703"/>
      <c r="IGG74" s="703"/>
      <c r="IGR74" s="703"/>
      <c r="IHA74" s="652"/>
      <c r="IHB74" s="652"/>
      <c r="IHC74" s="703"/>
      <c r="IHD74" s="652"/>
      <c r="IHE74" s="652"/>
      <c r="IHF74" s="652"/>
      <c r="IHG74" s="652"/>
      <c r="IHH74" s="652"/>
      <c r="IHI74" s="652"/>
      <c r="IHJ74" s="652"/>
      <c r="IHK74" s="652"/>
      <c r="IHN74" s="703"/>
      <c r="IHY74" s="703"/>
      <c r="IIJ74" s="703"/>
      <c r="IIU74" s="703"/>
      <c r="IJF74" s="703"/>
      <c r="IJO74" s="652"/>
      <c r="IJP74" s="652"/>
      <c r="IJQ74" s="703"/>
      <c r="IJR74" s="652"/>
      <c r="IJS74" s="652"/>
      <c r="IJT74" s="652"/>
      <c r="IJU74" s="652"/>
      <c r="IJV74" s="652"/>
      <c r="IJW74" s="652"/>
      <c r="IJX74" s="652"/>
      <c r="IJY74" s="652"/>
      <c r="IKB74" s="703"/>
      <c r="IKM74" s="703"/>
      <c r="IKX74" s="703"/>
      <c r="ILI74" s="703"/>
      <c r="ILT74" s="703"/>
      <c r="IMC74" s="652"/>
      <c r="IMD74" s="652"/>
      <c r="IME74" s="703"/>
      <c r="IMF74" s="652"/>
      <c r="IMG74" s="652"/>
      <c r="IMH74" s="652"/>
      <c r="IMI74" s="652"/>
      <c r="IMJ74" s="652"/>
      <c r="IMK74" s="652"/>
      <c r="IML74" s="652"/>
      <c r="IMM74" s="652"/>
      <c r="IMP74" s="703"/>
      <c r="INA74" s="703"/>
      <c r="INL74" s="703"/>
      <c r="INW74" s="703"/>
      <c r="IOH74" s="703"/>
      <c r="IOQ74" s="652"/>
      <c r="IOR74" s="652"/>
      <c r="IOS74" s="703"/>
      <c r="IOT74" s="652"/>
      <c r="IOU74" s="652"/>
      <c r="IOV74" s="652"/>
      <c r="IOW74" s="652"/>
      <c r="IOX74" s="652"/>
      <c r="IOY74" s="652"/>
      <c r="IOZ74" s="652"/>
      <c r="IPA74" s="652"/>
      <c r="IPD74" s="703"/>
      <c r="IPO74" s="703"/>
      <c r="IPZ74" s="703"/>
      <c r="IQK74" s="703"/>
      <c r="IQV74" s="703"/>
      <c r="IRE74" s="652"/>
      <c r="IRF74" s="652"/>
      <c r="IRG74" s="703"/>
      <c r="IRH74" s="652"/>
      <c r="IRI74" s="652"/>
      <c r="IRJ74" s="652"/>
      <c r="IRK74" s="652"/>
      <c r="IRL74" s="652"/>
      <c r="IRM74" s="652"/>
      <c r="IRN74" s="652"/>
      <c r="IRO74" s="652"/>
      <c r="IRR74" s="703"/>
      <c r="ISC74" s="703"/>
      <c r="ISN74" s="703"/>
      <c r="ISY74" s="703"/>
      <c r="ITJ74" s="703"/>
      <c r="ITS74" s="652"/>
      <c r="ITT74" s="652"/>
      <c r="ITU74" s="703"/>
      <c r="ITV74" s="652"/>
      <c r="ITW74" s="652"/>
      <c r="ITX74" s="652"/>
      <c r="ITY74" s="652"/>
      <c r="ITZ74" s="652"/>
      <c r="IUA74" s="652"/>
      <c r="IUB74" s="652"/>
      <c r="IUC74" s="652"/>
      <c r="IUF74" s="703"/>
      <c r="IUQ74" s="703"/>
      <c r="IVB74" s="703"/>
      <c r="IVM74" s="703"/>
      <c r="IVX74" s="703"/>
      <c r="IWG74" s="652"/>
      <c r="IWH74" s="652"/>
      <c r="IWI74" s="703"/>
      <c r="IWJ74" s="652"/>
      <c r="IWK74" s="652"/>
      <c r="IWL74" s="652"/>
      <c r="IWM74" s="652"/>
      <c r="IWN74" s="652"/>
      <c r="IWO74" s="652"/>
      <c r="IWP74" s="652"/>
      <c r="IWQ74" s="652"/>
      <c r="IWT74" s="703"/>
      <c r="IXE74" s="703"/>
      <c r="IXP74" s="703"/>
      <c r="IYA74" s="703"/>
      <c r="IYL74" s="703"/>
      <c r="IYU74" s="652"/>
      <c r="IYV74" s="652"/>
      <c r="IYW74" s="703"/>
      <c r="IYX74" s="652"/>
      <c r="IYY74" s="652"/>
      <c r="IYZ74" s="652"/>
      <c r="IZA74" s="652"/>
      <c r="IZB74" s="652"/>
      <c r="IZC74" s="652"/>
      <c r="IZD74" s="652"/>
      <c r="IZE74" s="652"/>
      <c r="IZH74" s="703"/>
      <c r="IZS74" s="703"/>
      <c r="JAD74" s="703"/>
      <c r="JAO74" s="703"/>
      <c r="JAZ74" s="703"/>
      <c r="JBI74" s="652"/>
      <c r="JBJ74" s="652"/>
      <c r="JBK74" s="703"/>
      <c r="JBL74" s="652"/>
      <c r="JBM74" s="652"/>
      <c r="JBN74" s="652"/>
      <c r="JBO74" s="652"/>
      <c r="JBP74" s="652"/>
      <c r="JBQ74" s="652"/>
      <c r="JBR74" s="652"/>
      <c r="JBS74" s="652"/>
      <c r="JBV74" s="703"/>
      <c r="JCG74" s="703"/>
      <c r="JCR74" s="703"/>
      <c r="JDC74" s="703"/>
      <c r="JDN74" s="703"/>
      <c r="JDW74" s="652"/>
      <c r="JDX74" s="652"/>
      <c r="JDY74" s="703"/>
      <c r="JDZ74" s="652"/>
      <c r="JEA74" s="652"/>
      <c r="JEB74" s="652"/>
      <c r="JEC74" s="652"/>
      <c r="JED74" s="652"/>
      <c r="JEE74" s="652"/>
      <c r="JEF74" s="652"/>
      <c r="JEG74" s="652"/>
      <c r="JEJ74" s="703"/>
      <c r="JEU74" s="703"/>
      <c r="JFF74" s="703"/>
      <c r="JFQ74" s="703"/>
      <c r="JGB74" s="703"/>
      <c r="JGK74" s="652"/>
      <c r="JGL74" s="652"/>
      <c r="JGM74" s="703"/>
      <c r="JGN74" s="652"/>
      <c r="JGO74" s="652"/>
      <c r="JGP74" s="652"/>
      <c r="JGQ74" s="652"/>
      <c r="JGR74" s="652"/>
      <c r="JGS74" s="652"/>
      <c r="JGT74" s="652"/>
      <c r="JGU74" s="652"/>
      <c r="JGX74" s="703"/>
      <c r="JHI74" s="703"/>
      <c r="JHT74" s="703"/>
      <c r="JIE74" s="703"/>
      <c r="JIP74" s="703"/>
      <c r="JIY74" s="652"/>
      <c r="JIZ74" s="652"/>
      <c r="JJA74" s="703"/>
      <c r="JJB74" s="652"/>
      <c r="JJC74" s="652"/>
      <c r="JJD74" s="652"/>
      <c r="JJE74" s="652"/>
      <c r="JJF74" s="652"/>
      <c r="JJG74" s="652"/>
      <c r="JJH74" s="652"/>
      <c r="JJI74" s="652"/>
      <c r="JJL74" s="703"/>
      <c r="JJW74" s="703"/>
      <c r="JKH74" s="703"/>
      <c r="JKS74" s="703"/>
      <c r="JLD74" s="703"/>
      <c r="JLM74" s="652"/>
      <c r="JLN74" s="652"/>
      <c r="JLO74" s="703"/>
      <c r="JLP74" s="652"/>
      <c r="JLQ74" s="652"/>
      <c r="JLR74" s="652"/>
      <c r="JLS74" s="652"/>
      <c r="JLT74" s="652"/>
      <c r="JLU74" s="652"/>
      <c r="JLV74" s="652"/>
      <c r="JLW74" s="652"/>
      <c r="JLZ74" s="703"/>
      <c r="JMK74" s="703"/>
      <c r="JMV74" s="703"/>
      <c r="JNG74" s="703"/>
      <c r="JNR74" s="703"/>
      <c r="JOA74" s="652"/>
      <c r="JOB74" s="652"/>
      <c r="JOC74" s="703"/>
      <c r="JOD74" s="652"/>
      <c r="JOE74" s="652"/>
      <c r="JOF74" s="652"/>
      <c r="JOG74" s="652"/>
      <c r="JOH74" s="652"/>
      <c r="JOI74" s="652"/>
      <c r="JOJ74" s="652"/>
      <c r="JOK74" s="652"/>
      <c r="JON74" s="703"/>
      <c r="JOY74" s="703"/>
      <c r="JPJ74" s="703"/>
      <c r="JPU74" s="703"/>
      <c r="JQF74" s="703"/>
      <c r="JQO74" s="652"/>
      <c r="JQP74" s="652"/>
      <c r="JQQ74" s="703"/>
      <c r="JQR74" s="652"/>
      <c r="JQS74" s="652"/>
      <c r="JQT74" s="652"/>
      <c r="JQU74" s="652"/>
      <c r="JQV74" s="652"/>
      <c r="JQW74" s="652"/>
      <c r="JQX74" s="652"/>
      <c r="JQY74" s="652"/>
      <c r="JRB74" s="703"/>
      <c r="JRM74" s="703"/>
      <c r="JRX74" s="703"/>
      <c r="JSI74" s="703"/>
      <c r="JST74" s="703"/>
      <c r="JTC74" s="652"/>
      <c r="JTD74" s="652"/>
      <c r="JTE74" s="703"/>
      <c r="JTF74" s="652"/>
      <c r="JTG74" s="652"/>
      <c r="JTH74" s="652"/>
      <c r="JTI74" s="652"/>
      <c r="JTJ74" s="652"/>
      <c r="JTK74" s="652"/>
      <c r="JTL74" s="652"/>
      <c r="JTM74" s="652"/>
      <c r="JTP74" s="703"/>
      <c r="JUA74" s="703"/>
      <c r="JUL74" s="703"/>
      <c r="JUW74" s="703"/>
      <c r="JVH74" s="703"/>
      <c r="JVQ74" s="652"/>
      <c r="JVR74" s="652"/>
      <c r="JVS74" s="703"/>
      <c r="JVT74" s="652"/>
      <c r="JVU74" s="652"/>
      <c r="JVV74" s="652"/>
      <c r="JVW74" s="652"/>
      <c r="JVX74" s="652"/>
      <c r="JVY74" s="652"/>
      <c r="JVZ74" s="652"/>
      <c r="JWA74" s="652"/>
      <c r="JWD74" s="703"/>
      <c r="JWO74" s="703"/>
      <c r="JWZ74" s="703"/>
      <c r="JXK74" s="703"/>
      <c r="JXV74" s="703"/>
      <c r="JYE74" s="652"/>
      <c r="JYF74" s="652"/>
      <c r="JYG74" s="703"/>
      <c r="JYH74" s="652"/>
      <c r="JYI74" s="652"/>
      <c r="JYJ74" s="652"/>
      <c r="JYK74" s="652"/>
      <c r="JYL74" s="652"/>
      <c r="JYM74" s="652"/>
      <c r="JYN74" s="652"/>
      <c r="JYO74" s="652"/>
      <c r="JYR74" s="703"/>
      <c r="JZC74" s="703"/>
      <c r="JZN74" s="703"/>
      <c r="JZY74" s="703"/>
      <c r="KAJ74" s="703"/>
      <c r="KAS74" s="652"/>
      <c r="KAT74" s="652"/>
      <c r="KAU74" s="703"/>
      <c r="KAV74" s="652"/>
      <c r="KAW74" s="652"/>
      <c r="KAX74" s="652"/>
      <c r="KAY74" s="652"/>
      <c r="KAZ74" s="652"/>
      <c r="KBA74" s="652"/>
      <c r="KBB74" s="652"/>
      <c r="KBC74" s="652"/>
      <c r="KBF74" s="703"/>
      <c r="KBQ74" s="703"/>
      <c r="KCB74" s="703"/>
      <c r="KCM74" s="703"/>
      <c r="KCX74" s="703"/>
      <c r="KDG74" s="652"/>
      <c r="KDH74" s="652"/>
      <c r="KDI74" s="703"/>
      <c r="KDJ74" s="652"/>
      <c r="KDK74" s="652"/>
      <c r="KDL74" s="652"/>
      <c r="KDM74" s="652"/>
      <c r="KDN74" s="652"/>
      <c r="KDO74" s="652"/>
      <c r="KDP74" s="652"/>
      <c r="KDQ74" s="652"/>
      <c r="KDT74" s="703"/>
      <c r="KEE74" s="703"/>
      <c r="KEP74" s="703"/>
      <c r="KFA74" s="703"/>
      <c r="KFL74" s="703"/>
      <c r="KFU74" s="652"/>
      <c r="KFV74" s="652"/>
      <c r="KFW74" s="703"/>
      <c r="KFX74" s="652"/>
      <c r="KFY74" s="652"/>
      <c r="KFZ74" s="652"/>
      <c r="KGA74" s="652"/>
      <c r="KGB74" s="652"/>
      <c r="KGC74" s="652"/>
      <c r="KGD74" s="652"/>
      <c r="KGE74" s="652"/>
      <c r="KGH74" s="703"/>
      <c r="KGS74" s="703"/>
      <c r="KHD74" s="703"/>
      <c r="KHO74" s="703"/>
      <c r="KHZ74" s="703"/>
      <c r="KII74" s="652"/>
      <c r="KIJ74" s="652"/>
      <c r="KIK74" s="703"/>
      <c r="KIL74" s="652"/>
      <c r="KIM74" s="652"/>
      <c r="KIN74" s="652"/>
      <c r="KIO74" s="652"/>
      <c r="KIP74" s="652"/>
      <c r="KIQ74" s="652"/>
      <c r="KIR74" s="652"/>
      <c r="KIS74" s="652"/>
      <c r="KIV74" s="703"/>
      <c r="KJG74" s="703"/>
      <c r="KJR74" s="703"/>
      <c r="KKC74" s="703"/>
      <c r="KKN74" s="703"/>
      <c r="KKW74" s="652"/>
      <c r="KKX74" s="652"/>
      <c r="KKY74" s="703"/>
      <c r="KKZ74" s="652"/>
      <c r="KLA74" s="652"/>
      <c r="KLB74" s="652"/>
      <c r="KLC74" s="652"/>
      <c r="KLD74" s="652"/>
      <c r="KLE74" s="652"/>
      <c r="KLF74" s="652"/>
      <c r="KLG74" s="652"/>
      <c r="KLJ74" s="703"/>
      <c r="KLU74" s="703"/>
      <c r="KMF74" s="703"/>
      <c r="KMQ74" s="703"/>
      <c r="KNB74" s="703"/>
      <c r="KNK74" s="652"/>
      <c r="KNL74" s="652"/>
      <c r="KNM74" s="703"/>
      <c r="KNN74" s="652"/>
      <c r="KNO74" s="652"/>
      <c r="KNP74" s="652"/>
      <c r="KNQ74" s="652"/>
      <c r="KNR74" s="652"/>
      <c r="KNS74" s="652"/>
      <c r="KNT74" s="652"/>
      <c r="KNU74" s="652"/>
      <c r="KNX74" s="703"/>
      <c r="KOI74" s="703"/>
      <c r="KOT74" s="703"/>
      <c r="KPE74" s="703"/>
      <c r="KPP74" s="703"/>
      <c r="KPY74" s="652"/>
      <c r="KPZ74" s="652"/>
      <c r="KQA74" s="703"/>
      <c r="KQB74" s="652"/>
      <c r="KQC74" s="652"/>
      <c r="KQD74" s="652"/>
      <c r="KQE74" s="652"/>
      <c r="KQF74" s="652"/>
      <c r="KQG74" s="652"/>
      <c r="KQH74" s="652"/>
      <c r="KQI74" s="652"/>
      <c r="KQL74" s="703"/>
      <c r="KQW74" s="703"/>
      <c r="KRH74" s="703"/>
      <c r="KRS74" s="703"/>
      <c r="KSD74" s="703"/>
      <c r="KSM74" s="652"/>
      <c r="KSN74" s="652"/>
      <c r="KSO74" s="703"/>
      <c r="KSP74" s="652"/>
      <c r="KSQ74" s="652"/>
      <c r="KSR74" s="652"/>
      <c r="KSS74" s="652"/>
      <c r="KST74" s="652"/>
      <c r="KSU74" s="652"/>
      <c r="KSV74" s="652"/>
      <c r="KSW74" s="652"/>
      <c r="KSZ74" s="703"/>
      <c r="KTK74" s="703"/>
      <c r="KTV74" s="703"/>
      <c r="KUG74" s="703"/>
      <c r="KUR74" s="703"/>
      <c r="KVA74" s="652"/>
      <c r="KVB74" s="652"/>
      <c r="KVC74" s="703"/>
      <c r="KVD74" s="652"/>
      <c r="KVE74" s="652"/>
      <c r="KVF74" s="652"/>
      <c r="KVG74" s="652"/>
      <c r="KVH74" s="652"/>
      <c r="KVI74" s="652"/>
      <c r="KVJ74" s="652"/>
      <c r="KVK74" s="652"/>
      <c r="KVN74" s="703"/>
      <c r="KVY74" s="703"/>
      <c r="KWJ74" s="703"/>
      <c r="KWU74" s="703"/>
      <c r="KXF74" s="703"/>
      <c r="KXO74" s="652"/>
      <c r="KXP74" s="652"/>
      <c r="KXQ74" s="703"/>
      <c r="KXR74" s="652"/>
      <c r="KXS74" s="652"/>
      <c r="KXT74" s="652"/>
      <c r="KXU74" s="652"/>
      <c r="KXV74" s="652"/>
      <c r="KXW74" s="652"/>
      <c r="KXX74" s="652"/>
      <c r="KXY74" s="652"/>
      <c r="KYB74" s="703"/>
      <c r="KYM74" s="703"/>
      <c r="KYX74" s="703"/>
      <c r="KZI74" s="703"/>
      <c r="KZT74" s="703"/>
      <c r="LAC74" s="652"/>
      <c r="LAD74" s="652"/>
      <c r="LAE74" s="703"/>
      <c r="LAF74" s="652"/>
      <c r="LAG74" s="652"/>
      <c r="LAH74" s="652"/>
      <c r="LAI74" s="652"/>
      <c r="LAJ74" s="652"/>
      <c r="LAK74" s="652"/>
      <c r="LAL74" s="652"/>
      <c r="LAM74" s="652"/>
      <c r="LAP74" s="703"/>
      <c r="LBA74" s="703"/>
      <c r="LBL74" s="703"/>
      <c r="LBW74" s="703"/>
      <c r="LCH74" s="703"/>
      <c r="LCQ74" s="652"/>
      <c r="LCR74" s="652"/>
      <c r="LCS74" s="703"/>
      <c r="LCT74" s="652"/>
      <c r="LCU74" s="652"/>
      <c r="LCV74" s="652"/>
      <c r="LCW74" s="652"/>
      <c r="LCX74" s="652"/>
      <c r="LCY74" s="652"/>
      <c r="LCZ74" s="652"/>
      <c r="LDA74" s="652"/>
      <c r="LDD74" s="703"/>
      <c r="LDO74" s="703"/>
      <c r="LDZ74" s="703"/>
      <c r="LEK74" s="703"/>
      <c r="LEV74" s="703"/>
      <c r="LFE74" s="652"/>
      <c r="LFF74" s="652"/>
      <c r="LFG74" s="703"/>
      <c r="LFH74" s="652"/>
      <c r="LFI74" s="652"/>
      <c r="LFJ74" s="652"/>
      <c r="LFK74" s="652"/>
      <c r="LFL74" s="652"/>
      <c r="LFM74" s="652"/>
      <c r="LFN74" s="652"/>
      <c r="LFO74" s="652"/>
      <c r="LFR74" s="703"/>
      <c r="LGC74" s="703"/>
      <c r="LGN74" s="703"/>
      <c r="LGY74" s="703"/>
      <c r="LHJ74" s="703"/>
      <c r="LHS74" s="652"/>
      <c r="LHT74" s="652"/>
      <c r="LHU74" s="703"/>
      <c r="LHV74" s="652"/>
      <c r="LHW74" s="652"/>
      <c r="LHX74" s="652"/>
      <c r="LHY74" s="652"/>
      <c r="LHZ74" s="652"/>
      <c r="LIA74" s="652"/>
      <c r="LIB74" s="652"/>
      <c r="LIC74" s="652"/>
      <c r="LIF74" s="703"/>
      <c r="LIQ74" s="703"/>
      <c r="LJB74" s="703"/>
      <c r="LJM74" s="703"/>
      <c r="LJX74" s="703"/>
      <c r="LKG74" s="652"/>
      <c r="LKH74" s="652"/>
      <c r="LKI74" s="703"/>
      <c r="LKJ74" s="652"/>
      <c r="LKK74" s="652"/>
      <c r="LKL74" s="652"/>
      <c r="LKM74" s="652"/>
      <c r="LKN74" s="652"/>
      <c r="LKO74" s="652"/>
      <c r="LKP74" s="652"/>
      <c r="LKQ74" s="652"/>
      <c r="LKT74" s="703"/>
      <c r="LLE74" s="703"/>
      <c r="LLP74" s="703"/>
      <c r="LMA74" s="703"/>
      <c r="LML74" s="703"/>
      <c r="LMU74" s="652"/>
      <c r="LMV74" s="652"/>
      <c r="LMW74" s="703"/>
      <c r="LMX74" s="652"/>
      <c r="LMY74" s="652"/>
      <c r="LMZ74" s="652"/>
      <c r="LNA74" s="652"/>
      <c r="LNB74" s="652"/>
      <c r="LNC74" s="652"/>
      <c r="LND74" s="652"/>
      <c r="LNE74" s="652"/>
      <c r="LNH74" s="703"/>
      <c r="LNS74" s="703"/>
      <c r="LOD74" s="703"/>
      <c r="LOO74" s="703"/>
      <c r="LOZ74" s="703"/>
      <c r="LPI74" s="652"/>
      <c r="LPJ74" s="652"/>
      <c r="LPK74" s="703"/>
      <c r="LPL74" s="652"/>
      <c r="LPM74" s="652"/>
      <c r="LPN74" s="652"/>
      <c r="LPO74" s="652"/>
      <c r="LPP74" s="652"/>
      <c r="LPQ74" s="652"/>
      <c r="LPR74" s="652"/>
      <c r="LPS74" s="652"/>
      <c r="LPV74" s="703"/>
      <c r="LQG74" s="703"/>
      <c r="LQR74" s="703"/>
      <c r="LRC74" s="703"/>
      <c r="LRN74" s="703"/>
      <c r="LRW74" s="652"/>
      <c r="LRX74" s="652"/>
      <c r="LRY74" s="703"/>
      <c r="LRZ74" s="652"/>
      <c r="LSA74" s="652"/>
      <c r="LSB74" s="652"/>
      <c r="LSC74" s="652"/>
      <c r="LSD74" s="652"/>
      <c r="LSE74" s="652"/>
      <c r="LSF74" s="652"/>
      <c r="LSG74" s="652"/>
      <c r="LSJ74" s="703"/>
      <c r="LSU74" s="703"/>
      <c r="LTF74" s="703"/>
      <c r="LTQ74" s="703"/>
      <c r="LUB74" s="703"/>
      <c r="LUK74" s="652"/>
      <c r="LUL74" s="652"/>
      <c r="LUM74" s="703"/>
      <c r="LUN74" s="652"/>
      <c r="LUO74" s="652"/>
      <c r="LUP74" s="652"/>
      <c r="LUQ74" s="652"/>
      <c r="LUR74" s="652"/>
      <c r="LUS74" s="652"/>
      <c r="LUT74" s="652"/>
      <c r="LUU74" s="652"/>
      <c r="LUX74" s="703"/>
      <c r="LVI74" s="703"/>
      <c r="LVT74" s="703"/>
      <c r="LWE74" s="703"/>
      <c r="LWP74" s="703"/>
      <c r="LWY74" s="652"/>
      <c r="LWZ74" s="652"/>
      <c r="LXA74" s="703"/>
      <c r="LXB74" s="652"/>
      <c r="LXC74" s="652"/>
      <c r="LXD74" s="652"/>
      <c r="LXE74" s="652"/>
      <c r="LXF74" s="652"/>
      <c r="LXG74" s="652"/>
      <c r="LXH74" s="652"/>
      <c r="LXI74" s="652"/>
      <c r="LXL74" s="703"/>
      <c r="LXW74" s="703"/>
      <c r="LYH74" s="703"/>
      <c r="LYS74" s="703"/>
      <c r="LZD74" s="703"/>
      <c r="LZM74" s="652"/>
      <c r="LZN74" s="652"/>
      <c r="LZO74" s="703"/>
      <c r="LZP74" s="652"/>
      <c r="LZQ74" s="652"/>
      <c r="LZR74" s="652"/>
      <c r="LZS74" s="652"/>
      <c r="LZT74" s="652"/>
      <c r="LZU74" s="652"/>
      <c r="LZV74" s="652"/>
      <c r="LZW74" s="652"/>
      <c r="LZZ74" s="703"/>
      <c r="MAK74" s="703"/>
      <c r="MAV74" s="703"/>
      <c r="MBG74" s="703"/>
      <c r="MBR74" s="703"/>
      <c r="MCA74" s="652"/>
      <c r="MCB74" s="652"/>
      <c r="MCC74" s="703"/>
      <c r="MCD74" s="652"/>
      <c r="MCE74" s="652"/>
      <c r="MCF74" s="652"/>
      <c r="MCG74" s="652"/>
      <c r="MCH74" s="652"/>
      <c r="MCI74" s="652"/>
      <c r="MCJ74" s="652"/>
      <c r="MCK74" s="652"/>
      <c r="MCN74" s="703"/>
      <c r="MCY74" s="703"/>
      <c r="MDJ74" s="703"/>
      <c r="MDU74" s="703"/>
      <c r="MEF74" s="703"/>
      <c r="MEO74" s="652"/>
      <c r="MEP74" s="652"/>
      <c r="MEQ74" s="703"/>
      <c r="MER74" s="652"/>
      <c r="MES74" s="652"/>
      <c r="MET74" s="652"/>
      <c r="MEU74" s="652"/>
      <c r="MEV74" s="652"/>
      <c r="MEW74" s="652"/>
      <c r="MEX74" s="652"/>
      <c r="MEY74" s="652"/>
      <c r="MFB74" s="703"/>
      <c r="MFM74" s="703"/>
      <c r="MFX74" s="703"/>
      <c r="MGI74" s="703"/>
      <c r="MGT74" s="703"/>
      <c r="MHC74" s="652"/>
      <c r="MHD74" s="652"/>
      <c r="MHE74" s="703"/>
      <c r="MHF74" s="652"/>
      <c r="MHG74" s="652"/>
      <c r="MHH74" s="652"/>
      <c r="MHI74" s="652"/>
      <c r="MHJ74" s="652"/>
      <c r="MHK74" s="652"/>
      <c r="MHL74" s="652"/>
      <c r="MHM74" s="652"/>
      <c r="MHP74" s="703"/>
      <c r="MIA74" s="703"/>
      <c r="MIL74" s="703"/>
      <c r="MIW74" s="703"/>
      <c r="MJH74" s="703"/>
      <c r="MJQ74" s="652"/>
      <c r="MJR74" s="652"/>
      <c r="MJS74" s="703"/>
      <c r="MJT74" s="652"/>
      <c r="MJU74" s="652"/>
      <c r="MJV74" s="652"/>
      <c r="MJW74" s="652"/>
      <c r="MJX74" s="652"/>
      <c r="MJY74" s="652"/>
      <c r="MJZ74" s="652"/>
      <c r="MKA74" s="652"/>
      <c r="MKD74" s="703"/>
      <c r="MKO74" s="703"/>
      <c r="MKZ74" s="703"/>
      <c r="MLK74" s="703"/>
      <c r="MLV74" s="703"/>
      <c r="MME74" s="652"/>
      <c r="MMF74" s="652"/>
      <c r="MMG74" s="703"/>
      <c r="MMH74" s="652"/>
      <c r="MMI74" s="652"/>
      <c r="MMJ74" s="652"/>
      <c r="MMK74" s="652"/>
      <c r="MML74" s="652"/>
      <c r="MMM74" s="652"/>
      <c r="MMN74" s="652"/>
      <c r="MMO74" s="652"/>
      <c r="MMR74" s="703"/>
      <c r="MNC74" s="703"/>
      <c r="MNN74" s="703"/>
      <c r="MNY74" s="703"/>
      <c r="MOJ74" s="703"/>
      <c r="MOS74" s="652"/>
      <c r="MOT74" s="652"/>
      <c r="MOU74" s="703"/>
      <c r="MOV74" s="652"/>
      <c r="MOW74" s="652"/>
      <c r="MOX74" s="652"/>
      <c r="MOY74" s="652"/>
      <c r="MOZ74" s="652"/>
      <c r="MPA74" s="652"/>
      <c r="MPB74" s="652"/>
      <c r="MPC74" s="652"/>
      <c r="MPF74" s="703"/>
      <c r="MPQ74" s="703"/>
      <c r="MQB74" s="703"/>
      <c r="MQM74" s="703"/>
      <c r="MQX74" s="703"/>
      <c r="MRG74" s="652"/>
      <c r="MRH74" s="652"/>
      <c r="MRI74" s="703"/>
      <c r="MRJ74" s="652"/>
      <c r="MRK74" s="652"/>
      <c r="MRL74" s="652"/>
      <c r="MRM74" s="652"/>
      <c r="MRN74" s="652"/>
      <c r="MRO74" s="652"/>
      <c r="MRP74" s="652"/>
      <c r="MRQ74" s="652"/>
      <c r="MRT74" s="703"/>
      <c r="MSE74" s="703"/>
      <c r="MSP74" s="703"/>
      <c r="MTA74" s="703"/>
      <c r="MTL74" s="703"/>
      <c r="MTU74" s="652"/>
      <c r="MTV74" s="652"/>
      <c r="MTW74" s="703"/>
      <c r="MTX74" s="652"/>
      <c r="MTY74" s="652"/>
      <c r="MTZ74" s="652"/>
      <c r="MUA74" s="652"/>
      <c r="MUB74" s="652"/>
      <c r="MUC74" s="652"/>
      <c r="MUD74" s="652"/>
      <c r="MUE74" s="652"/>
      <c r="MUH74" s="703"/>
      <c r="MUS74" s="703"/>
      <c r="MVD74" s="703"/>
      <c r="MVO74" s="703"/>
      <c r="MVZ74" s="703"/>
      <c r="MWI74" s="652"/>
      <c r="MWJ74" s="652"/>
      <c r="MWK74" s="703"/>
      <c r="MWL74" s="652"/>
      <c r="MWM74" s="652"/>
      <c r="MWN74" s="652"/>
      <c r="MWO74" s="652"/>
      <c r="MWP74" s="652"/>
      <c r="MWQ74" s="652"/>
      <c r="MWR74" s="652"/>
      <c r="MWS74" s="652"/>
      <c r="MWV74" s="703"/>
      <c r="MXG74" s="703"/>
      <c r="MXR74" s="703"/>
      <c r="MYC74" s="703"/>
      <c r="MYN74" s="703"/>
      <c r="MYW74" s="652"/>
      <c r="MYX74" s="652"/>
      <c r="MYY74" s="703"/>
      <c r="MYZ74" s="652"/>
      <c r="MZA74" s="652"/>
      <c r="MZB74" s="652"/>
      <c r="MZC74" s="652"/>
      <c r="MZD74" s="652"/>
      <c r="MZE74" s="652"/>
      <c r="MZF74" s="652"/>
      <c r="MZG74" s="652"/>
      <c r="MZJ74" s="703"/>
      <c r="MZU74" s="703"/>
      <c r="NAF74" s="703"/>
      <c r="NAQ74" s="703"/>
      <c r="NBB74" s="703"/>
      <c r="NBK74" s="652"/>
      <c r="NBL74" s="652"/>
      <c r="NBM74" s="703"/>
      <c r="NBN74" s="652"/>
      <c r="NBO74" s="652"/>
      <c r="NBP74" s="652"/>
      <c r="NBQ74" s="652"/>
      <c r="NBR74" s="652"/>
      <c r="NBS74" s="652"/>
      <c r="NBT74" s="652"/>
      <c r="NBU74" s="652"/>
      <c r="NBX74" s="703"/>
      <c r="NCI74" s="703"/>
      <c r="NCT74" s="703"/>
      <c r="NDE74" s="703"/>
      <c r="NDP74" s="703"/>
      <c r="NDY74" s="652"/>
      <c r="NDZ74" s="652"/>
      <c r="NEA74" s="703"/>
      <c r="NEB74" s="652"/>
      <c r="NEC74" s="652"/>
      <c r="NED74" s="652"/>
      <c r="NEE74" s="652"/>
      <c r="NEF74" s="652"/>
      <c r="NEG74" s="652"/>
      <c r="NEH74" s="652"/>
      <c r="NEI74" s="652"/>
      <c r="NEL74" s="703"/>
      <c r="NEW74" s="703"/>
      <c r="NFH74" s="703"/>
      <c r="NFS74" s="703"/>
      <c r="NGD74" s="703"/>
      <c r="NGM74" s="652"/>
      <c r="NGN74" s="652"/>
      <c r="NGO74" s="703"/>
      <c r="NGP74" s="652"/>
      <c r="NGQ74" s="652"/>
      <c r="NGR74" s="652"/>
      <c r="NGS74" s="652"/>
      <c r="NGT74" s="652"/>
      <c r="NGU74" s="652"/>
      <c r="NGV74" s="652"/>
      <c r="NGW74" s="652"/>
      <c r="NGZ74" s="703"/>
      <c r="NHK74" s="703"/>
      <c r="NHV74" s="703"/>
      <c r="NIG74" s="703"/>
      <c r="NIR74" s="703"/>
      <c r="NJA74" s="652"/>
      <c r="NJB74" s="652"/>
      <c r="NJC74" s="703"/>
      <c r="NJD74" s="652"/>
      <c r="NJE74" s="652"/>
      <c r="NJF74" s="652"/>
      <c r="NJG74" s="652"/>
      <c r="NJH74" s="652"/>
      <c r="NJI74" s="652"/>
      <c r="NJJ74" s="652"/>
      <c r="NJK74" s="652"/>
      <c r="NJN74" s="703"/>
      <c r="NJY74" s="703"/>
      <c r="NKJ74" s="703"/>
      <c r="NKU74" s="703"/>
      <c r="NLF74" s="703"/>
      <c r="NLO74" s="652"/>
      <c r="NLP74" s="652"/>
      <c r="NLQ74" s="703"/>
      <c r="NLR74" s="652"/>
      <c r="NLS74" s="652"/>
      <c r="NLT74" s="652"/>
      <c r="NLU74" s="652"/>
      <c r="NLV74" s="652"/>
      <c r="NLW74" s="652"/>
      <c r="NLX74" s="652"/>
      <c r="NLY74" s="652"/>
      <c r="NMB74" s="703"/>
      <c r="NMM74" s="703"/>
      <c r="NMX74" s="703"/>
      <c r="NNI74" s="703"/>
      <c r="NNT74" s="703"/>
      <c r="NOC74" s="652"/>
      <c r="NOD74" s="652"/>
      <c r="NOE74" s="703"/>
      <c r="NOF74" s="652"/>
      <c r="NOG74" s="652"/>
      <c r="NOH74" s="652"/>
      <c r="NOI74" s="652"/>
      <c r="NOJ74" s="652"/>
      <c r="NOK74" s="652"/>
      <c r="NOL74" s="652"/>
      <c r="NOM74" s="652"/>
      <c r="NOP74" s="703"/>
      <c r="NPA74" s="703"/>
      <c r="NPL74" s="703"/>
      <c r="NPW74" s="703"/>
      <c r="NQH74" s="703"/>
      <c r="NQQ74" s="652"/>
      <c r="NQR74" s="652"/>
      <c r="NQS74" s="703"/>
      <c r="NQT74" s="652"/>
      <c r="NQU74" s="652"/>
      <c r="NQV74" s="652"/>
      <c r="NQW74" s="652"/>
      <c r="NQX74" s="652"/>
      <c r="NQY74" s="652"/>
      <c r="NQZ74" s="652"/>
      <c r="NRA74" s="652"/>
      <c r="NRD74" s="703"/>
      <c r="NRO74" s="703"/>
      <c r="NRZ74" s="703"/>
      <c r="NSK74" s="703"/>
      <c r="NSV74" s="703"/>
      <c r="NTE74" s="652"/>
      <c r="NTF74" s="652"/>
      <c r="NTG74" s="703"/>
      <c r="NTH74" s="652"/>
      <c r="NTI74" s="652"/>
      <c r="NTJ74" s="652"/>
      <c r="NTK74" s="652"/>
      <c r="NTL74" s="652"/>
      <c r="NTM74" s="652"/>
      <c r="NTN74" s="652"/>
      <c r="NTO74" s="652"/>
      <c r="NTR74" s="703"/>
      <c r="NUC74" s="703"/>
      <c r="NUN74" s="703"/>
      <c r="NUY74" s="703"/>
      <c r="NVJ74" s="703"/>
      <c r="NVS74" s="652"/>
      <c r="NVT74" s="652"/>
      <c r="NVU74" s="703"/>
      <c r="NVV74" s="652"/>
      <c r="NVW74" s="652"/>
      <c r="NVX74" s="652"/>
      <c r="NVY74" s="652"/>
      <c r="NVZ74" s="652"/>
      <c r="NWA74" s="652"/>
      <c r="NWB74" s="652"/>
      <c r="NWC74" s="652"/>
      <c r="NWF74" s="703"/>
      <c r="NWQ74" s="703"/>
      <c r="NXB74" s="703"/>
      <c r="NXM74" s="703"/>
      <c r="NXX74" s="703"/>
      <c r="NYG74" s="652"/>
      <c r="NYH74" s="652"/>
      <c r="NYI74" s="703"/>
      <c r="NYJ74" s="652"/>
      <c r="NYK74" s="652"/>
      <c r="NYL74" s="652"/>
      <c r="NYM74" s="652"/>
      <c r="NYN74" s="652"/>
      <c r="NYO74" s="652"/>
      <c r="NYP74" s="652"/>
      <c r="NYQ74" s="652"/>
      <c r="NYT74" s="703"/>
      <c r="NZE74" s="703"/>
      <c r="NZP74" s="703"/>
      <c r="OAA74" s="703"/>
      <c r="OAL74" s="703"/>
      <c r="OAU74" s="652"/>
      <c r="OAV74" s="652"/>
      <c r="OAW74" s="703"/>
      <c r="OAX74" s="652"/>
      <c r="OAY74" s="652"/>
      <c r="OAZ74" s="652"/>
      <c r="OBA74" s="652"/>
      <c r="OBB74" s="652"/>
      <c r="OBC74" s="652"/>
      <c r="OBD74" s="652"/>
      <c r="OBE74" s="652"/>
      <c r="OBH74" s="703"/>
      <c r="OBS74" s="703"/>
      <c r="OCD74" s="703"/>
      <c r="OCO74" s="703"/>
      <c r="OCZ74" s="703"/>
      <c r="ODI74" s="652"/>
      <c r="ODJ74" s="652"/>
      <c r="ODK74" s="703"/>
      <c r="ODL74" s="652"/>
      <c r="ODM74" s="652"/>
      <c r="ODN74" s="652"/>
      <c r="ODO74" s="652"/>
      <c r="ODP74" s="652"/>
      <c r="ODQ74" s="652"/>
      <c r="ODR74" s="652"/>
      <c r="ODS74" s="652"/>
      <c r="ODV74" s="703"/>
      <c r="OEG74" s="703"/>
      <c r="OER74" s="703"/>
      <c r="OFC74" s="703"/>
      <c r="OFN74" s="703"/>
      <c r="OFW74" s="652"/>
      <c r="OFX74" s="652"/>
      <c r="OFY74" s="703"/>
      <c r="OFZ74" s="652"/>
      <c r="OGA74" s="652"/>
      <c r="OGB74" s="652"/>
      <c r="OGC74" s="652"/>
      <c r="OGD74" s="652"/>
      <c r="OGE74" s="652"/>
      <c r="OGF74" s="652"/>
      <c r="OGG74" s="652"/>
      <c r="OGJ74" s="703"/>
      <c r="OGU74" s="703"/>
      <c r="OHF74" s="703"/>
      <c r="OHQ74" s="703"/>
      <c r="OIB74" s="703"/>
      <c r="OIK74" s="652"/>
      <c r="OIL74" s="652"/>
      <c r="OIM74" s="703"/>
      <c r="OIN74" s="652"/>
      <c r="OIO74" s="652"/>
      <c r="OIP74" s="652"/>
      <c r="OIQ74" s="652"/>
      <c r="OIR74" s="652"/>
      <c r="OIS74" s="652"/>
      <c r="OIT74" s="652"/>
      <c r="OIU74" s="652"/>
      <c r="OIX74" s="703"/>
      <c r="OJI74" s="703"/>
      <c r="OJT74" s="703"/>
      <c r="OKE74" s="703"/>
      <c r="OKP74" s="703"/>
      <c r="OKY74" s="652"/>
      <c r="OKZ74" s="652"/>
      <c r="OLA74" s="703"/>
      <c r="OLB74" s="652"/>
      <c r="OLC74" s="652"/>
      <c r="OLD74" s="652"/>
      <c r="OLE74" s="652"/>
      <c r="OLF74" s="652"/>
      <c r="OLG74" s="652"/>
      <c r="OLH74" s="652"/>
      <c r="OLI74" s="652"/>
      <c r="OLL74" s="703"/>
      <c r="OLW74" s="703"/>
      <c r="OMH74" s="703"/>
      <c r="OMS74" s="703"/>
      <c r="OND74" s="703"/>
      <c r="ONM74" s="652"/>
      <c r="ONN74" s="652"/>
      <c r="ONO74" s="703"/>
      <c r="ONP74" s="652"/>
      <c r="ONQ74" s="652"/>
      <c r="ONR74" s="652"/>
      <c r="ONS74" s="652"/>
      <c r="ONT74" s="652"/>
      <c r="ONU74" s="652"/>
      <c r="ONV74" s="652"/>
      <c r="ONW74" s="652"/>
      <c r="ONZ74" s="703"/>
      <c r="OOK74" s="703"/>
      <c r="OOV74" s="703"/>
      <c r="OPG74" s="703"/>
      <c r="OPR74" s="703"/>
      <c r="OQA74" s="652"/>
      <c r="OQB74" s="652"/>
      <c r="OQC74" s="703"/>
      <c r="OQD74" s="652"/>
      <c r="OQE74" s="652"/>
      <c r="OQF74" s="652"/>
      <c r="OQG74" s="652"/>
      <c r="OQH74" s="652"/>
      <c r="OQI74" s="652"/>
      <c r="OQJ74" s="652"/>
      <c r="OQK74" s="652"/>
      <c r="OQN74" s="703"/>
      <c r="OQY74" s="703"/>
      <c r="ORJ74" s="703"/>
      <c r="ORU74" s="703"/>
      <c r="OSF74" s="703"/>
      <c r="OSO74" s="652"/>
      <c r="OSP74" s="652"/>
      <c r="OSQ74" s="703"/>
      <c r="OSR74" s="652"/>
      <c r="OSS74" s="652"/>
      <c r="OST74" s="652"/>
      <c r="OSU74" s="652"/>
      <c r="OSV74" s="652"/>
      <c r="OSW74" s="652"/>
      <c r="OSX74" s="652"/>
      <c r="OSY74" s="652"/>
      <c r="OTB74" s="703"/>
      <c r="OTM74" s="703"/>
      <c r="OTX74" s="703"/>
      <c r="OUI74" s="703"/>
      <c r="OUT74" s="703"/>
      <c r="OVC74" s="652"/>
      <c r="OVD74" s="652"/>
      <c r="OVE74" s="703"/>
      <c r="OVF74" s="652"/>
      <c r="OVG74" s="652"/>
      <c r="OVH74" s="652"/>
      <c r="OVI74" s="652"/>
      <c r="OVJ74" s="652"/>
      <c r="OVK74" s="652"/>
      <c r="OVL74" s="652"/>
      <c r="OVM74" s="652"/>
      <c r="OVP74" s="703"/>
      <c r="OWA74" s="703"/>
      <c r="OWL74" s="703"/>
      <c r="OWW74" s="703"/>
      <c r="OXH74" s="703"/>
      <c r="OXQ74" s="652"/>
      <c r="OXR74" s="652"/>
      <c r="OXS74" s="703"/>
      <c r="OXT74" s="652"/>
      <c r="OXU74" s="652"/>
      <c r="OXV74" s="652"/>
      <c r="OXW74" s="652"/>
      <c r="OXX74" s="652"/>
      <c r="OXY74" s="652"/>
      <c r="OXZ74" s="652"/>
      <c r="OYA74" s="652"/>
      <c r="OYD74" s="703"/>
      <c r="OYO74" s="703"/>
      <c r="OYZ74" s="703"/>
      <c r="OZK74" s="703"/>
      <c r="OZV74" s="703"/>
      <c r="PAE74" s="652"/>
      <c r="PAF74" s="652"/>
      <c r="PAG74" s="703"/>
      <c r="PAH74" s="652"/>
      <c r="PAI74" s="652"/>
      <c r="PAJ74" s="652"/>
      <c r="PAK74" s="652"/>
      <c r="PAL74" s="652"/>
      <c r="PAM74" s="652"/>
      <c r="PAN74" s="652"/>
      <c r="PAO74" s="652"/>
      <c r="PAR74" s="703"/>
      <c r="PBC74" s="703"/>
      <c r="PBN74" s="703"/>
      <c r="PBY74" s="703"/>
      <c r="PCJ74" s="703"/>
      <c r="PCS74" s="652"/>
      <c r="PCT74" s="652"/>
      <c r="PCU74" s="703"/>
      <c r="PCV74" s="652"/>
      <c r="PCW74" s="652"/>
      <c r="PCX74" s="652"/>
      <c r="PCY74" s="652"/>
      <c r="PCZ74" s="652"/>
      <c r="PDA74" s="652"/>
      <c r="PDB74" s="652"/>
      <c r="PDC74" s="652"/>
      <c r="PDF74" s="703"/>
      <c r="PDQ74" s="703"/>
      <c r="PEB74" s="703"/>
      <c r="PEM74" s="703"/>
      <c r="PEX74" s="703"/>
      <c r="PFG74" s="652"/>
      <c r="PFH74" s="652"/>
      <c r="PFI74" s="703"/>
      <c r="PFJ74" s="652"/>
      <c r="PFK74" s="652"/>
      <c r="PFL74" s="652"/>
      <c r="PFM74" s="652"/>
      <c r="PFN74" s="652"/>
      <c r="PFO74" s="652"/>
      <c r="PFP74" s="652"/>
      <c r="PFQ74" s="652"/>
      <c r="PFT74" s="703"/>
      <c r="PGE74" s="703"/>
      <c r="PGP74" s="703"/>
      <c r="PHA74" s="703"/>
      <c r="PHL74" s="703"/>
      <c r="PHU74" s="652"/>
      <c r="PHV74" s="652"/>
      <c r="PHW74" s="703"/>
      <c r="PHX74" s="652"/>
      <c r="PHY74" s="652"/>
      <c r="PHZ74" s="652"/>
      <c r="PIA74" s="652"/>
      <c r="PIB74" s="652"/>
      <c r="PIC74" s="652"/>
      <c r="PID74" s="652"/>
      <c r="PIE74" s="652"/>
      <c r="PIH74" s="703"/>
      <c r="PIS74" s="703"/>
      <c r="PJD74" s="703"/>
      <c r="PJO74" s="703"/>
      <c r="PJZ74" s="703"/>
      <c r="PKI74" s="652"/>
      <c r="PKJ74" s="652"/>
      <c r="PKK74" s="703"/>
      <c r="PKL74" s="652"/>
      <c r="PKM74" s="652"/>
      <c r="PKN74" s="652"/>
      <c r="PKO74" s="652"/>
      <c r="PKP74" s="652"/>
      <c r="PKQ74" s="652"/>
      <c r="PKR74" s="652"/>
      <c r="PKS74" s="652"/>
      <c r="PKV74" s="703"/>
      <c r="PLG74" s="703"/>
      <c r="PLR74" s="703"/>
      <c r="PMC74" s="703"/>
      <c r="PMN74" s="703"/>
      <c r="PMW74" s="652"/>
      <c r="PMX74" s="652"/>
      <c r="PMY74" s="703"/>
      <c r="PMZ74" s="652"/>
      <c r="PNA74" s="652"/>
      <c r="PNB74" s="652"/>
      <c r="PNC74" s="652"/>
      <c r="PND74" s="652"/>
      <c r="PNE74" s="652"/>
      <c r="PNF74" s="652"/>
      <c r="PNG74" s="652"/>
      <c r="PNJ74" s="703"/>
      <c r="PNU74" s="703"/>
      <c r="POF74" s="703"/>
      <c r="POQ74" s="703"/>
      <c r="PPB74" s="703"/>
      <c r="PPK74" s="652"/>
      <c r="PPL74" s="652"/>
      <c r="PPM74" s="703"/>
      <c r="PPN74" s="652"/>
      <c r="PPO74" s="652"/>
      <c r="PPP74" s="652"/>
      <c r="PPQ74" s="652"/>
      <c r="PPR74" s="652"/>
      <c r="PPS74" s="652"/>
      <c r="PPT74" s="652"/>
      <c r="PPU74" s="652"/>
      <c r="PPX74" s="703"/>
      <c r="PQI74" s="703"/>
      <c r="PQT74" s="703"/>
      <c r="PRE74" s="703"/>
      <c r="PRP74" s="703"/>
      <c r="PRY74" s="652"/>
      <c r="PRZ74" s="652"/>
      <c r="PSA74" s="703"/>
      <c r="PSB74" s="652"/>
      <c r="PSC74" s="652"/>
      <c r="PSD74" s="652"/>
      <c r="PSE74" s="652"/>
      <c r="PSF74" s="652"/>
      <c r="PSG74" s="652"/>
      <c r="PSH74" s="652"/>
      <c r="PSI74" s="652"/>
      <c r="PSL74" s="703"/>
      <c r="PSW74" s="703"/>
      <c r="PTH74" s="703"/>
      <c r="PTS74" s="703"/>
      <c r="PUD74" s="703"/>
      <c r="PUM74" s="652"/>
      <c r="PUN74" s="652"/>
      <c r="PUO74" s="703"/>
      <c r="PUP74" s="652"/>
      <c r="PUQ74" s="652"/>
      <c r="PUR74" s="652"/>
      <c r="PUS74" s="652"/>
      <c r="PUT74" s="652"/>
      <c r="PUU74" s="652"/>
      <c r="PUV74" s="652"/>
      <c r="PUW74" s="652"/>
      <c r="PUZ74" s="703"/>
      <c r="PVK74" s="703"/>
      <c r="PVV74" s="703"/>
      <c r="PWG74" s="703"/>
      <c r="PWR74" s="703"/>
      <c r="PXA74" s="652"/>
      <c r="PXB74" s="652"/>
      <c r="PXC74" s="703"/>
      <c r="PXD74" s="652"/>
      <c r="PXE74" s="652"/>
      <c r="PXF74" s="652"/>
      <c r="PXG74" s="652"/>
      <c r="PXH74" s="652"/>
      <c r="PXI74" s="652"/>
      <c r="PXJ74" s="652"/>
      <c r="PXK74" s="652"/>
      <c r="PXN74" s="703"/>
      <c r="PXY74" s="703"/>
      <c r="PYJ74" s="703"/>
      <c r="PYU74" s="703"/>
      <c r="PZF74" s="703"/>
      <c r="PZO74" s="652"/>
      <c r="PZP74" s="652"/>
      <c r="PZQ74" s="703"/>
      <c r="PZR74" s="652"/>
      <c r="PZS74" s="652"/>
      <c r="PZT74" s="652"/>
      <c r="PZU74" s="652"/>
      <c r="PZV74" s="652"/>
      <c r="PZW74" s="652"/>
      <c r="PZX74" s="652"/>
      <c r="PZY74" s="652"/>
      <c r="QAB74" s="703"/>
      <c r="QAM74" s="703"/>
      <c r="QAX74" s="703"/>
      <c r="QBI74" s="703"/>
      <c r="QBT74" s="703"/>
      <c r="QCC74" s="652"/>
      <c r="QCD74" s="652"/>
      <c r="QCE74" s="703"/>
      <c r="QCF74" s="652"/>
      <c r="QCG74" s="652"/>
      <c r="QCH74" s="652"/>
      <c r="QCI74" s="652"/>
      <c r="QCJ74" s="652"/>
      <c r="QCK74" s="652"/>
      <c r="QCL74" s="652"/>
      <c r="QCM74" s="652"/>
      <c r="QCP74" s="703"/>
      <c r="QDA74" s="703"/>
      <c r="QDL74" s="703"/>
      <c r="QDW74" s="703"/>
      <c r="QEH74" s="703"/>
      <c r="QEQ74" s="652"/>
      <c r="QER74" s="652"/>
      <c r="QES74" s="703"/>
      <c r="QET74" s="652"/>
      <c r="QEU74" s="652"/>
      <c r="QEV74" s="652"/>
      <c r="QEW74" s="652"/>
      <c r="QEX74" s="652"/>
      <c r="QEY74" s="652"/>
      <c r="QEZ74" s="652"/>
      <c r="QFA74" s="652"/>
      <c r="QFD74" s="703"/>
      <c r="QFO74" s="703"/>
      <c r="QFZ74" s="703"/>
      <c r="QGK74" s="703"/>
      <c r="QGV74" s="703"/>
      <c r="QHE74" s="652"/>
      <c r="QHF74" s="652"/>
      <c r="QHG74" s="703"/>
      <c r="QHH74" s="652"/>
      <c r="QHI74" s="652"/>
      <c r="QHJ74" s="652"/>
      <c r="QHK74" s="652"/>
      <c r="QHL74" s="652"/>
      <c r="QHM74" s="652"/>
      <c r="QHN74" s="652"/>
      <c r="QHO74" s="652"/>
      <c r="QHR74" s="703"/>
      <c r="QIC74" s="703"/>
      <c r="QIN74" s="703"/>
      <c r="QIY74" s="703"/>
      <c r="QJJ74" s="703"/>
      <c r="QJS74" s="652"/>
      <c r="QJT74" s="652"/>
      <c r="QJU74" s="703"/>
      <c r="QJV74" s="652"/>
      <c r="QJW74" s="652"/>
      <c r="QJX74" s="652"/>
      <c r="QJY74" s="652"/>
      <c r="QJZ74" s="652"/>
      <c r="QKA74" s="652"/>
      <c r="QKB74" s="652"/>
      <c r="QKC74" s="652"/>
      <c r="QKF74" s="703"/>
      <c r="QKQ74" s="703"/>
      <c r="QLB74" s="703"/>
      <c r="QLM74" s="703"/>
      <c r="QLX74" s="703"/>
      <c r="QMG74" s="652"/>
      <c r="QMH74" s="652"/>
      <c r="QMI74" s="703"/>
      <c r="QMJ74" s="652"/>
      <c r="QMK74" s="652"/>
      <c r="QML74" s="652"/>
      <c r="QMM74" s="652"/>
      <c r="QMN74" s="652"/>
      <c r="QMO74" s="652"/>
      <c r="QMP74" s="652"/>
      <c r="QMQ74" s="652"/>
      <c r="QMT74" s="703"/>
      <c r="QNE74" s="703"/>
      <c r="QNP74" s="703"/>
      <c r="QOA74" s="703"/>
      <c r="QOL74" s="703"/>
      <c r="QOU74" s="652"/>
      <c r="QOV74" s="652"/>
      <c r="QOW74" s="703"/>
      <c r="QOX74" s="652"/>
      <c r="QOY74" s="652"/>
      <c r="QOZ74" s="652"/>
      <c r="QPA74" s="652"/>
      <c r="QPB74" s="652"/>
      <c r="QPC74" s="652"/>
      <c r="QPD74" s="652"/>
      <c r="QPE74" s="652"/>
      <c r="QPH74" s="703"/>
      <c r="QPS74" s="703"/>
      <c r="QQD74" s="703"/>
      <c r="QQO74" s="703"/>
      <c r="QQZ74" s="703"/>
      <c r="QRI74" s="652"/>
      <c r="QRJ74" s="652"/>
      <c r="QRK74" s="703"/>
      <c r="QRL74" s="652"/>
      <c r="QRM74" s="652"/>
      <c r="QRN74" s="652"/>
      <c r="QRO74" s="652"/>
      <c r="QRP74" s="652"/>
      <c r="QRQ74" s="652"/>
      <c r="QRR74" s="652"/>
      <c r="QRS74" s="652"/>
      <c r="QRV74" s="703"/>
      <c r="QSG74" s="703"/>
      <c r="QSR74" s="703"/>
      <c r="QTC74" s="703"/>
      <c r="QTN74" s="703"/>
      <c r="QTW74" s="652"/>
      <c r="QTX74" s="652"/>
      <c r="QTY74" s="703"/>
      <c r="QTZ74" s="652"/>
      <c r="QUA74" s="652"/>
      <c r="QUB74" s="652"/>
      <c r="QUC74" s="652"/>
      <c r="QUD74" s="652"/>
      <c r="QUE74" s="652"/>
      <c r="QUF74" s="652"/>
      <c r="QUG74" s="652"/>
      <c r="QUJ74" s="703"/>
      <c r="QUU74" s="703"/>
      <c r="QVF74" s="703"/>
      <c r="QVQ74" s="703"/>
      <c r="QWB74" s="703"/>
      <c r="QWK74" s="652"/>
      <c r="QWL74" s="652"/>
      <c r="QWM74" s="703"/>
      <c r="QWN74" s="652"/>
      <c r="QWO74" s="652"/>
      <c r="QWP74" s="652"/>
      <c r="QWQ74" s="652"/>
      <c r="QWR74" s="652"/>
      <c r="QWS74" s="652"/>
      <c r="QWT74" s="652"/>
      <c r="QWU74" s="652"/>
      <c r="QWX74" s="703"/>
      <c r="QXI74" s="703"/>
      <c r="QXT74" s="703"/>
      <c r="QYE74" s="703"/>
      <c r="QYP74" s="703"/>
      <c r="QYY74" s="652"/>
      <c r="QYZ74" s="652"/>
      <c r="QZA74" s="703"/>
      <c r="QZB74" s="652"/>
      <c r="QZC74" s="652"/>
      <c r="QZD74" s="652"/>
      <c r="QZE74" s="652"/>
      <c r="QZF74" s="652"/>
      <c r="QZG74" s="652"/>
      <c r="QZH74" s="652"/>
      <c r="QZI74" s="652"/>
      <c r="QZL74" s="703"/>
      <c r="QZW74" s="703"/>
      <c r="RAH74" s="703"/>
      <c r="RAS74" s="703"/>
      <c r="RBD74" s="703"/>
      <c r="RBM74" s="652"/>
      <c r="RBN74" s="652"/>
      <c r="RBO74" s="703"/>
      <c r="RBP74" s="652"/>
      <c r="RBQ74" s="652"/>
      <c r="RBR74" s="652"/>
      <c r="RBS74" s="652"/>
      <c r="RBT74" s="652"/>
      <c r="RBU74" s="652"/>
      <c r="RBV74" s="652"/>
      <c r="RBW74" s="652"/>
      <c r="RBZ74" s="703"/>
      <c r="RCK74" s="703"/>
      <c r="RCV74" s="703"/>
      <c r="RDG74" s="703"/>
      <c r="RDR74" s="703"/>
      <c r="REA74" s="652"/>
      <c r="REB74" s="652"/>
      <c r="REC74" s="703"/>
      <c r="RED74" s="652"/>
      <c r="REE74" s="652"/>
      <c r="REF74" s="652"/>
      <c r="REG74" s="652"/>
      <c r="REH74" s="652"/>
      <c r="REI74" s="652"/>
      <c r="REJ74" s="652"/>
      <c r="REK74" s="652"/>
      <c r="REN74" s="703"/>
      <c r="REY74" s="703"/>
      <c r="RFJ74" s="703"/>
      <c r="RFU74" s="703"/>
      <c r="RGF74" s="703"/>
      <c r="RGO74" s="652"/>
      <c r="RGP74" s="652"/>
      <c r="RGQ74" s="703"/>
      <c r="RGR74" s="652"/>
      <c r="RGS74" s="652"/>
      <c r="RGT74" s="652"/>
      <c r="RGU74" s="652"/>
      <c r="RGV74" s="652"/>
      <c r="RGW74" s="652"/>
      <c r="RGX74" s="652"/>
      <c r="RGY74" s="652"/>
      <c r="RHB74" s="703"/>
      <c r="RHM74" s="703"/>
      <c r="RHX74" s="703"/>
      <c r="RII74" s="703"/>
      <c r="RIT74" s="703"/>
      <c r="RJC74" s="652"/>
      <c r="RJD74" s="652"/>
      <c r="RJE74" s="703"/>
      <c r="RJF74" s="652"/>
      <c r="RJG74" s="652"/>
      <c r="RJH74" s="652"/>
      <c r="RJI74" s="652"/>
      <c r="RJJ74" s="652"/>
      <c r="RJK74" s="652"/>
      <c r="RJL74" s="652"/>
      <c r="RJM74" s="652"/>
      <c r="RJP74" s="703"/>
      <c r="RKA74" s="703"/>
      <c r="RKL74" s="703"/>
      <c r="RKW74" s="703"/>
      <c r="RLH74" s="703"/>
      <c r="RLQ74" s="652"/>
      <c r="RLR74" s="652"/>
      <c r="RLS74" s="703"/>
      <c r="RLT74" s="652"/>
      <c r="RLU74" s="652"/>
      <c r="RLV74" s="652"/>
      <c r="RLW74" s="652"/>
      <c r="RLX74" s="652"/>
      <c r="RLY74" s="652"/>
      <c r="RLZ74" s="652"/>
      <c r="RMA74" s="652"/>
      <c r="RMD74" s="703"/>
      <c r="RMO74" s="703"/>
      <c r="RMZ74" s="703"/>
      <c r="RNK74" s="703"/>
      <c r="RNV74" s="703"/>
      <c r="ROE74" s="652"/>
      <c r="ROF74" s="652"/>
      <c r="ROG74" s="703"/>
      <c r="ROH74" s="652"/>
      <c r="ROI74" s="652"/>
      <c r="ROJ74" s="652"/>
      <c r="ROK74" s="652"/>
      <c r="ROL74" s="652"/>
      <c r="ROM74" s="652"/>
      <c r="RON74" s="652"/>
      <c r="ROO74" s="652"/>
      <c r="ROR74" s="703"/>
      <c r="RPC74" s="703"/>
      <c r="RPN74" s="703"/>
      <c r="RPY74" s="703"/>
      <c r="RQJ74" s="703"/>
      <c r="RQS74" s="652"/>
      <c r="RQT74" s="652"/>
      <c r="RQU74" s="703"/>
      <c r="RQV74" s="652"/>
      <c r="RQW74" s="652"/>
      <c r="RQX74" s="652"/>
      <c r="RQY74" s="652"/>
      <c r="RQZ74" s="652"/>
      <c r="RRA74" s="652"/>
      <c r="RRB74" s="652"/>
      <c r="RRC74" s="652"/>
      <c r="RRF74" s="703"/>
      <c r="RRQ74" s="703"/>
      <c r="RSB74" s="703"/>
      <c r="RSM74" s="703"/>
      <c r="RSX74" s="703"/>
      <c r="RTG74" s="652"/>
      <c r="RTH74" s="652"/>
      <c r="RTI74" s="703"/>
      <c r="RTJ74" s="652"/>
      <c r="RTK74" s="652"/>
      <c r="RTL74" s="652"/>
      <c r="RTM74" s="652"/>
      <c r="RTN74" s="652"/>
      <c r="RTO74" s="652"/>
      <c r="RTP74" s="652"/>
      <c r="RTQ74" s="652"/>
      <c r="RTT74" s="703"/>
      <c r="RUE74" s="703"/>
      <c r="RUP74" s="703"/>
      <c r="RVA74" s="703"/>
      <c r="RVL74" s="703"/>
      <c r="RVU74" s="652"/>
      <c r="RVV74" s="652"/>
      <c r="RVW74" s="703"/>
      <c r="RVX74" s="652"/>
      <c r="RVY74" s="652"/>
      <c r="RVZ74" s="652"/>
      <c r="RWA74" s="652"/>
      <c r="RWB74" s="652"/>
      <c r="RWC74" s="652"/>
      <c r="RWD74" s="652"/>
      <c r="RWE74" s="652"/>
      <c r="RWH74" s="703"/>
      <c r="RWS74" s="703"/>
      <c r="RXD74" s="703"/>
      <c r="RXO74" s="703"/>
      <c r="RXZ74" s="703"/>
      <c r="RYI74" s="652"/>
      <c r="RYJ74" s="652"/>
      <c r="RYK74" s="703"/>
      <c r="RYL74" s="652"/>
      <c r="RYM74" s="652"/>
      <c r="RYN74" s="652"/>
      <c r="RYO74" s="652"/>
      <c r="RYP74" s="652"/>
      <c r="RYQ74" s="652"/>
      <c r="RYR74" s="652"/>
      <c r="RYS74" s="652"/>
      <c r="RYV74" s="703"/>
      <c r="RZG74" s="703"/>
      <c r="RZR74" s="703"/>
      <c r="SAC74" s="703"/>
      <c r="SAN74" s="703"/>
      <c r="SAW74" s="652"/>
      <c r="SAX74" s="652"/>
      <c r="SAY74" s="703"/>
      <c r="SAZ74" s="652"/>
      <c r="SBA74" s="652"/>
      <c r="SBB74" s="652"/>
      <c r="SBC74" s="652"/>
      <c r="SBD74" s="652"/>
      <c r="SBE74" s="652"/>
      <c r="SBF74" s="652"/>
      <c r="SBG74" s="652"/>
      <c r="SBJ74" s="703"/>
      <c r="SBU74" s="703"/>
      <c r="SCF74" s="703"/>
      <c r="SCQ74" s="703"/>
      <c r="SDB74" s="703"/>
      <c r="SDK74" s="652"/>
      <c r="SDL74" s="652"/>
      <c r="SDM74" s="703"/>
      <c r="SDN74" s="652"/>
      <c r="SDO74" s="652"/>
      <c r="SDP74" s="652"/>
      <c r="SDQ74" s="652"/>
      <c r="SDR74" s="652"/>
      <c r="SDS74" s="652"/>
      <c r="SDT74" s="652"/>
      <c r="SDU74" s="652"/>
      <c r="SDX74" s="703"/>
      <c r="SEI74" s="703"/>
      <c r="SET74" s="703"/>
      <c r="SFE74" s="703"/>
      <c r="SFP74" s="703"/>
      <c r="SFY74" s="652"/>
      <c r="SFZ74" s="652"/>
      <c r="SGA74" s="703"/>
      <c r="SGB74" s="652"/>
      <c r="SGC74" s="652"/>
      <c r="SGD74" s="652"/>
      <c r="SGE74" s="652"/>
      <c r="SGF74" s="652"/>
      <c r="SGG74" s="652"/>
      <c r="SGH74" s="652"/>
      <c r="SGI74" s="652"/>
      <c r="SGL74" s="703"/>
      <c r="SGW74" s="703"/>
      <c r="SHH74" s="703"/>
      <c r="SHS74" s="703"/>
      <c r="SID74" s="703"/>
      <c r="SIM74" s="652"/>
      <c r="SIN74" s="652"/>
      <c r="SIO74" s="703"/>
      <c r="SIP74" s="652"/>
      <c r="SIQ74" s="652"/>
      <c r="SIR74" s="652"/>
      <c r="SIS74" s="652"/>
      <c r="SIT74" s="652"/>
      <c r="SIU74" s="652"/>
      <c r="SIV74" s="652"/>
      <c r="SIW74" s="652"/>
      <c r="SIZ74" s="703"/>
      <c r="SJK74" s="703"/>
      <c r="SJV74" s="703"/>
      <c r="SKG74" s="703"/>
      <c r="SKR74" s="703"/>
      <c r="SLA74" s="652"/>
      <c r="SLB74" s="652"/>
      <c r="SLC74" s="703"/>
      <c r="SLD74" s="652"/>
      <c r="SLE74" s="652"/>
      <c r="SLF74" s="652"/>
      <c r="SLG74" s="652"/>
      <c r="SLH74" s="652"/>
      <c r="SLI74" s="652"/>
      <c r="SLJ74" s="652"/>
      <c r="SLK74" s="652"/>
      <c r="SLN74" s="703"/>
      <c r="SLY74" s="703"/>
      <c r="SMJ74" s="703"/>
      <c r="SMU74" s="703"/>
      <c r="SNF74" s="703"/>
      <c r="SNO74" s="652"/>
      <c r="SNP74" s="652"/>
      <c r="SNQ74" s="703"/>
      <c r="SNR74" s="652"/>
      <c r="SNS74" s="652"/>
      <c r="SNT74" s="652"/>
      <c r="SNU74" s="652"/>
      <c r="SNV74" s="652"/>
      <c r="SNW74" s="652"/>
      <c r="SNX74" s="652"/>
      <c r="SNY74" s="652"/>
      <c r="SOB74" s="703"/>
      <c r="SOM74" s="703"/>
      <c r="SOX74" s="703"/>
      <c r="SPI74" s="703"/>
      <c r="SPT74" s="703"/>
      <c r="SQC74" s="652"/>
      <c r="SQD74" s="652"/>
      <c r="SQE74" s="703"/>
      <c r="SQF74" s="652"/>
      <c r="SQG74" s="652"/>
      <c r="SQH74" s="652"/>
      <c r="SQI74" s="652"/>
      <c r="SQJ74" s="652"/>
      <c r="SQK74" s="652"/>
      <c r="SQL74" s="652"/>
      <c r="SQM74" s="652"/>
      <c r="SQP74" s="703"/>
      <c r="SRA74" s="703"/>
      <c r="SRL74" s="703"/>
      <c r="SRW74" s="703"/>
      <c r="SSH74" s="703"/>
      <c r="SSQ74" s="652"/>
      <c r="SSR74" s="652"/>
      <c r="SSS74" s="703"/>
      <c r="SST74" s="652"/>
      <c r="SSU74" s="652"/>
      <c r="SSV74" s="652"/>
      <c r="SSW74" s="652"/>
      <c r="SSX74" s="652"/>
      <c r="SSY74" s="652"/>
      <c r="SSZ74" s="652"/>
      <c r="STA74" s="652"/>
      <c r="STD74" s="703"/>
      <c r="STO74" s="703"/>
      <c r="STZ74" s="703"/>
      <c r="SUK74" s="703"/>
      <c r="SUV74" s="703"/>
      <c r="SVE74" s="652"/>
      <c r="SVF74" s="652"/>
      <c r="SVG74" s="703"/>
      <c r="SVH74" s="652"/>
      <c r="SVI74" s="652"/>
      <c r="SVJ74" s="652"/>
      <c r="SVK74" s="652"/>
      <c r="SVL74" s="652"/>
      <c r="SVM74" s="652"/>
      <c r="SVN74" s="652"/>
      <c r="SVO74" s="652"/>
      <c r="SVR74" s="703"/>
      <c r="SWC74" s="703"/>
      <c r="SWN74" s="703"/>
      <c r="SWY74" s="703"/>
      <c r="SXJ74" s="703"/>
      <c r="SXS74" s="652"/>
      <c r="SXT74" s="652"/>
      <c r="SXU74" s="703"/>
      <c r="SXV74" s="652"/>
      <c r="SXW74" s="652"/>
      <c r="SXX74" s="652"/>
      <c r="SXY74" s="652"/>
      <c r="SXZ74" s="652"/>
      <c r="SYA74" s="652"/>
      <c r="SYB74" s="652"/>
      <c r="SYC74" s="652"/>
      <c r="SYF74" s="703"/>
      <c r="SYQ74" s="703"/>
      <c r="SZB74" s="703"/>
      <c r="SZM74" s="703"/>
      <c r="SZX74" s="703"/>
      <c r="TAG74" s="652"/>
      <c r="TAH74" s="652"/>
      <c r="TAI74" s="703"/>
      <c r="TAJ74" s="652"/>
      <c r="TAK74" s="652"/>
      <c r="TAL74" s="652"/>
      <c r="TAM74" s="652"/>
      <c r="TAN74" s="652"/>
      <c r="TAO74" s="652"/>
      <c r="TAP74" s="652"/>
      <c r="TAQ74" s="652"/>
      <c r="TAT74" s="703"/>
      <c r="TBE74" s="703"/>
      <c r="TBP74" s="703"/>
      <c r="TCA74" s="703"/>
      <c r="TCL74" s="703"/>
      <c r="TCU74" s="652"/>
      <c r="TCV74" s="652"/>
      <c r="TCW74" s="703"/>
      <c r="TCX74" s="652"/>
      <c r="TCY74" s="652"/>
      <c r="TCZ74" s="652"/>
      <c r="TDA74" s="652"/>
      <c r="TDB74" s="652"/>
      <c r="TDC74" s="652"/>
      <c r="TDD74" s="652"/>
      <c r="TDE74" s="652"/>
      <c r="TDH74" s="703"/>
      <c r="TDS74" s="703"/>
      <c r="TED74" s="703"/>
      <c r="TEO74" s="703"/>
      <c r="TEZ74" s="703"/>
      <c r="TFI74" s="652"/>
      <c r="TFJ74" s="652"/>
      <c r="TFK74" s="703"/>
      <c r="TFL74" s="652"/>
      <c r="TFM74" s="652"/>
      <c r="TFN74" s="652"/>
      <c r="TFO74" s="652"/>
      <c r="TFP74" s="652"/>
      <c r="TFQ74" s="652"/>
      <c r="TFR74" s="652"/>
      <c r="TFS74" s="652"/>
      <c r="TFV74" s="703"/>
      <c r="TGG74" s="703"/>
      <c r="TGR74" s="703"/>
      <c r="THC74" s="703"/>
      <c r="THN74" s="703"/>
      <c r="THW74" s="652"/>
      <c r="THX74" s="652"/>
      <c r="THY74" s="703"/>
      <c r="THZ74" s="652"/>
      <c r="TIA74" s="652"/>
      <c r="TIB74" s="652"/>
      <c r="TIC74" s="652"/>
      <c r="TID74" s="652"/>
      <c r="TIE74" s="652"/>
      <c r="TIF74" s="652"/>
      <c r="TIG74" s="652"/>
      <c r="TIJ74" s="703"/>
      <c r="TIU74" s="703"/>
      <c r="TJF74" s="703"/>
      <c r="TJQ74" s="703"/>
      <c r="TKB74" s="703"/>
      <c r="TKK74" s="652"/>
      <c r="TKL74" s="652"/>
      <c r="TKM74" s="703"/>
      <c r="TKN74" s="652"/>
      <c r="TKO74" s="652"/>
      <c r="TKP74" s="652"/>
      <c r="TKQ74" s="652"/>
      <c r="TKR74" s="652"/>
      <c r="TKS74" s="652"/>
      <c r="TKT74" s="652"/>
      <c r="TKU74" s="652"/>
      <c r="TKX74" s="703"/>
      <c r="TLI74" s="703"/>
      <c r="TLT74" s="703"/>
      <c r="TME74" s="703"/>
      <c r="TMP74" s="703"/>
      <c r="TMY74" s="652"/>
      <c r="TMZ74" s="652"/>
      <c r="TNA74" s="703"/>
      <c r="TNB74" s="652"/>
      <c r="TNC74" s="652"/>
      <c r="TND74" s="652"/>
      <c r="TNE74" s="652"/>
      <c r="TNF74" s="652"/>
      <c r="TNG74" s="652"/>
      <c r="TNH74" s="652"/>
      <c r="TNI74" s="652"/>
      <c r="TNL74" s="703"/>
      <c r="TNW74" s="703"/>
      <c r="TOH74" s="703"/>
      <c r="TOS74" s="703"/>
      <c r="TPD74" s="703"/>
      <c r="TPM74" s="652"/>
      <c r="TPN74" s="652"/>
      <c r="TPO74" s="703"/>
      <c r="TPP74" s="652"/>
      <c r="TPQ74" s="652"/>
      <c r="TPR74" s="652"/>
      <c r="TPS74" s="652"/>
      <c r="TPT74" s="652"/>
      <c r="TPU74" s="652"/>
      <c r="TPV74" s="652"/>
      <c r="TPW74" s="652"/>
      <c r="TPZ74" s="703"/>
      <c r="TQK74" s="703"/>
      <c r="TQV74" s="703"/>
      <c r="TRG74" s="703"/>
      <c r="TRR74" s="703"/>
      <c r="TSA74" s="652"/>
      <c r="TSB74" s="652"/>
      <c r="TSC74" s="703"/>
      <c r="TSD74" s="652"/>
      <c r="TSE74" s="652"/>
      <c r="TSF74" s="652"/>
      <c r="TSG74" s="652"/>
      <c r="TSH74" s="652"/>
      <c r="TSI74" s="652"/>
      <c r="TSJ74" s="652"/>
      <c r="TSK74" s="652"/>
      <c r="TSN74" s="703"/>
      <c r="TSY74" s="703"/>
      <c r="TTJ74" s="703"/>
      <c r="TTU74" s="703"/>
      <c r="TUF74" s="703"/>
      <c r="TUO74" s="652"/>
      <c r="TUP74" s="652"/>
      <c r="TUQ74" s="703"/>
      <c r="TUR74" s="652"/>
      <c r="TUS74" s="652"/>
      <c r="TUT74" s="652"/>
      <c r="TUU74" s="652"/>
      <c r="TUV74" s="652"/>
      <c r="TUW74" s="652"/>
      <c r="TUX74" s="652"/>
      <c r="TUY74" s="652"/>
      <c r="TVB74" s="703"/>
      <c r="TVM74" s="703"/>
      <c r="TVX74" s="703"/>
      <c r="TWI74" s="703"/>
      <c r="TWT74" s="703"/>
      <c r="TXC74" s="652"/>
      <c r="TXD74" s="652"/>
      <c r="TXE74" s="703"/>
      <c r="TXF74" s="652"/>
      <c r="TXG74" s="652"/>
      <c r="TXH74" s="652"/>
      <c r="TXI74" s="652"/>
      <c r="TXJ74" s="652"/>
      <c r="TXK74" s="652"/>
      <c r="TXL74" s="652"/>
      <c r="TXM74" s="652"/>
      <c r="TXP74" s="703"/>
      <c r="TYA74" s="703"/>
      <c r="TYL74" s="703"/>
      <c r="TYW74" s="703"/>
      <c r="TZH74" s="703"/>
      <c r="TZQ74" s="652"/>
      <c r="TZR74" s="652"/>
      <c r="TZS74" s="703"/>
      <c r="TZT74" s="652"/>
      <c r="TZU74" s="652"/>
      <c r="TZV74" s="652"/>
      <c r="TZW74" s="652"/>
      <c r="TZX74" s="652"/>
      <c r="TZY74" s="652"/>
      <c r="TZZ74" s="652"/>
      <c r="UAA74" s="652"/>
      <c r="UAD74" s="703"/>
      <c r="UAO74" s="703"/>
      <c r="UAZ74" s="703"/>
      <c r="UBK74" s="703"/>
      <c r="UBV74" s="703"/>
      <c r="UCE74" s="652"/>
      <c r="UCF74" s="652"/>
      <c r="UCG74" s="703"/>
      <c r="UCH74" s="652"/>
      <c r="UCI74" s="652"/>
      <c r="UCJ74" s="652"/>
      <c r="UCK74" s="652"/>
      <c r="UCL74" s="652"/>
      <c r="UCM74" s="652"/>
      <c r="UCN74" s="652"/>
      <c r="UCO74" s="652"/>
      <c r="UCR74" s="703"/>
      <c r="UDC74" s="703"/>
      <c r="UDN74" s="703"/>
      <c r="UDY74" s="703"/>
      <c r="UEJ74" s="703"/>
      <c r="UES74" s="652"/>
      <c r="UET74" s="652"/>
      <c r="UEU74" s="703"/>
      <c r="UEV74" s="652"/>
      <c r="UEW74" s="652"/>
      <c r="UEX74" s="652"/>
      <c r="UEY74" s="652"/>
      <c r="UEZ74" s="652"/>
      <c r="UFA74" s="652"/>
      <c r="UFB74" s="652"/>
      <c r="UFC74" s="652"/>
      <c r="UFF74" s="703"/>
      <c r="UFQ74" s="703"/>
      <c r="UGB74" s="703"/>
      <c r="UGM74" s="703"/>
      <c r="UGX74" s="703"/>
      <c r="UHG74" s="652"/>
      <c r="UHH74" s="652"/>
      <c r="UHI74" s="703"/>
      <c r="UHJ74" s="652"/>
      <c r="UHK74" s="652"/>
      <c r="UHL74" s="652"/>
      <c r="UHM74" s="652"/>
      <c r="UHN74" s="652"/>
      <c r="UHO74" s="652"/>
      <c r="UHP74" s="652"/>
      <c r="UHQ74" s="652"/>
      <c r="UHT74" s="703"/>
      <c r="UIE74" s="703"/>
      <c r="UIP74" s="703"/>
      <c r="UJA74" s="703"/>
      <c r="UJL74" s="703"/>
      <c r="UJU74" s="652"/>
      <c r="UJV74" s="652"/>
      <c r="UJW74" s="703"/>
      <c r="UJX74" s="652"/>
      <c r="UJY74" s="652"/>
      <c r="UJZ74" s="652"/>
      <c r="UKA74" s="652"/>
      <c r="UKB74" s="652"/>
      <c r="UKC74" s="652"/>
      <c r="UKD74" s="652"/>
      <c r="UKE74" s="652"/>
      <c r="UKH74" s="703"/>
      <c r="UKS74" s="703"/>
      <c r="ULD74" s="703"/>
      <c r="ULO74" s="703"/>
      <c r="ULZ74" s="703"/>
      <c r="UMI74" s="652"/>
      <c r="UMJ74" s="652"/>
      <c r="UMK74" s="703"/>
      <c r="UML74" s="652"/>
      <c r="UMM74" s="652"/>
      <c r="UMN74" s="652"/>
      <c r="UMO74" s="652"/>
      <c r="UMP74" s="652"/>
      <c r="UMQ74" s="652"/>
      <c r="UMR74" s="652"/>
      <c r="UMS74" s="652"/>
      <c r="UMV74" s="703"/>
      <c r="UNG74" s="703"/>
      <c r="UNR74" s="703"/>
      <c r="UOC74" s="703"/>
      <c r="UON74" s="703"/>
      <c r="UOW74" s="652"/>
      <c r="UOX74" s="652"/>
      <c r="UOY74" s="703"/>
      <c r="UOZ74" s="652"/>
      <c r="UPA74" s="652"/>
      <c r="UPB74" s="652"/>
      <c r="UPC74" s="652"/>
      <c r="UPD74" s="652"/>
      <c r="UPE74" s="652"/>
      <c r="UPF74" s="652"/>
      <c r="UPG74" s="652"/>
      <c r="UPJ74" s="703"/>
      <c r="UPU74" s="703"/>
      <c r="UQF74" s="703"/>
      <c r="UQQ74" s="703"/>
      <c r="URB74" s="703"/>
      <c r="URK74" s="652"/>
      <c r="URL74" s="652"/>
      <c r="URM74" s="703"/>
      <c r="URN74" s="652"/>
      <c r="URO74" s="652"/>
      <c r="URP74" s="652"/>
      <c r="URQ74" s="652"/>
      <c r="URR74" s="652"/>
      <c r="URS74" s="652"/>
      <c r="URT74" s="652"/>
      <c r="URU74" s="652"/>
      <c r="URX74" s="703"/>
      <c r="USI74" s="703"/>
      <c r="UST74" s="703"/>
      <c r="UTE74" s="703"/>
      <c r="UTP74" s="703"/>
      <c r="UTY74" s="652"/>
      <c r="UTZ74" s="652"/>
      <c r="UUA74" s="703"/>
      <c r="UUB74" s="652"/>
      <c r="UUC74" s="652"/>
      <c r="UUD74" s="652"/>
      <c r="UUE74" s="652"/>
      <c r="UUF74" s="652"/>
      <c r="UUG74" s="652"/>
      <c r="UUH74" s="652"/>
      <c r="UUI74" s="652"/>
      <c r="UUL74" s="703"/>
      <c r="UUW74" s="703"/>
      <c r="UVH74" s="703"/>
      <c r="UVS74" s="703"/>
      <c r="UWD74" s="703"/>
      <c r="UWM74" s="652"/>
      <c r="UWN74" s="652"/>
      <c r="UWO74" s="703"/>
      <c r="UWP74" s="652"/>
      <c r="UWQ74" s="652"/>
      <c r="UWR74" s="652"/>
      <c r="UWS74" s="652"/>
      <c r="UWT74" s="652"/>
      <c r="UWU74" s="652"/>
      <c r="UWV74" s="652"/>
      <c r="UWW74" s="652"/>
      <c r="UWZ74" s="703"/>
      <c r="UXK74" s="703"/>
      <c r="UXV74" s="703"/>
      <c r="UYG74" s="703"/>
      <c r="UYR74" s="703"/>
      <c r="UZA74" s="652"/>
      <c r="UZB74" s="652"/>
      <c r="UZC74" s="703"/>
      <c r="UZD74" s="652"/>
      <c r="UZE74" s="652"/>
      <c r="UZF74" s="652"/>
      <c r="UZG74" s="652"/>
      <c r="UZH74" s="652"/>
      <c r="UZI74" s="652"/>
      <c r="UZJ74" s="652"/>
      <c r="UZK74" s="652"/>
      <c r="UZN74" s="703"/>
      <c r="UZY74" s="703"/>
      <c r="VAJ74" s="703"/>
      <c r="VAU74" s="703"/>
      <c r="VBF74" s="703"/>
      <c r="VBO74" s="652"/>
      <c r="VBP74" s="652"/>
      <c r="VBQ74" s="703"/>
      <c r="VBR74" s="652"/>
      <c r="VBS74" s="652"/>
      <c r="VBT74" s="652"/>
      <c r="VBU74" s="652"/>
      <c r="VBV74" s="652"/>
      <c r="VBW74" s="652"/>
      <c r="VBX74" s="652"/>
      <c r="VBY74" s="652"/>
      <c r="VCB74" s="703"/>
      <c r="VCM74" s="703"/>
      <c r="VCX74" s="703"/>
      <c r="VDI74" s="703"/>
      <c r="VDT74" s="703"/>
      <c r="VEC74" s="652"/>
      <c r="VED74" s="652"/>
      <c r="VEE74" s="703"/>
      <c r="VEF74" s="652"/>
      <c r="VEG74" s="652"/>
      <c r="VEH74" s="652"/>
      <c r="VEI74" s="652"/>
      <c r="VEJ74" s="652"/>
      <c r="VEK74" s="652"/>
      <c r="VEL74" s="652"/>
      <c r="VEM74" s="652"/>
      <c r="VEP74" s="703"/>
      <c r="VFA74" s="703"/>
      <c r="VFL74" s="703"/>
      <c r="VFW74" s="703"/>
      <c r="VGH74" s="703"/>
      <c r="VGQ74" s="652"/>
      <c r="VGR74" s="652"/>
      <c r="VGS74" s="703"/>
      <c r="VGT74" s="652"/>
      <c r="VGU74" s="652"/>
      <c r="VGV74" s="652"/>
      <c r="VGW74" s="652"/>
      <c r="VGX74" s="652"/>
      <c r="VGY74" s="652"/>
      <c r="VGZ74" s="652"/>
      <c r="VHA74" s="652"/>
      <c r="VHD74" s="703"/>
      <c r="VHO74" s="703"/>
      <c r="VHZ74" s="703"/>
      <c r="VIK74" s="703"/>
      <c r="VIV74" s="703"/>
      <c r="VJE74" s="652"/>
      <c r="VJF74" s="652"/>
      <c r="VJG74" s="703"/>
      <c r="VJH74" s="652"/>
      <c r="VJI74" s="652"/>
      <c r="VJJ74" s="652"/>
      <c r="VJK74" s="652"/>
      <c r="VJL74" s="652"/>
      <c r="VJM74" s="652"/>
      <c r="VJN74" s="652"/>
      <c r="VJO74" s="652"/>
      <c r="VJR74" s="703"/>
      <c r="VKC74" s="703"/>
      <c r="VKN74" s="703"/>
      <c r="VKY74" s="703"/>
      <c r="VLJ74" s="703"/>
      <c r="VLS74" s="652"/>
      <c r="VLT74" s="652"/>
      <c r="VLU74" s="703"/>
      <c r="VLV74" s="652"/>
      <c r="VLW74" s="652"/>
      <c r="VLX74" s="652"/>
      <c r="VLY74" s="652"/>
      <c r="VLZ74" s="652"/>
      <c r="VMA74" s="652"/>
      <c r="VMB74" s="652"/>
      <c r="VMC74" s="652"/>
      <c r="VMF74" s="703"/>
      <c r="VMQ74" s="703"/>
      <c r="VNB74" s="703"/>
      <c r="VNM74" s="703"/>
      <c r="VNX74" s="703"/>
      <c r="VOG74" s="652"/>
      <c r="VOH74" s="652"/>
      <c r="VOI74" s="703"/>
      <c r="VOJ74" s="652"/>
      <c r="VOK74" s="652"/>
      <c r="VOL74" s="652"/>
      <c r="VOM74" s="652"/>
      <c r="VON74" s="652"/>
      <c r="VOO74" s="652"/>
      <c r="VOP74" s="652"/>
      <c r="VOQ74" s="652"/>
      <c r="VOT74" s="703"/>
      <c r="VPE74" s="703"/>
      <c r="VPP74" s="703"/>
      <c r="VQA74" s="703"/>
      <c r="VQL74" s="703"/>
      <c r="VQU74" s="652"/>
      <c r="VQV74" s="652"/>
      <c r="VQW74" s="703"/>
      <c r="VQX74" s="652"/>
      <c r="VQY74" s="652"/>
      <c r="VQZ74" s="652"/>
      <c r="VRA74" s="652"/>
      <c r="VRB74" s="652"/>
      <c r="VRC74" s="652"/>
      <c r="VRD74" s="652"/>
      <c r="VRE74" s="652"/>
      <c r="VRH74" s="703"/>
      <c r="VRS74" s="703"/>
      <c r="VSD74" s="703"/>
      <c r="VSO74" s="703"/>
      <c r="VSZ74" s="703"/>
      <c r="VTI74" s="652"/>
      <c r="VTJ74" s="652"/>
      <c r="VTK74" s="703"/>
      <c r="VTL74" s="652"/>
      <c r="VTM74" s="652"/>
      <c r="VTN74" s="652"/>
      <c r="VTO74" s="652"/>
      <c r="VTP74" s="652"/>
      <c r="VTQ74" s="652"/>
      <c r="VTR74" s="652"/>
      <c r="VTS74" s="652"/>
      <c r="VTV74" s="703"/>
      <c r="VUG74" s="703"/>
      <c r="VUR74" s="703"/>
      <c r="VVC74" s="703"/>
      <c r="VVN74" s="703"/>
      <c r="VVW74" s="652"/>
      <c r="VVX74" s="652"/>
      <c r="VVY74" s="703"/>
      <c r="VVZ74" s="652"/>
      <c r="VWA74" s="652"/>
      <c r="VWB74" s="652"/>
      <c r="VWC74" s="652"/>
      <c r="VWD74" s="652"/>
      <c r="VWE74" s="652"/>
      <c r="VWF74" s="652"/>
      <c r="VWG74" s="652"/>
      <c r="VWJ74" s="703"/>
      <c r="VWU74" s="703"/>
      <c r="VXF74" s="703"/>
      <c r="VXQ74" s="703"/>
      <c r="VYB74" s="703"/>
      <c r="VYK74" s="652"/>
      <c r="VYL74" s="652"/>
      <c r="VYM74" s="703"/>
      <c r="VYN74" s="652"/>
      <c r="VYO74" s="652"/>
      <c r="VYP74" s="652"/>
      <c r="VYQ74" s="652"/>
      <c r="VYR74" s="652"/>
      <c r="VYS74" s="652"/>
      <c r="VYT74" s="652"/>
      <c r="VYU74" s="652"/>
      <c r="VYX74" s="703"/>
      <c r="VZI74" s="703"/>
      <c r="VZT74" s="703"/>
      <c r="WAE74" s="703"/>
      <c r="WAP74" s="703"/>
      <c r="WAY74" s="652"/>
      <c r="WAZ74" s="652"/>
      <c r="WBA74" s="703"/>
      <c r="WBB74" s="652"/>
      <c r="WBC74" s="652"/>
      <c r="WBD74" s="652"/>
      <c r="WBE74" s="652"/>
      <c r="WBF74" s="652"/>
      <c r="WBG74" s="652"/>
      <c r="WBH74" s="652"/>
      <c r="WBI74" s="652"/>
      <c r="WBL74" s="703"/>
      <c r="WBW74" s="703"/>
      <c r="WCH74" s="703"/>
      <c r="WCS74" s="703"/>
      <c r="WDD74" s="703"/>
      <c r="WDM74" s="652"/>
      <c r="WDN74" s="652"/>
      <c r="WDO74" s="703"/>
      <c r="WDP74" s="652"/>
      <c r="WDQ74" s="652"/>
      <c r="WDR74" s="652"/>
      <c r="WDS74" s="652"/>
      <c r="WDT74" s="652"/>
      <c r="WDU74" s="652"/>
      <c r="WDV74" s="652"/>
      <c r="WDW74" s="652"/>
      <c r="WDZ74" s="703"/>
      <c r="WEK74" s="703"/>
      <c r="WEV74" s="703"/>
      <c r="WFG74" s="703"/>
      <c r="WFR74" s="703"/>
      <c r="WGA74" s="652"/>
      <c r="WGB74" s="652"/>
      <c r="WGC74" s="703"/>
      <c r="WGD74" s="652"/>
      <c r="WGE74" s="652"/>
      <c r="WGF74" s="652"/>
      <c r="WGG74" s="652"/>
      <c r="WGH74" s="652"/>
      <c r="WGI74" s="652"/>
      <c r="WGJ74" s="652"/>
      <c r="WGK74" s="652"/>
      <c r="WGN74" s="703"/>
      <c r="WGY74" s="703"/>
      <c r="WHJ74" s="703"/>
      <c r="WHU74" s="703"/>
      <c r="WIF74" s="703"/>
      <c r="WIO74" s="652"/>
      <c r="WIP74" s="652"/>
      <c r="WIQ74" s="703"/>
      <c r="WIR74" s="652"/>
      <c r="WIS74" s="652"/>
      <c r="WIT74" s="652"/>
      <c r="WIU74" s="652"/>
      <c r="WIV74" s="652"/>
      <c r="WIW74" s="652"/>
      <c r="WIX74" s="652"/>
      <c r="WIY74" s="652"/>
      <c r="WJB74" s="703"/>
      <c r="WJM74" s="703"/>
      <c r="WJX74" s="703"/>
      <c r="WKI74" s="703"/>
      <c r="WKT74" s="703"/>
      <c r="WLC74" s="652"/>
      <c r="WLD74" s="652"/>
      <c r="WLE74" s="703"/>
      <c r="WLF74" s="652"/>
      <c r="WLG74" s="652"/>
      <c r="WLH74" s="652"/>
      <c r="WLI74" s="652"/>
      <c r="WLJ74" s="652"/>
      <c r="WLK74" s="652"/>
      <c r="WLL74" s="652"/>
      <c r="WLM74" s="652"/>
      <c r="WLP74" s="703"/>
      <c r="WMA74" s="703"/>
      <c r="WML74" s="703"/>
      <c r="WMW74" s="703"/>
      <c r="WNH74" s="703"/>
      <c r="WNQ74" s="652"/>
      <c r="WNR74" s="652"/>
      <c r="WNS74" s="703"/>
      <c r="WNT74" s="652"/>
      <c r="WNU74" s="652"/>
      <c r="WNV74" s="652"/>
      <c r="WNW74" s="652"/>
      <c r="WNX74" s="652"/>
      <c r="WNY74" s="652"/>
      <c r="WNZ74" s="652"/>
      <c r="WOA74" s="652"/>
      <c r="WOD74" s="703"/>
      <c r="WOO74" s="703"/>
      <c r="WOZ74" s="703"/>
      <c r="WPK74" s="703"/>
      <c r="WPV74" s="703"/>
      <c r="WQE74" s="652"/>
      <c r="WQF74" s="652"/>
      <c r="WQG74" s="703"/>
      <c r="WQH74" s="652"/>
      <c r="WQI74" s="652"/>
      <c r="WQJ74" s="652"/>
      <c r="WQK74" s="652"/>
      <c r="WQL74" s="652"/>
      <c r="WQM74" s="652"/>
      <c r="WQN74" s="652"/>
      <c r="WQO74" s="652"/>
      <c r="WQR74" s="703"/>
      <c r="WRC74" s="703"/>
      <c r="WRN74" s="703"/>
      <c r="WRY74" s="703"/>
      <c r="WSJ74" s="703"/>
      <c r="WSS74" s="652"/>
      <c r="WST74" s="652"/>
      <c r="WSU74" s="703"/>
      <c r="WSV74" s="652"/>
      <c r="WSW74" s="652"/>
      <c r="WSX74" s="652"/>
      <c r="WSY74" s="652"/>
      <c r="WSZ74" s="652"/>
      <c r="WTA74" s="652"/>
      <c r="WTB74" s="652"/>
      <c r="WTC74" s="652"/>
      <c r="WTF74" s="703"/>
      <c r="WTQ74" s="703"/>
      <c r="WUB74" s="703"/>
      <c r="WUM74" s="703"/>
      <c r="WUX74" s="703"/>
      <c r="WVG74" s="652"/>
      <c r="WVH74" s="652"/>
      <c r="WVI74" s="703"/>
      <c r="WVJ74" s="652"/>
      <c r="WVK74" s="652"/>
      <c r="WVL74" s="652"/>
      <c r="WVM74" s="652"/>
      <c r="WVN74" s="652"/>
      <c r="WVO74" s="652"/>
      <c r="WVP74" s="652"/>
      <c r="WVQ74" s="652"/>
      <c r="WVT74" s="703"/>
      <c r="WWE74" s="703"/>
      <c r="WWP74" s="703"/>
      <c r="WXA74" s="703"/>
      <c r="WXL74" s="703"/>
      <c r="WXU74" s="652"/>
      <c r="WXV74" s="652"/>
      <c r="WXW74" s="703"/>
      <c r="WXX74" s="652"/>
      <c r="WXY74" s="652"/>
      <c r="WXZ74" s="652"/>
      <c r="WYA74" s="652"/>
      <c r="WYB74" s="652"/>
      <c r="WYC74" s="652"/>
      <c r="WYD74" s="652"/>
      <c r="WYE74" s="652"/>
      <c r="WYH74" s="703"/>
      <c r="WYS74" s="703"/>
      <c r="WZD74" s="703"/>
      <c r="WZO74" s="703"/>
      <c r="WZZ74" s="703"/>
      <c r="XAI74" s="652"/>
      <c r="XAJ74" s="652"/>
      <c r="XAK74" s="703"/>
      <c r="XAL74" s="652"/>
      <c r="XAM74" s="652"/>
      <c r="XAN74" s="652"/>
      <c r="XAO74" s="652"/>
      <c r="XAP74" s="652"/>
      <c r="XAQ74" s="652"/>
      <c r="XAR74" s="652"/>
      <c r="XAS74" s="652"/>
      <c r="XAV74" s="703"/>
      <c r="XBG74" s="703"/>
      <c r="XBR74" s="703"/>
      <c r="XCC74" s="703"/>
      <c r="XCN74" s="703"/>
      <c r="XCW74" s="652"/>
      <c r="XCX74" s="652"/>
      <c r="XCY74" s="703"/>
      <c r="XCZ74" s="652"/>
      <c r="XDA74" s="652"/>
      <c r="XDB74" s="652"/>
      <c r="XDC74" s="652"/>
      <c r="XDD74" s="652"/>
      <c r="XDE74" s="652"/>
      <c r="XDF74" s="652"/>
      <c r="XDG74" s="652"/>
      <c r="XDJ74" s="703"/>
      <c r="XDU74" s="703"/>
      <c r="XEF74" s="703"/>
      <c r="XEQ74" s="703"/>
      <c r="XFB74" s="703"/>
    </row>
    <row r="75" spans="1:1023 1026:2038 2049:3072 3083:4095 4106:5118 5129:6141 6152:7164 7175:8187 8198:9210 9221:10233 10244:11256 11267:12279 12290:13302 13313:14336 14345:15359 15370:16382" ht="16.5" thickTop="1" x14ac:dyDescent="0.25">
      <c r="A75" s="665">
        <v>6</v>
      </c>
      <c r="B75" s="665" t="s">
        <v>1128</v>
      </c>
      <c r="C75" s="665" t="s">
        <v>1129</v>
      </c>
      <c r="D75" s="667">
        <v>4</v>
      </c>
      <c r="E75" s="667">
        <v>15</v>
      </c>
      <c r="F75" s="667">
        <v>10</v>
      </c>
      <c r="G75" s="667">
        <v>5</v>
      </c>
      <c r="H75" s="667">
        <v>3</v>
      </c>
      <c r="I75" s="667">
        <v>2</v>
      </c>
      <c r="J75" s="667">
        <v>1</v>
      </c>
      <c r="K75" s="665" t="s">
        <v>688</v>
      </c>
      <c r="L75" s="665">
        <v>6</v>
      </c>
      <c r="M75" s="665" t="s">
        <v>1130</v>
      </c>
      <c r="N75" s="704" t="s">
        <v>1131</v>
      </c>
      <c r="O75" s="667">
        <v>4</v>
      </c>
      <c r="P75" s="667">
        <v>15</v>
      </c>
      <c r="Q75" s="667">
        <v>10</v>
      </c>
      <c r="R75" s="667">
        <v>5</v>
      </c>
      <c r="S75" s="667">
        <v>3</v>
      </c>
      <c r="T75" s="667">
        <v>2</v>
      </c>
      <c r="U75" s="667">
        <v>1</v>
      </c>
      <c r="V75" s="682" t="s">
        <v>891</v>
      </c>
      <c r="W75" s="665">
        <v>6</v>
      </c>
      <c r="X75" s="665" t="s">
        <v>1132</v>
      </c>
      <c r="Y75" s="687" t="s">
        <v>1056</v>
      </c>
      <c r="Z75" s="665">
        <v>3</v>
      </c>
      <c r="AA75" s="665">
        <v>15</v>
      </c>
      <c r="AB75" s="665">
        <v>5</v>
      </c>
      <c r="AC75" s="665">
        <v>10</v>
      </c>
      <c r="AD75" s="665">
        <v>3</v>
      </c>
      <c r="AE75" s="665">
        <v>1</v>
      </c>
      <c r="AF75" s="665">
        <v>2</v>
      </c>
      <c r="AG75" s="682" t="s">
        <v>895</v>
      </c>
      <c r="AH75" s="665">
        <v>6</v>
      </c>
      <c r="AI75" s="665" t="s">
        <v>1133</v>
      </c>
      <c r="AJ75" s="665" t="s">
        <v>230</v>
      </c>
      <c r="AK75" s="665">
        <v>3</v>
      </c>
      <c r="AL75" s="665">
        <v>10</v>
      </c>
      <c r="AM75" s="665">
        <v>0</v>
      </c>
      <c r="AN75" s="665">
        <v>10</v>
      </c>
      <c r="AO75" s="665">
        <v>2</v>
      </c>
      <c r="AP75" s="665">
        <v>0</v>
      </c>
      <c r="AQ75" s="665">
        <v>2</v>
      </c>
      <c r="AR75" s="665" t="s">
        <v>139</v>
      </c>
      <c r="AS75" s="665">
        <v>6</v>
      </c>
      <c r="AT75" s="665" t="s">
        <v>1134</v>
      </c>
      <c r="AU75" s="686" t="s">
        <v>476</v>
      </c>
      <c r="AV75" s="665">
        <v>5</v>
      </c>
      <c r="AW75" s="665">
        <v>20</v>
      </c>
      <c r="AX75" s="665">
        <v>10</v>
      </c>
      <c r="AY75" s="665">
        <v>10</v>
      </c>
      <c r="AZ75" s="665">
        <v>4</v>
      </c>
      <c r="BA75" s="665">
        <v>2</v>
      </c>
      <c r="BB75" s="665">
        <v>2</v>
      </c>
      <c r="BC75" s="665" t="s">
        <v>688</v>
      </c>
      <c r="BD75" s="665">
        <v>6</v>
      </c>
      <c r="BE75" s="665" t="s">
        <v>1135</v>
      </c>
      <c r="BF75" s="704" t="s">
        <v>1136</v>
      </c>
      <c r="BG75" s="665">
        <v>5</v>
      </c>
      <c r="BH75" s="665">
        <v>20</v>
      </c>
      <c r="BI75" s="665">
        <v>10</v>
      </c>
      <c r="BJ75" s="665">
        <v>10</v>
      </c>
      <c r="BK75" s="665">
        <v>4</v>
      </c>
      <c r="BL75" s="665">
        <v>2</v>
      </c>
      <c r="BM75" s="665">
        <v>2</v>
      </c>
      <c r="BN75" s="993" t="s">
        <v>891</v>
      </c>
      <c r="BO75" s="1001">
        <v>6</v>
      </c>
      <c r="BP75" s="981" t="s">
        <v>1675</v>
      </c>
      <c r="BQ75" s="981" t="s">
        <v>355</v>
      </c>
      <c r="BR75" s="983">
        <v>4</v>
      </c>
      <c r="BS75" s="983">
        <v>15</v>
      </c>
      <c r="BT75" s="983">
        <v>5</v>
      </c>
      <c r="BU75" s="983">
        <v>10</v>
      </c>
      <c r="BV75" s="983">
        <v>3</v>
      </c>
      <c r="BW75" s="983">
        <v>1</v>
      </c>
      <c r="BX75" s="983">
        <v>2</v>
      </c>
      <c r="BY75" s="1002" t="s">
        <v>688</v>
      </c>
    </row>
    <row r="76" spans="1:1023 1026:2038 2049:3072 3083:4095 4106:5118 5129:6141 6152:7164 7175:8187 8198:9210 9221:10233 10244:11256 11267:12279 12290:13302 13313:14336 14345:15359 15370:16382" x14ac:dyDescent="0.25">
      <c r="A76" s="658">
        <v>6</v>
      </c>
      <c r="B76" s="658" t="s">
        <v>1137</v>
      </c>
      <c r="C76" s="658" t="s">
        <v>547</v>
      </c>
      <c r="D76" s="660">
        <v>4</v>
      </c>
      <c r="E76" s="660">
        <v>15</v>
      </c>
      <c r="F76" s="660">
        <v>5</v>
      </c>
      <c r="G76" s="660">
        <v>10</v>
      </c>
      <c r="H76" s="660">
        <v>3</v>
      </c>
      <c r="I76" s="660">
        <v>1</v>
      </c>
      <c r="J76" s="660">
        <v>2</v>
      </c>
      <c r="K76" s="658" t="s">
        <v>139</v>
      </c>
      <c r="L76" s="658">
        <v>6</v>
      </c>
      <c r="M76" s="658" t="s">
        <v>1138</v>
      </c>
      <c r="N76" s="689" t="s">
        <v>1139</v>
      </c>
      <c r="O76" s="660">
        <v>4</v>
      </c>
      <c r="P76" s="660">
        <v>15</v>
      </c>
      <c r="Q76" s="660">
        <v>5</v>
      </c>
      <c r="R76" s="660">
        <v>10</v>
      </c>
      <c r="S76" s="660">
        <v>3</v>
      </c>
      <c r="T76" s="660">
        <v>1</v>
      </c>
      <c r="U76" s="660">
        <v>2</v>
      </c>
      <c r="V76" s="682" t="s">
        <v>895</v>
      </c>
      <c r="W76" s="658">
        <v>6</v>
      </c>
      <c r="X76" s="658" t="s">
        <v>1062</v>
      </c>
      <c r="Y76" s="688" t="s">
        <v>1063</v>
      </c>
      <c r="Z76" s="660">
        <v>3</v>
      </c>
      <c r="AA76" s="660">
        <v>10</v>
      </c>
      <c r="AB76" s="660">
        <v>5</v>
      </c>
      <c r="AC76" s="660">
        <v>5</v>
      </c>
      <c r="AD76" s="660">
        <v>2</v>
      </c>
      <c r="AE76" s="660">
        <v>1</v>
      </c>
      <c r="AF76" s="660">
        <v>1</v>
      </c>
      <c r="AG76" s="682" t="s">
        <v>895</v>
      </c>
      <c r="AH76" s="658">
        <v>6</v>
      </c>
      <c r="AI76" s="658" t="s">
        <v>1140</v>
      </c>
      <c r="AJ76" s="658" t="s">
        <v>545</v>
      </c>
      <c r="AK76" s="658">
        <v>3</v>
      </c>
      <c r="AL76" s="658">
        <v>15</v>
      </c>
      <c r="AM76" s="658">
        <v>5</v>
      </c>
      <c r="AN76" s="658">
        <v>10</v>
      </c>
      <c r="AO76" s="658">
        <v>3</v>
      </c>
      <c r="AP76" s="658">
        <v>1</v>
      </c>
      <c r="AQ76" s="658">
        <v>2</v>
      </c>
      <c r="AR76" s="658" t="s">
        <v>688</v>
      </c>
      <c r="AS76" s="658">
        <v>6</v>
      </c>
      <c r="AT76" s="658" t="s">
        <v>1141</v>
      </c>
      <c r="AU76" s="668" t="s">
        <v>658</v>
      </c>
      <c r="AV76" s="658">
        <v>4</v>
      </c>
      <c r="AW76" s="658">
        <v>15</v>
      </c>
      <c r="AX76" s="658">
        <v>5</v>
      </c>
      <c r="AY76" s="658">
        <v>10</v>
      </c>
      <c r="AZ76" s="658">
        <v>3</v>
      </c>
      <c r="BA76" s="658">
        <v>1</v>
      </c>
      <c r="BB76" s="658">
        <v>2</v>
      </c>
      <c r="BC76" s="658" t="s">
        <v>139</v>
      </c>
      <c r="BD76" s="658">
        <v>6</v>
      </c>
      <c r="BE76" s="658" t="s">
        <v>1142</v>
      </c>
      <c r="BF76" s="681" t="s">
        <v>1143</v>
      </c>
      <c r="BG76" s="658">
        <v>4</v>
      </c>
      <c r="BH76" s="658">
        <v>15</v>
      </c>
      <c r="BI76" s="658">
        <v>5</v>
      </c>
      <c r="BJ76" s="658">
        <v>10</v>
      </c>
      <c r="BK76" s="658">
        <v>3</v>
      </c>
      <c r="BL76" s="658">
        <v>1</v>
      </c>
      <c r="BM76" s="658">
        <v>2</v>
      </c>
      <c r="BN76" s="993" t="s">
        <v>895</v>
      </c>
      <c r="BO76" s="1001">
        <v>6</v>
      </c>
      <c r="BP76" s="981" t="s">
        <v>1676</v>
      </c>
      <c r="BQ76" s="981" t="s">
        <v>1677</v>
      </c>
      <c r="BR76" s="983">
        <v>4</v>
      </c>
      <c r="BS76" s="983">
        <v>15</v>
      </c>
      <c r="BT76" s="983">
        <v>5</v>
      </c>
      <c r="BU76" s="983">
        <v>10</v>
      </c>
      <c r="BV76" s="983">
        <v>3</v>
      </c>
      <c r="BW76" s="983">
        <v>1</v>
      </c>
      <c r="BX76" s="983">
        <v>2</v>
      </c>
      <c r="BY76" s="1002" t="s">
        <v>139</v>
      </c>
    </row>
    <row r="77" spans="1:1023 1026:2038 2049:3072 3083:4095 4106:5118 5129:6141 6152:7164 7175:8187 8198:9210 9221:10233 10244:11256 11267:12279 12290:13302 13313:14336 14345:15359 15370:16382" x14ac:dyDescent="0.25">
      <c r="A77" s="658">
        <v>6</v>
      </c>
      <c r="B77" s="658" t="s">
        <v>1144</v>
      </c>
      <c r="C77" s="661" t="s">
        <v>348</v>
      </c>
      <c r="D77" s="660">
        <v>4</v>
      </c>
      <c r="E77" s="660">
        <v>15</v>
      </c>
      <c r="F77" s="660">
        <v>0</v>
      </c>
      <c r="G77" s="660">
        <v>15</v>
      </c>
      <c r="H77" s="660">
        <v>3</v>
      </c>
      <c r="I77" s="660">
        <v>0</v>
      </c>
      <c r="J77" s="660">
        <v>3</v>
      </c>
      <c r="K77" s="658" t="s">
        <v>139</v>
      </c>
      <c r="L77" s="658">
        <v>6</v>
      </c>
      <c r="M77" s="658" t="s">
        <v>1145</v>
      </c>
      <c r="N77" s="681" t="s">
        <v>1146</v>
      </c>
      <c r="O77" s="660">
        <v>4</v>
      </c>
      <c r="P77" s="660">
        <v>15</v>
      </c>
      <c r="Q77" s="660">
        <v>0</v>
      </c>
      <c r="R77" s="660">
        <v>15</v>
      </c>
      <c r="S77" s="660">
        <v>3</v>
      </c>
      <c r="T77" s="660">
        <v>0</v>
      </c>
      <c r="U77" s="660">
        <v>3</v>
      </c>
      <c r="V77" s="682" t="s">
        <v>895</v>
      </c>
      <c r="W77" s="658">
        <v>6</v>
      </c>
      <c r="X77" s="658" t="s">
        <v>1147</v>
      </c>
      <c r="Y77" s="688" t="s">
        <v>423</v>
      </c>
      <c r="Z77" s="658">
        <v>3</v>
      </c>
      <c r="AA77" s="658">
        <v>15</v>
      </c>
      <c r="AB77" s="658">
        <v>5</v>
      </c>
      <c r="AC77" s="658">
        <v>10</v>
      </c>
      <c r="AD77" s="658">
        <v>3</v>
      </c>
      <c r="AE77" s="658">
        <v>1</v>
      </c>
      <c r="AF77" s="658">
        <v>2</v>
      </c>
      <c r="AG77" s="682" t="s">
        <v>891</v>
      </c>
      <c r="AH77" s="658">
        <v>6</v>
      </c>
      <c r="AI77" s="658" t="s">
        <v>1148</v>
      </c>
      <c r="AJ77" s="661" t="s">
        <v>1149</v>
      </c>
      <c r="AK77" s="658">
        <v>3</v>
      </c>
      <c r="AL77" s="658">
        <v>10</v>
      </c>
      <c r="AM77" s="658">
        <v>5</v>
      </c>
      <c r="AN77" s="658">
        <v>5</v>
      </c>
      <c r="AO77" s="658">
        <v>2</v>
      </c>
      <c r="AP77" s="658">
        <v>1</v>
      </c>
      <c r="AQ77" s="658">
        <v>1</v>
      </c>
      <c r="AR77" s="658" t="s">
        <v>688</v>
      </c>
      <c r="AS77" s="658">
        <v>6</v>
      </c>
      <c r="AT77" s="658" t="s">
        <v>1150</v>
      </c>
      <c r="AU77" s="668" t="s">
        <v>1151</v>
      </c>
      <c r="AV77" s="658">
        <v>3</v>
      </c>
      <c r="AW77" s="658">
        <v>10</v>
      </c>
      <c r="AX77" s="658">
        <v>5</v>
      </c>
      <c r="AY77" s="658">
        <v>5</v>
      </c>
      <c r="AZ77" s="658">
        <v>2</v>
      </c>
      <c r="BA77" s="658">
        <v>1</v>
      </c>
      <c r="BB77" s="658">
        <v>1</v>
      </c>
      <c r="BC77" s="658" t="s">
        <v>139</v>
      </c>
      <c r="BD77" s="658">
        <v>6</v>
      </c>
      <c r="BE77" s="658" t="s">
        <v>1152</v>
      </c>
      <c r="BF77" s="681" t="s">
        <v>1153</v>
      </c>
      <c r="BG77" s="658">
        <v>3</v>
      </c>
      <c r="BH77" s="658">
        <v>10</v>
      </c>
      <c r="BI77" s="658">
        <v>5</v>
      </c>
      <c r="BJ77" s="658">
        <v>5</v>
      </c>
      <c r="BK77" s="658">
        <v>2</v>
      </c>
      <c r="BL77" s="658">
        <v>1</v>
      </c>
      <c r="BM77" s="658">
        <v>1</v>
      </c>
      <c r="BN77" s="993" t="s">
        <v>895</v>
      </c>
      <c r="BO77" s="1001">
        <v>6</v>
      </c>
      <c r="BP77" s="981" t="s">
        <v>1678</v>
      </c>
      <c r="BQ77" s="988" t="s">
        <v>231</v>
      </c>
      <c r="BR77" s="983">
        <v>4</v>
      </c>
      <c r="BS77" s="983">
        <v>15</v>
      </c>
      <c r="BT77" s="983">
        <v>5</v>
      </c>
      <c r="BU77" s="983">
        <v>10</v>
      </c>
      <c r="BV77" s="983">
        <v>3</v>
      </c>
      <c r="BW77" s="983">
        <v>1</v>
      </c>
      <c r="BX77" s="983">
        <v>2</v>
      </c>
      <c r="BY77" s="1002" t="s">
        <v>688</v>
      </c>
    </row>
    <row r="78" spans="1:1023 1026:2038 2049:3072 3083:4095 4106:5118 5129:6141 6152:7164 7175:8187 8198:9210 9221:10233 10244:11256 11267:12279 12290:13302 13313:14336 14345:15359 15370:16382" ht="16.5" thickBot="1" x14ac:dyDescent="0.3">
      <c r="A78" s="689"/>
      <c r="B78" s="689"/>
      <c r="C78" s="689"/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58">
        <v>6</v>
      </c>
      <c r="X78" s="658" t="s">
        <v>1154</v>
      </c>
      <c r="Y78" s="688" t="s">
        <v>1155</v>
      </c>
      <c r="Z78" s="658">
        <v>3</v>
      </c>
      <c r="AA78" s="658">
        <v>15</v>
      </c>
      <c r="AB78" s="658">
        <v>5</v>
      </c>
      <c r="AC78" s="658">
        <v>10</v>
      </c>
      <c r="AD78" s="658">
        <v>3</v>
      </c>
      <c r="AE78" s="658">
        <v>1</v>
      </c>
      <c r="AF78" s="658">
        <v>2</v>
      </c>
      <c r="AG78" s="682" t="s">
        <v>895</v>
      </c>
      <c r="AH78" s="658">
        <v>6</v>
      </c>
      <c r="AI78" s="658" t="s">
        <v>1156</v>
      </c>
      <c r="AJ78" s="661" t="s">
        <v>118</v>
      </c>
      <c r="AK78" s="658">
        <v>3</v>
      </c>
      <c r="AL78" s="658">
        <v>10</v>
      </c>
      <c r="AM78" s="658">
        <v>5</v>
      </c>
      <c r="AN78" s="658">
        <v>5</v>
      </c>
      <c r="AO78" s="658">
        <v>2</v>
      </c>
      <c r="AP78" s="658">
        <v>1</v>
      </c>
      <c r="AQ78" s="658">
        <v>1</v>
      </c>
      <c r="AR78" s="658" t="s">
        <v>139</v>
      </c>
      <c r="AS78" s="689"/>
      <c r="AT78" s="689"/>
      <c r="AU78" s="658"/>
      <c r="AV78" s="689"/>
      <c r="AW78" s="689"/>
      <c r="AX78" s="689"/>
      <c r="AY78" s="689"/>
      <c r="AZ78" s="689"/>
      <c r="BA78" s="689"/>
      <c r="BB78" s="689"/>
      <c r="BC78" s="689"/>
      <c r="BD78" s="689"/>
      <c r="BE78" s="689"/>
      <c r="BF78" s="689"/>
      <c r="BG78" s="689"/>
      <c r="BH78" s="689"/>
      <c r="BI78" s="689"/>
      <c r="BJ78" s="689"/>
      <c r="BK78" s="689"/>
      <c r="BL78" s="689"/>
      <c r="BM78" s="689"/>
      <c r="BN78" s="726"/>
      <c r="BO78" s="1003"/>
      <c r="BP78" s="984"/>
      <c r="BQ78" s="984"/>
      <c r="BR78" s="984"/>
      <c r="BS78" s="984"/>
      <c r="BT78" s="984"/>
      <c r="BU78" s="984"/>
      <c r="BV78" s="984"/>
      <c r="BW78" s="984"/>
      <c r="BX78" s="984"/>
      <c r="BY78" s="1004"/>
    </row>
    <row r="79" spans="1:1023 1026:2038 2049:3072 3083:4095 4106:5118 5129:6141 6152:7164 7175:8187 8198:9210 9221:10233 10244:11256 11267:12279 12290:13302 13313:14336 14345:15359 15370:16382" ht="17.25" thickTop="1" thickBot="1" x14ac:dyDescent="0.3">
      <c r="A79" s="663"/>
      <c r="B79" s="663"/>
      <c r="C79" s="664" t="s">
        <v>176</v>
      </c>
      <c r="D79" s="663">
        <f t="shared" ref="D79:J79" si="67">SUM(D75:D78)</f>
        <v>12</v>
      </c>
      <c r="E79" s="663">
        <f t="shared" si="67"/>
        <v>45</v>
      </c>
      <c r="F79" s="663">
        <f t="shared" si="67"/>
        <v>15</v>
      </c>
      <c r="G79" s="663">
        <f t="shared" si="67"/>
        <v>30</v>
      </c>
      <c r="H79" s="663">
        <f t="shared" si="67"/>
        <v>9</v>
      </c>
      <c r="I79" s="663">
        <f t="shared" si="67"/>
        <v>3</v>
      </c>
      <c r="J79" s="663">
        <f t="shared" si="67"/>
        <v>6</v>
      </c>
      <c r="K79" s="663"/>
      <c r="L79" s="663"/>
      <c r="M79" s="663"/>
      <c r="N79" s="664" t="s">
        <v>176</v>
      </c>
      <c r="O79" s="663">
        <f t="shared" ref="O79:U79" si="68">SUM(O75:O78)</f>
        <v>12</v>
      </c>
      <c r="P79" s="663">
        <f t="shared" si="68"/>
        <v>45</v>
      </c>
      <c r="Q79" s="663">
        <f t="shared" si="68"/>
        <v>15</v>
      </c>
      <c r="R79" s="663">
        <f t="shared" si="68"/>
        <v>30</v>
      </c>
      <c r="S79" s="663">
        <f t="shared" si="68"/>
        <v>9</v>
      </c>
      <c r="T79" s="663">
        <f t="shared" si="68"/>
        <v>3</v>
      </c>
      <c r="U79" s="663">
        <f t="shared" si="68"/>
        <v>6</v>
      </c>
      <c r="V79" s="663"/>
      <c r="W79" s="685"/>
      <c r="X79" s="685"/>
      <c r="Y79" s="664" t="s">
        <v>176</v>
      </c>
      <c r="Z79" s="685">
        <f t="shared" ref="Z79:AF79" si="69">SUM(Z75:Z78)</f>
        <v>12</v>
      </c>
      <c r="AA79" s="685">
        <f t="shared" si="69"/>
        <v>55</v>
      </c>
      <c r="AB79" s="685">
        <f t="shared" si="69"/>
        <v>20</v>
      </c>
      <c r="AC79" s="685">
        <f t="shared" si="69"/>
        <v>35</v>
      </c>
      <c r="AD79" s="685">
        <f t="shared" si="69"/>
        <v>11</v>
      </c>
      <c r="AE79" s="685">
        <f t="shared" si="69"/>
        <v>4</v>
      </c>
      <c r="AF79" s="685">
        <f t="shared" si="69"/>
        <v>7</v>
      </c>
      <c r="AG79" s="685"/>
      <c r="AH79" s="663"/>
      <c r="AI79" s="663"/>
      <c r="AJ79" s="664" t="s">
        <v>176</v>
      </c>
      <c r="AK79" s="663">
        <f t="shared" ref="AK79:AQ79" si="70">SUM(AK75:AK78)</f>
        <v>12</v>
      </c>
      <c r="AL79" s="663">
        <f t="shared" si="70"/>
        <v>45</v>
      </c>
      <c r="AM79" s="663">
        <f t="shared" si="70"/>
        <v>15</v>
      </c>
      <c r="AN79" s="663">
        <f t="shared" si="70"/>
        <v>30</v>
      </c>
      <c r="AO79" s="663">
        <f t="shared" si="70"/>
        <v>9</v>
      </c>
      <c r="AP79" s="663">
        <f t="shared" si="70"/>
        <v>3</v>
      </c>
      <c r="AQ79" s="663">
        <f t="shared" si="70"/>
        <v>6</v>
      </c>
      <c r="AR79" s="663"/>
      <c r="AS79" s="663"/>
      <c r="AT79" s="663"/>
      <c r="AU79" s="664" t="s">
        <v>176</v>
      </c>
      <c r="AV79" s="663">
        <f t="shared" ref="AV79:BB79" si="71">SUM(AV75:AV78)</f>
        <v>12</v>
      </c>
      <c r="AW79" s="663">
        <f t="shared" si="71"/>
        <v>45</v>
      </c>
      <c r="AX79" s="663">
        <f t="shared" si="71"/>
        <v>20</v>
      </c>
      <c r="AY79" s="663">
        <f t="shared" si="71"/>
        <v>25</v>
      </c>
      <c r="AZ79" s="663">
        <f t="shared" si="71"/>
        <v>9</v>
      </c>
      <c r="BA79" s="663">
        <f t="shared" si="71"/>
        <v>4</v>
      </c>
      <c r="BB79" s="663">
        <f t="shared" si="71"/>
        <v>5</v>
      </c>
      <c r="BC79" s="663"/>
      <c r="BD79" s="663"/>
      <c r="BE79" s="663"/>
      <c r="BF79" s="664" t="s">
        <v>176</v>
      </c>
      <c r="BG79" s="663">
        <f t="shared" ref="BG79:BM79" si="72">SUM(BG75:BG78)</f>
        <v>12</v>
      </c>
      <c r="BH79" s="663">
        <f t="shared" si="72"/>
        <v>45</v>
      </c>
      <c r="BI79" s="663">
        <f t="shared" si="72"/>
        <v>20</v>
      </c>
      <c r="BJ79" s="663">
        <f t="shared" si="72"/>
        <v>25</v>
      </c>
      <c r="BK79" s="663">
        <f t="shared" si="72"/>
        <v>9</v>
      </c>
      <c r="BL79" s="663">
        <f t="shared" si="72"/>
        <v>4</v>
      </c>
      <c r="BM79" s="663">
        <f t="shared" si="72"/>
        <v>5</v>
      </c>
      <c r="BN79" s="995"/>
      <c r="BO79" s="1005"/>
      <c r="BP79" s="985"/>
      <c r="BQ79" s="986" t="s">
        <v>176</v>
      </c>
      <c r="BR79" s="985">
        <f t="shared" ref="BR79:BX79" si="73">SUM(BR75:BR78)</f>
        <v>12</v>
      </c>
      <c r="BS79" s="985">
        <f t="shared" si="73"/>
        <v>45</v>
      </c>
      <c r="BT79" s="985">
        <f t="shared" si="73"/>
        <v>15</v>
      </c>
      <c r="BU79" s="985">
        <f t="shared" si="73"/>
        <v>30</v>
      </c>
      <c r="BV79" s="985">
        <f t="shared" si="73"/>
        <v>9</v>
      </c>
      <c r="BW79" s="985">
        <f t="shared" si="73"/>
        <v>3</v>
      </c>
      <c r="BX79" s="985">
        <f t="shared" si="73"/>
        <v>6</v>
      </c>
      <c r="BY79" s="1006"/>
    </row>
    <row r="80" spans="1:1023 1026:2038 2049:3072 3083:4095 4106:5118 5129:6141 6152:7164 7175:8187 8198:9210 9221:10233 10244:11256 11267:12279 12290:13302 13313:14336 14345:15359 15370:16382" ht="17.25" thickTop="1" thickBot="1" x14ac:dyDescent="0.3">
      <c r="A80" s="685"/>
      <c r="B80" s="685"/>
      <c r="C80" s="670" t="s">
        <v>1099</v>
      </c>
      <c r="D80" s="685">
        <f>D74+D79</f>
        <v>24</v>
      </c>
      <c r="E80" s="685">
        <f t="shared" ref="E80:J80" si="74">E74+E79</f>
        <v>95</v>
      </c>
      <c r="F80" s="685">
        <f t="shared" si="74"/>
        <v>35</v>
      </c>
      <c r="G80" s="685">
        <f t="shared" si="74"/>
        <v>60</v>
      </c>
      <c r="H80" s="685">
        <f t="shared" si="74"/>
        <v>19</v>
      </c>
      <c r="I80" s="685">
        <f t="shared" si="74"/>
        <v>7</v>
      </c>
      <c r="J80" s="685">
        <f t="shared" si="74"/>
        <v>12</v>
      </c>
      <c r="K80" s="685"/>
      <c r="L80" s="685"/>
      <c r="M80" s="685"/>
      <c r="N80" s="670" t="s">
        <v>1099</v>
      </c>
      <c r="O80" s="685">
        <f>O74+O79</f>
        <v>24</v>
      </c>
      <c r="P80" s="685">
        <f t="shared" ref="P80:U80" si="75">P74+P79</f>
        <v>95</v>
      </c>
      <c r="Q80" s="685">
        <f t="shared" si="75"/>
        <v>35</v>
      </c>
      <c r="R80" s="685">
        <f t="shared" si="75"/>
        <v>60</v>
      </c>
      <c r="S80" s="685">
        <f t="shared" si="75"/>
        <v>19</v>
      </c>
      <c r="T80" s="685">
        <f t="shared" si="75"/>
        <v>7</v>
      </c>
      <c r="U80" s="685">
        <f t="shared" si="75"/>
        <v>12</v>
      </c>
      <c r="V80" s="685"/>
      <c r="W80" s="685"/>
      <c r="X80" s="685"/>
      <c r="Y80" s="670" t="s">
        <v>1099</v>
      </c>
      <c r="Z80" s="685">
        <f>Z74+Z79</f>
        <v>24</v>
      </c>
      <c r="AA80" s="685">
        <f t="shared" ref="AA80:AF80" si="76">AA74+AA79</f>
        <v>100</v>
      </c>
      <c r="AB80" s="685">
        <f t="shared" si="76"/>
        <v>45</v>
      </c>
      <c r="AC80" s="685">
        <f t="shared" si="76"/>
        <v>55</v>
      </c>
      <c r="AD80" s="685">
        <f t="shared" si="76"/>
        <v>20</v>
      </c>
      <c r="AE80" s="685">
        <f t="shared" si="76"/>
        <v>9</v>
      </c>
      <c r="AF80" s="685">
        <f t="shared" si="76"/>
        <v>11</v>
      </c>
      <c r="AG80" s="685"/>
      <c r="AH80" s="685"/>
      <c r="AI80" s="685"/>
      <c r="AJ80" s="670" t="s">
        <v>1099</v>
      </c>
      <c r="AK80" s="685">
        <f>AK74+AK79</f>
        <v>24</v>
      </c>
      <c r="AL80" s="685">
        <f t="shared" ref="AL80:AQ80" si="77">AL74+AL79</f>
        <v>95</v>
      </c>
      <c r="AM80" s="685">
        <f t="shared" si="77"/>
        <v>30</v>
      </c>
      <c r="AN80" s="685">
        <f t="shared" si="77"/>
        <v>65</v>
      </c>
      <c r="AO80" s="685">
        <f t="shared" si="77"/>
        <v>19</v>
      </c>
      <c r="AP80" s="685">
        <f t="shared" si="77"/>
        <v>7</v>
      </c>
      <c r="AQ80" s="685">
        <f t="shared" si="77"/>
        <v>12</v>
      </c>
      <c r="AR80" s="685"/>
      <c r="AS80" s="663"/>
      <c r="AT80" s="663"/>
      <c r="AU80" s="670" t="s">
        <v>1099</v>
      </c>
      <c r="AV80" s="663">
        <f>AV74+AV79</f>
        <v>24</v>
      </c>
      <c r="AW80" s="663">
        <f t="shared" ref="AW80:BB80" si="78">AW74+AW79</f>
        <v>95</v>
      </c>
      <c r="AX80" s="663">
        <f t="shared" si="78"/>
        <v>45</v>
      </c>
      <c r="AY80" s="663">
        <f t="shared" si="78"/>
        <v>50</v>
      </c>
      <c r="AZ80" s="663">
        <f t="shared" si="78"/>
        <v>19</v>
      </c>
      <c r="BA80" s="663">
        <f t="shared" si="78"/>
        <v>9</v>
      </c>
      <c r="BB80" s="663">
        <f t="shared" si="78"/>
        <v>10</v>
      </c>
      <c r="BC80" s="663"/>
      <c r="BD80" s="663"/>
      <c r="BE80" s="663"/>
      <c r="BF80" s="670" t="s">
        <v>1099</v>
      </c>
      <c r="BG80" s="663">
        <f>BG74+BG79</f>
        <v>24</v>
      </c>
      <c r="BH80" s="663">
        <f t="shared" ref="BH80:BM80" si="79">BH74+BH79</f>
        <v>95</v>
      </c>
      <c r="BI80" s="663">
        <f t="shared" si="79"/>
        <v>45</v>
      </c>
      <c r="BJ80" s="663">
        <f t="shared" si="79"/>
        <v>50</v>
      </c>
      <c r="BK80" s="663">
        <f t="shared" si="79"/>
        <v>19</v>
      </c>
      <c r="BL80" s="663">
        <f t="shared" si="79"/>
        <v>9</v>
      </c>
      <c r="BM80" s="663">
        <f t="shared" si="79"/>
        <v>10</v>
      </c>
      <c r="BN80" s="995"/>
      <c r="BO80" s="1007"/>
      <c r="BP80" s="989"/>
      <c r="BQ80" s="990" t="s">
        <v>1099</v>
      </c>
      <c r="BR80" s="989">
        <f>BR74+BR79</f>
        <v>24</v>
      </c>
      <c r="BS80" s="989">
        <f t="shared" ref="BS80:BX80" si="80">BS74+BS79</f>
        <v>90</v>
      </c>
      <c r="BT80" s="989">
        <f t="shared" si="80"/>
        <v>35</v>
      </c>
      <c r="BU80" s="989">
        <f t="shared" si="80"/>
        <v>55</v>
      </c>
      <c r="BV80" s="989">
        <f t="shared" si="80"/>
        <v>18</v>
      </c>
      <c r="BW80" s="989">
        <f t="shared" si="80"/>
        <v>7</v>
      </c>
      <c r="BX80" s="989">
        <f t="shared" si="80"/>
        <v>11</v>
      </c>
      <c r="BY80" s="1008"/>
    </row>
    <row r="81" spans="1:77" ht="17.25" thickTop="1" thickBot="1" x14ac:dyDescent="0.3">
      <c r="A81" s="685"/>
      <c r="B81" s="685"/>
      <c r="C81" s="670" t="s">
        <v>324</v>
      </c>
      <c r="D81" s="685">
        <f>D69+D80</f>
        <v>210</v>
      </c>
      <c r="E81" s="685">
        <f t="shared" ref="E81:J81" si="81">E69+E80</f>
        <v>930</v>
      </c>
      <c r="F81" s="685">
        <f t="shared" si="81"/>
        <v>360</v>
      </c>
      <c r="G81" s="685">
        <f t="shared" si="81"/>
        <v>570</v>
      </c>
      <c r="H81" s="685">
        <f t="shared" si="81"/>
        <v>181</v>
      </c>
      <c r="I81" s="685">
        <f t="shared" si="81"/>
        <v>68</v>
      </c>
      <c r="J81" s="685">
        <f t="shared" si="81"/>
        <v>113</v>
      </c>
      <c r="K81" s="685"/>
      <c r="L81" s="685"/>
      <c r="M81" s="685"/>
      <c r="N81" s="670" t="s">
        <v>324</v>
      </c>
      <c r="O81" s="685">
        <f>O69+O80</f>
        <v>210</v>
      </c>
      <c r="P81" s="685">
        <f t="shared" ref="P81:U81" si="82">P69+P80</f>
        <v>930</v>
      </c>
      <c r="Q81" s="685">
        <f t="shared" si="82"/>
        <v>360</v>
      </c>
      <c r="R81" s="685">
        <f t="shared" si="82"/>
        <v>570</v>
      </c>
      <c r="S81" s="685">
        <f t="shared" si="82"/>
        <v>181</v>
      </c>
      <c r="T81" s="685">
        <f t="shared" si="82"/>
        <v>68</v>
      </c>
      <c r="U81" s="685">
        <f t="shared" si="82"/>
        <v>113</v>
      </c>
      <c r="V81" s="685"/>
      <c r="W81" s="685"/>
      <c r="X81" s="685"/>
      <c r="Y81" s="670" t="s">
        <v>324</v>
      </c>
      <c r="Z81" s="685">
        <f>Z69+Z80</f>
        <v>240</v>
      </c>
      <c r="AA81" s="685">
        <f t="shared" ref="AA81:AF81" si="83">AA69+AA80</f>
        <v>1160</v>
      </c>
      <c r="AB81" s="685">
        <f t="shared" si="83"/>
        <v>465</v>
      </c>
      <c r="AC81" s="685">
        <f t="shared" si="83"/>
        <v>695</v>
      </c>
      <c r="AD81" s="685">
        <f t="shared" si="83"/>
        <v>219</v>
      </c>
      <c r="AE81" s="685">
        <f t="shared" si="83"/>
        <v>86</v>
      </c>
      <c r="AF81" s="685">
        <f t="shared" si="83"/>
        <v>133</v>
      </c>
      <c r="AG81" s="685"/>
      <c r="AH81" s="685"/>
      <c r="AI81" s="685"/>
      <c r="AJ81" s="670" t="s">
        <v>324</v>
      </c>
      <c r="AK81" s="685">
        <f>AK69+AK80</f>
        <v>210</v>
      </c>
      <c r="AL81" s="685">
        <f t="shared" ref="AL81:AQ81" si="84">AL69+AL80</f>
        <v>935</v>
      </c>
      <c r="AM81" s="685">
        <f t="shared" si="84"/>
        <v>345</v>
      </c>
      <c r="AN81" s="685">
        <f t="shared" si="84"/>
        <v>590</v>
      </c>
      <c r="AO81" s="685">
        <f t="shared" si="84"/>
        <v>182</v>
      </c>
      <c r="AP81" s="685">
        <f t="shared" si="84"/>
        <v>66</v>
      </c>
      <c r="AQ81" s="685">
        <f t="shared" si="84"/>
        <v>116</v>
      </c>
      <c r="AR81" s="685"/>
      <c r="AS81" s="663"/>
      <c r="AT81" s="663"/>
      <c r="AU81" s="670" t="s">
        <v>324</v>
      </c>
      <c r="AV81" s="663">
        <f>AV69+AV80</f>
        <v>240</v>
      </c>
      <c r="AW81" s="663">
        <f t="shared" ref="AW81:BB81" si="85">AW69+AW80</f>
        <v>1165</v>
      </c>
      <c r="AX81" s="663">
        <f t="shared" si="85"/>
        <v>445</v>
      </c>
      <c r="AY81" s="663">
        <f t="shared" si="85"/>
        <v>720</v>
      </c>
      <c r="AZ81" s="663">
        <f t="shared" si="85"/>
        <v>220</v>
      </c>
      <c r="BA81" s="663">
        <f t="shared" si="85"/>
        <v>83</v>
      </c>
      <c r="BB81" s="663">
        <f t="shared" si="85"/>
        <v>137</v>
      </c>
      <c r="BC81" s="663"/>
      <c r="BD81" s="663"/>
      <c r="BE81" s="663"/>
      <c r="BF81" s="670" t="s">
        <v>324</v>
      </c>
      <c r="BG81" s="663">
        <f>BG69+BG80</f>
        <v>240</v>
      </c>
      <c r="BH81" s="663">
        <f t="shared" ref="BH81:BM81" si="86">BH69+BH80</f>
        <v>1165</v>
      </c>
      <c r="BI81" s="663">
        <f t="shared" si="86"/>
        <v>445</v>
      </c>
      <c r="BJ81" s="663">
        <f t="shared" si="86"/>
        <v>720</v>
      </c>
      <c r="BK81" s="663">
        <f t="shared" si="86"/>
        <v>220</v>
      </c>
      <c r="BL81" s="663">
        <f t="shared" si="86"/>
        <v>83</v>
      </c>
      <c r="BM81" s="663">
        <f t="shared" si="86"/>
        <v>137</v>
      </c>
      <c r="BN81" s="995"/>
      <c r="BO81" s="1009"/>
      <c r="BP81" s="1010"/>
      <c r="BQ81" s="1011" t="s">
        <v>324</v>
      </c>
      <c r="BR81" s="1010">
        <f>BR69+BR80</f>
        <v>210</v>
      </c>
      <c r="BS81" s="1010">
        <f t="shared" ref="BS81:BX81" si="87">BS69+BS80</f>
        <v>930</v>
      </c>
      <c r="BT81" s="1010">
        <f t="shared" si="87"/>
        <v>365</v>
      </c>
      <c r="BU81" s="1010">
        <f t="shared" si="87"/>
        <v>565</v>
      </c>
      <c r="BV81" s="1010">
        <f t="shared" si="87"/>
        <v>181</v>
      </c>
      <c r="BW81" s="1010">
        <f t="shared" si="87"/>
        <v>69</v>
      </c>
      <c r="BX81" s="1010">
        <f t="shared" si="87"/>
        <v>112</v>
      </c>
      <c r="BY81" s="1012"/>
    </row>
    <row r="82" spans="1:77" ht="17.25" thickTop="1" thickBot="1" x14ac:dyDescent="0.3"/>
    <row r="83" spans="1:77" x14ac:dyDescent="0.25">
      <c r="C83" s="671"/>
      <c r="D83" s="672" t="s">
        <v>374</v>
      </c>
      <c r="E83" s="672" t="s">
        <v>874</v>
      </c>
      <c r="F83" s="672"/>
      <c r="G83" s="672"/>
      <c r="H83" s="673" t="s">
        <v>875</v>
      </c>
      <c r="N83" s="671"/>
      <c r="O83" s="672" t="s">
        <v>374</v>
      </c>
      <c r="P83" s="672" t="s">
        <v>874</v>
      </c>
      <c r="Q83" s="672"/>
      <c r="R83" s="672"/>
      <c r="S83" s="673" t="s">
        <v>875</v>
      </c>
      <c r="Y83" s="671"/>
      <c r="Z83" s="672" t="s">
        <v>374</v>
      </c>
      <c r="AA83" s="672" t="s">
        <v>874</v>
      </c>
      <c r="AB83" s="672"/>
      <c r="AC83" s="672"/>
      <c r="AD83" s="673" t="s">
        <v>875</v>
      </c>
      <c r="AJ83" s="671"/>
      <c r="AK83" s="672" t="s">
        <v>374</v>
      </c>
      <c r="AL83" s="672" t="s">
        <v>874</v>
      </c>
      <c r="AM83" s="672"/>
      <c r="AN83" s="672"/>
      <c r="AO83" s="673" t="s">
        <v>875</v>
      </c>
      <c r="AU83" s="671"/>
      <c r="AV83" s="672" t="s">
        <v>374</v>
      </c>
      <c r="AW83" s="672" t="s">
        <v>874</v>
      </c>
      <c r="AX83" s="672"/>
      <c r="AY83" s="672"/>
      <c r="AZ83" s="673" t="s">
        <v>875</v>
      </c>
      <c r="BF83" s="671"/>
      <c r="BG83" s="672" t="s">
        <v>374</v>
      </c>
      <c r="BH83" s="672" t="s">
        <v>874</v>
      </c>
      <c r="BI83" s="672"/>
      <c r="BJ83" s="672"/>
      <c r="BK83" s="673" t="s">
        <v>875</v>
      </c>
    </row>
    <row r="84" spans="1:77" x14ac:dyDescent="0.25">
      <c r="C84" s="674" t="s">
        <v>876</v>
      </c>
      <c r="D84" s="675">
        <v>171</v>
      </c>
      <c r="E84" s="675">
        <v>785</v>
      </c>
      <c r="F84" s="675"/>
      <c r="G84" s="675"/>
      <c r="H84" s="676">
        <v>144</v>
      </c>
      <c r="N84" s="674" t="s">
        <v>876</v>
      </c>
      <c r="O84" s="675">
        <v>171</v>
      </c>
      <c r="P84" s="675"/>
      <c r="Q84" s="675"/>
      <c r="R84" s="675"/>
      <c r="S84" s="676">
        <v>144</v>
      </c>
      <c r="Y84" s="674" t="s">
        <v>876</v>
      </c>
      <c r="Z84" s="675">
        <v>201</v>
      </c>
      <c r="AA84" s="675"/>
      <c r="AB84" s="675"/>
      <c r="AC84" s="675"/>
      <c r="AD84" s="676">
        <v>181</v>
      </c>
      <c r="AJ84" s="674" t="s">
        <v>876</v>
      </c>
      <c r="AK84" s="675">
        <v>171</v>
      </c>
      <c r="AL84" s="675">
        <v>790</v>
      </c>
      <c r="AM84" s="675"/>
      <c r="AN84" s="675"/>
      <c r="AO84" s="676">
        <v>145</v>
      </c>
      <c r="AU84" s="674" t="s">
        <v>876</v>
      </c>
      <c r="AV84" s="675">
        <v>201</v>
      </c>
      <c r="AW84" s="675">
        <v>1020</v>
      </c>
      <c r="AX84" s="675"/>
      <c r="AY84" s="675"/>
      <c r="AZ84" s="676">
        <v>183</v>
      </c>
      <c r="BF84" s="674" t="s">
        <v>876</v>
      </c>
      <c r="BG84" s="675">
        <v>201</v>
      </c>
      <c r="BH84" s="675"/>
      <c r="BI84" s="675"/>
      <c r="BJ84" s="675"/>
      <c r="BK84" s="676">
        <v>183</v>
      </c>
    </row>
    <row r="85" spans="1:77" x14ac:dyDescent="0.25">
      <c r="C85" s="674" t="s">
        <v>877</v>
      </c>
      <c r="D85" s="675">
        <v>0</v>
      </c>
      <c r="E85" s="675">
        <v>0</v>
      </c>
      <c r="F85" s="675"/>
      <c r="G85" s="675"/>
      <c r="H85" s="676">
        <v>0</v>
      </c>
      <c r="N85" s="674" t="s">
        <v>877</v>
      </c>
      <c r="O85" s="675">
        <v>0</v>
      </c>
      <c r="P85" s="675"/>
      <c r="Q85" s="675"/>
      <c r="R85" s="675"/>
      <c r="S85" s="676">
        <v>0</v>
      </c>
      <c r="Y85" s="674" t="s">
        <v>877</v>
      </c>
      <c r="Z85" s="675">
        <v>0</v>
      </c>
      <c r="AA85" s="675"/>
      <c r="AB85" s="675"/>
      <c r="AC85" s="675"/>
      <c r="AD85" s="676">
        <v>0</v>
      </c>
      <c r="AJ85" s="674" t="s">
        <v>877</v>
      </c>
      <c r="AK85" s="675">
        <v>0</v>
      </c>
      <c r="AL85" s="675">
        <v>0</v>
      </c>
      <c r="AM85" s="675"/>
      <c r="AN85" s="675"/>
      <c r="AO85" s="676">
        <v>0</v>
      </c>
      <c r="AU85" s="674" t="s">
        <v>877</v>
      </c>
      <c r="AV85" s="675">
        <v>0</v>
      </c>
      <c r="AW85" s="675">
        <v>0</v>
      </c>
      <c r="AX85" s="675"/>
      <c r="AY85" s="675"/>
      <c r="AZ85" s="676">
        <v>0</v>
      </c>
      <c r="BF85" s="674" t="s">
        <v>877</v>
      </c>
      <c r="BG85" s="675">
        <v>0</v>
      </c>
      <c r="BH85" s="675"/>
      <c r="BI85" s="675"/>
      <c r="BJ85" s="675"/>
      <c r="BK85" s="676">
        <v>0</v>
      </c>
    </row>
    <row r="86" spans="1:77" x14ac:dyDescent="0.25">
      <c r="C86" s="674" t="s">
        <v>878</v>
      </c>
      <c r="D86" s="675">
        <v>9</v>
      </c>
      <c r="E86" s="675">
        <v>30</v>
      </c>
      <c r="F86" s="675"/>
      <c r="G86" s="675"/>
      <c r="H86" s="676">
        <v>6</v>
      </c>
      <c r="N86" s="674" t="s">
        <v>878</v>
      </c>
      <c r="O86" s="675">
        <v>0</v>
      </c>
      <c r="P86" s="675"/>
      <c r="Q86" s="675"/>
      <c r="R86" s="675"/>
      <c r="S86" s="676">
        <v>0</v>
      </c>
      <c r="Y86" s="674" t="s">
        <v>878</v>
      </c>
      <c r="Z86" s="675">
        <v>0</v>
      </c>
      <c r="AA86" s="675"/>
      <c r="AB86" s="675"/>
      <c r="AC86" s="675"/>
      <c r="AD86" s="676">
        <v>0</v>
      </c>
      <c r="AJ86" s="674" t="s">
        <v>878</v>
      </c>
      <c r="AK86" s="675">
        <v>6</v>
      </c>
      <c r="AL86" s="675">
        <v>20</v>
      </c>
      <c r="AM86" s="675"/>
      <c r="AN86" s="675"/>
      <c r="AO86" s="676">
        <v>4</v>
      </c>
      <c r="AU86" s="674" t="s">
        <v>878</v>
      </c>
      <c r="AV86" s="675">
        <v>9</v>
      </c>
      <c r="AW86" s="675">
        <v>30</v>
      </c>
      <c r="AX86" s="675"/>
      <c r="AY86" s="675"/>
      <c r="AZ86" s="676">
        <v>6</v>
      </c>
      <c r="BF86" s="674" t="s">
        <v>878</v>
      </c>
      <c r="BG86" s="675">
        <v>0</v>
      </c>
      <c r="BH86" s="675"/>
      <c r="BI86" s="675"/>
      <c r="BJ86" s="675"/>
      <c r="BK86" s="676">
        <v>0</v>
      </c>
    </row>
    <row r="87" spans="1:77" x14ac:dyDescent="0.25">
      <c r="C87" s="674" t="s">
        <v>879</v>
      </c>
      <c r="D87" s="675">
        <v>6</v>
      </c>
      <c r="E87" s="675">
        <v>20</v>
      </c>
      <c r="F87" s="675"/>
      <c r="G87" s="675"/>
      <c r="H87" s="676">
        <v>4</v>
      </c>
      <c r="N87" s="674" t="s">
        <v>879</v>
      </c>
      <c r="O87" s="675">
        <v>15</v>
      </c>
      <c r="P87" s="675"/>
      <c r="Q87" s="675"/>
      <c r="R87" s="675"/>
      <c r="S87" s="676">
        <v>10</v>
      </c>
      <c r="Y87" s="674" t="s">
        <v>879</v>
      </c>
      <c r="Z87" s="675">
        <v>15</v>
      </c>
      <c r="AA87" s="675"/>
      <c r="AB87" s="675"/>
      <c r="AC87" s="675"/>
      <c r="AD87" s="676">
        <v>10</v>
      </c>
      <c r="AJ87" s="674" t="s">
        <v>879</v>
      </c>
      <c r="AK87" s="675">
        <v>9</v>
      </c>
      <c r="AL87" s="675">
        <v>30</v>
      </c>
      <c r="AM87" s="675"/>
      <c r="AN87" s="675"/>
      <c r="AO87" s="676">
        <v>6</v>
      </c>
      <c r="AU87" s="674" t="s">
        <v>879</v>
      </c>
      <c r="AV87" s="675">
        <v>6</v>
      </c>
      <c r="AW87" s="675">
        <v>20</v>
      </c>
      <c r="AX87" s="675"/>
      <c r="AY87" s="675"/>
      <c r="AZ87" s="676">
        <v>4</v>
      </c>
      <c r="BF87" s="674" t="s">
        <v>879</v>
      </c>
      <c r="BG87" s="675">
        <v>15</v>
      </c>
      <c r="BH87" s="675"/>
      <c r="BI87" s="675"/>
      <c r="BJ87" s="675"/>
      <c r="BK87" s="676">
        <v>10</v>
      </c>
    </row>
    <row r="88" spans="1:77" x14ac:dyDescent="0.25">
      <c r="C88" s="674" t="s">
        <v>880</v>
      </c>
      <c r="D88" s="675">
        <v>24</v>
      </c>
      <c r="E88" s="675">
        <v>95</v>
      </c>
      <c r="F88" s="675"/>
      <c r="G88" s="675"/>
      <c r="H88" s="676">
        <v>19</v>
      </c>
      <c r="N88" s="674" t="s">
        <v>880</v>
      </c>
      <c r="O88" s="675">
        <v>24</v>
      </c>
      <c r="P88" s="675"/>
      <c r="Q88" s="675"/>
      <c r="R88" s="675"/>
      <c r="S88" s="676">
        <v>19</v>
      </c>
      <c r="Y88" s="674" t="s">
        <v>880</v>
      </c>
      <c r="Z88" s="675">
        <v>24</v>
      </c>
      <c r="AA88" s="675"/>
      <c r="AB88" s="675"/>
      <c r="AC88" s="675"/>
      <c r="AD88" s="676">
        <v>20</v>
      </c>
      <c r="AJ88" s="674" t="s">
        <v>880</v>
      </c>
      <c r="AK88" s="675">
        <v>24</v>
      </c>
      <c r="AL88" s="675">
        <v>95</v>
      </c>
      <c r="AM88" s="675"/>
      <c r="AN88" s="675"/>
      <c r="AO88" s="676">
        <v>19</v>
      </c>
      <c r="AU88" s="674" t="s">
        <v>880</v>
      </c>
      <c r="AV88" s="675">
        <v>24</v>
      </c>
      <c r="AW88" s="675">
        <v>95</v>
      </c>
      <c r="AX88" s="675"/>
      <c r="AY88" s="675"/>
      <c r="AZ88" s="676">
        <v>19</v>
      </c>
      <c r="BF88" s="674" t="s">
        <v>880</v>
      </c>
      <c r="BG88" s="675">
        <v>24</v>
      </c>
      <c r="BH88" s="675"/>
      <c r="BI88" s="675"/>
      <c r="BJ88" s="675"/>
      <c r="BK88" s="676">
        <v>19</v>
      </c>
    </row>
    <row r="89" spans="1:77" x14ac:dyDescent="0.25">
      <c r="C89" s="674" t="s">
        <v>881</v>
      </c>
      <c r="D89" s="675">
        <v>0</v>
      </c>
      <c r="E89" s="675">
        <v>0</v>
      </c>
      <c r="F89" s="675"/>
      <c r="G89" s="675"/>
      <c r="H89" s="676">
        <v>8</v>
      </c>
      <c r="N89" s="674" t="s">
        <v>881</v>
      </c>
      <c r="O89" s="675">
        <v>0</v>
      </c>
      <c r="P89" s="675"/>
      <c r="Q89" s="675"/>
      <c r="R89" s="675"/>
      <c r="S89" s="676">
        <v>8</v>
      </c>
      <c r="Y89" s="674" t="s">
        <v>881</v>
      </c>
      <c r="Z89" s="675">
        <v>0</v>
      </c>
      <c r="AA89" s="675"/>
      <c r="AB89" s="675"/>
      <c r="AC89" s="675"/>
      <c r="AD89" s="676">
        <v>8</v>
      </c>
      <c r="AJ89" s="674" t="s">
        <v>881</v>
      </c>
      <c r="AK89" s="675">
        <v>0</v>
      </c>
      <c r="AL89" s="675">
        <v>0</v>
      </c>
      <c r="AM89" s="675"/>
      <c r="AN89" s="675"/>
      <c r="AO89" s="676">
        <v>8</v>
      </c>
      <c r="AU89" s="674" t="s">
        <v>881</v>
      </c>
      <c r="AV89" s="675">
        <v>0</v>
      </c>
      <c r="AW89" s="675">
        <v>0</v>
      </c>
      <c r="AX89" s="675"/>
      <c r="AY89" s="675"/>
      <c r="AZ89" s="676">
        <v>8</v>
      </c>
      <c r="BF89" s="674" t="s">
        <v>881</v>
      </c>
      <c r="BG89" s="675">
        <v>0</v>
      </c>
      <c r="BH89" s="675"/>
      <c r="BI89" s="675"/>
      <c r="BJ89" s="675"/>
      <c r="BK89" s="676">
        <v>8</v>
      </c>
    </row>
    <row r="90" spans="1:77" x14ac:dyDescent="0.25">
      <c r="C90" s="674" t="s">
        <v>882</v>
      </c>
      <c r="D90" s="675">
        <v>0</v>
      </c>
      <c r="E90" s="675">
        <v>0</v>
      </c>
      <c r="F90" s="675"/>
      <c r="G90" s="675"/>
      <c r="H90" s="676">
        <v>0</v>
      </c>
      <c r="N90" s="674" t="s">
        <v>882</v>
      </c>
      <c r="O90" s="675">
        <v>0</v>
      </c>
      <c r="P90" s="675"/>
      <c r="Q90" s="675"/>
      <c r="R90" s="675"/>
      <c r="S90" s="676">
        <v>0</v>
      </c>
      <c r="Y90" s="674" t="s">
        <v>882</v>
      </c>
      <c r="Z90" s="675">
        <v>0</v>
      </c>
      <c r="AA90" s="675"/>
      <c r="AB90" s="675"/>
      <c r="AC90" s="675"/>
      <c r="AD90" s="676">
        <v>0</v>
      </c>
      <c r="AJ90" s="674" t="s">
        <v>882</v>
      </c>
      <c r="AK90" s="675">
        <v>0</v>
      </c>
      <c r="AL90" s="675">
        <v>0</v>
      </c>
      <c r="AM90" s="675"/>
      <c r="AN90" s="675"/>
      <c r="AO90" s="676">
        <v>0</v>
      </c>
      <c r="AU90" s="674" t="s">
        <v>882</v>
      </c>
      <c r="AV90" s="675">
        <v>0</v>
      </c>
      <c r="AW90" s="675">
        <v>0</v>
      </c>
      <c r="AX90" s="675"/>
      <c r="AY90" s="675"/>
      <c r="AZ90" s="676">
        <v>0</v>
      </c>
      <c r="BF90" s="674" t="s">
        <v>882</v>
      </c>
      <c r="BG90" s="675">
        <v>0</v>
      </c>
      <c r="BH90" s="675"/>
      <c r="BI90" s="675"/>
      <c r="BJ90" s="675"/>
      <c r="BK90" s="676">
        <v>0</v>
      </c>
    </row>
    <row r="91" spans="1:77" ht="16.5" thickBot="1" x14ac:dyDescent="0.3">
      <c r="C91" s="677" t="s">
        <v>883</v>
      </c>
      <c r="D91" s="678">
        <f>SUM(D84:D90)</f>
        <v>210</v>
      </c>
      <c r="E91" s="678">
        <f>SUM(E84:E90)</f>
        <v>930</v>
      </c>
      <c r="F91" s="678"/>
      <c r="G91" s="678"/>
      <c r="H91" s="679">
        <f>SUM(H84:H90)</f>
        <v>181</v>
      </c>
      <c r="N91" s="677" t="s">
        <v>883</v>
      </c>
      <c r="O91" s="678">
        <f>SUM(O84:O90)</f>
        <v>210</v>
      </c>
      <c r="P91" s="678"/>
      <c r="Q91" s="678"/>
      <c r="R91" s="678"/>
      <c r="S91" s="679">
        <f>SUM(S84:S90)</f>
        <v>181</v>
      </c>
      <c r="Y91" s="677" t="s">
        <v>883</v>
      </c>
      <c r="Z91" s="678">
        <f>SUM(Z84:Z90)</f>
        <v>240</v>
      </c>
      <c r="AA91" s="678"/>
      <c r="AB91" s="678"/>
      <c r="AC91" s="678"/>
      <c r="AD91" s="679">
        <f>SUM(AD84:AD90)</f>
        <v>219</v>
      </c>
      <c r="AJ91" s="677" t="s">
        <v>883</v>
      </c>
      <c r="AK91" s="678">
        <f>SUM(AK84:AK90)</f>
        <v>210</v>
      </c>
      <c r="AL91" s="678">
        <f>SUM(AL84:AL90)</f>
        <v>935</v>
      </c>
      <c r="AM91" s="678"/>
      <c r="AN91" s="678"/>
      <c r="AO91" s="679">
        <f>SUM(AO84:AO90)</f>
        <v>182</v>
      </c>
      <c r="AU91" s="677" t="s">
        <v>883</v>
      </c>
      <c r="AV91" s="678">
        <f>SUM(AV84:AV90)</f>
        <v>240</v>
      </c>
      <c r="AW91" s="678">
        <f>SUM(AW84:AW90)</f>
        <v>1165</v>
      </c>
      <c r="AX91" s="678"/>
      <c r="AY91" s="678"/>
      <c r="AZ91" s="679">
        <f>SUM(AZ84:AZ90)</f>
        <v>220</v>
      </c>
      <c r="BF91" s="677" t="s">
        <v>883</v>
      </c>
      <c r="BG91" s="678">
        <f>SUM(BG84:BG90)</f>
        <v>240</v>
      </c>
      <c r="BH91" s="678"/>
      <c r="BI91" s="678"/>
      <c r="BJ91" s="678"/>
      <c r="BK91" s="679">
        <f>SUM(BK84:BK90)</f>
        <v>220</v>
      </c>
    </row>
  </sheetData>
  <mergeCells count="1">
    <mergeCell ref="BO1:BY1"/>
  </mergeCells>
  <pageMargins left="0.7" right="0.7" top="0.75" bottom="0.75" header="0.3" footer="0.3"/>
  <pageSetup paperSize="9" scale="63" orientation="portrait" r:id="rId1"/>
  <colBreaks count="6" manualBreakCount="6">
    <brk id="11" max="1048575" man="1"/>
    <brk id="22" max="1048575" man="1"/>
    <brk id="33" max="1048575" man="1"/>
    <brk id="44" max="1048575" man="1"/>
    <brk id="55" max="1048575" man="1"/>
    <brk id="66" max="9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93"/>
  <sheetViews>
    <sheetView zoomScaleNormal="100" workbookViewId="0">
      <pane ySplit="1" topLeftCell="A38" activePane="bottomLeft" state="frozen"/>
      <selection activeCell="K1" sqref="K1"/>
      <selection pane="bottomLeft" sqref="A1:K1"/>
    </sheetView>
  </sheetViews>
  <sheetFormatPr defaultRowHeight="12.75" x14ac:dyDescent="0.2"/>
  <cols>
    <col min="1" max="1" width="8.7109375" customWidth="1"/>
    <col min="2" max="2" width="56.7109375" customWidth="1"/>
    <col min="3" max="3" width="8.85546875" customWidth="1"/>
    <col min="4" max="4" width="6.28515625" hidden="1" customWidth="1"/>
    <col min="5" max="5" width="7.28515625" hidden="1" customWidth="1"/>
    <col min="6" max="6" width="7.42578125" hidden="1" customWidth="1"/>
    <col min="7" max="9" width="4.28515625" customWidth="1"/>
    <col min="10" max="10" width="12" hidden="1" customWidth="1"/>
    <col min="11" max="11" width="13.140625" hidden="1" customWidth="1"/>
    <col min="13" max="13" width="34.140625" bestFit="1" customWidth="1"/>
    <col min="18" max="18" width="11.42578125" bestFit="1" customWidth="1"/>
    <col min="19" max="19" width="13.140625" bestFit="1" customWidth="1"/>
    <col min="21" max="21" width="64.28515625" bestFit="1" customWidth="1"/>
    <col min="26" max="26" width="11.42578125" bestFit="1" customWidth="1"/>
    <col min="27" max="27" width="13.140625" bestFit="1" customWidth="1"/>
  </cols>
  <sheetData>
    <row r="1" spans="1:27" ht="27.75" thickBot="1" x14ac:dyDescent="0.25">
      <c r="A1" s="1500" t="s">
        <v>687</v>
      </c>
      <c r="B1" s="1501"/>
      <c r="C1" s="1501"/>
      <c r="D1" s="1501"/>
      <c r="E1" s="1501"/>
      <c r="F1" s="1501"/>
      <c r="G1" s="1501"/>
      <c r="H1" s="1501"/>
      <c r="I1" s="1501"/>
      <c r="J1" s="1501"/>
      <c r="K1" s="1502"/>
      <c r="L1" s="1503" t="s">
        <v>624</v>
      </c>
      <c r="M1" s="1504"/>
      <c r="N1" s="1504"/>
      <c r="O1" s="1504"/>
      <c r="P1" s="1504"/>
      <c r="Q1" s="1504"/>
      <c r="R1" s="1504"/>
      <c r="S1" s="1505"/>
      <c r="T1" s="1503" t="s">
        <v>562</v>
      </c>
      <c r="U1" s="1504"/>
      <c r="V1" s="1504"/>
      <c r="W1" s="1504"/>
      <c r="X1" s="1504"/>
      <c r="Y1" s="1504"/>
      <c r="Z1" s="1504"/>
      <c r="AA1" s="1505"/>
    </row>
    <row r="2" spans="1:27" ht="25.5" x14ac:dyDescent="0.2">
      <c r="A2" s="525" t="s">
        <v>179</v>
      </c>
      <c r="B2" s="526" t="s">
        <v>180</v>
      </c>
      <c r="C2" s="527" t="s">
        <v>181</v>
      </c>
      <c r="D2" s="528" t="s">
        <v>563</v>
      </c>
      <c r="E2" s="528" t="s">
        <v>564</v>
      </c>
      <c r="F2" s="528" t="s">
        <v>565</v>
      </c>
      <c r="G2" s="527" t="s">
        <v>182</v>
      </c>
      <c r="H2" s="527" t="s">
        <v>177</v>
      </c>
      <c r="I2" s="527" t="s">
        <v>183</v>
      </c>
      <c r="J2" s="526" t="s">
        <v>184</v>
      </c>
      <c r="K2" s="529" t="s">
        <v>68</v>
      </c>
      <c r="L2" s="530" t="s">
        <v>179</v>
      </c>
      <c r="M2" s="531" t="s">
        <v>180</v>
      </c>
      <c r="N2" s="531" t="s">
        <v>181</v>
      </c>
      <c r="O2" s="531" t="s">
        <v>182</v>
      </c>
      <c r="P2" s="531" t="s">
        <v>177</v>
      </c>
      <c r="Q2" s="531" t="s">
        <v>183</v>
      </c>
      <c r="R2" s="531" t="s">
        <v>184</v>
      </c>
      <c r="S2" s="532" t="s">
        <v>68</v>
      </c>
      <c r="T2" s="530" t="s">
        <v>179</v>
      </c>
      <c r="U2" s="531" t="s">
        <v>180</v>
      </c>
      <c r="V2" s="531" t="s">
        <v>181</v>
      </c>
      <c r="W2" s="531" t="s">
        <v>182</v>
      </c>
      <c r="X2" s="531" t="s">
        <v>177</v>
      </c>
      <c r="Y2" s="531" t="s">
        <v>183</v>
      </c>
      <c r="Z2" s="531" t="s">
        <v>184</v>
      </c>
      <c r="AA2" s="532" t="s">
        <v>68</v>
      </c>
    </row>
    <row r="3" spans="1:27" x14ac:dyDescent="0.2">
      <c r="A3" s="1506">
        <v>1</v>
      </c>
      <c r="B3" s="533" t="s">
        <v>432</v>
      </c>
      <c r="C3" s="534">
        <v>4</v>
      </c>
      <c r="D3" s="535">
        <f t="shared" ref="D3:D9" si="0">E3+F3</f>
        <v>15</v>
      </c>
      <c r="E3" s="534">
        <v>15</v>
      </c>
      <c r="F3" s="534">
        <v>0</v>
      </c>
      <c r="G3" s="535">
        <f t="shared" ref="G3:G8" si="1">H3+I3</f>
        <v>3</v>
      </c>
      <c r="H3" s="534">
        <v>3</v>
      </c>
      <c r="I3" s="534">
        <v>0</v>
      </c>
      <c r="J3" s="533" t="s">
        <v>688</v>
      </c>
      <c r="K3" s="536"/>
      <c r="L3" s="1509">
        <v>1</v>
      </c>
      <c r="M3" s="537" t="s">
        <v>432</v>
      </c>
      <c r="N3" s="538">
        <v>4</v>
      </c>
      <c r="O3" s="539">
        <f t="shared" ref="O3:O9" si="2">P3+Q3</f>
        <v>3</v>
      </c>
      <c r="P3" s="538">
        <v>3</v>
      </c>
      <c r="Q3" s="538">
        <v>0</v>
      </c>
      <c r="R3" s="537" t="s">
        <v>688</v>
      </c>
      <c r="S3" s="540"/>
      <c r="T3" s="1512">
        <v>1</v>
      </c>
      <c r="U3" s="537" t="s">
        <v>432</v>
      </c>
      <c r="V3" s="541">
        <v>4</v>
      </c>
      <c r="W3" s="542">
        <f t="shared" ref="W3:W9" si="3">X3+Y3</f>
        <v>3</v>
      </c>
      <c r="X3" s="541">
        <v>3</v>
      </c>
      <c r="Y3" s="541">
        <v>0</v>
      </c>
      <c r="Z3" s="537" t="s">
        <v>688</v>
      </c>
      <c r="AA3" s="540"/>
    </row>
    <row r="4" spans="1:27" x14ac:dyDescent="0.2">
      <c r="A4" s="1507"/>
      <c r="B4" s="533" t="s">
        <v>433</v>
      </c>
      <c r="C4" s="534">
        <v>5</v>
      </c>
      <c r="D4" s="535">
        <f t="shared" si="0"/>
        <v>25</v>
      </c>
      <c r="E4" s="534">
        <v>10</v>
      </c>
      <c r="F4" s="534">
        <v>15</v>
      </c>
      <c r="G4" s="535">
        <f t="shared" si="1"/>
        <v>4</v>
      </c>
      <c r="H4" s="534">
        <v>2</v>
      </c>
      <c r="I4" s="534">
        <v>2</v>
      </c>
      <c r="J4" s="533" t="s">
        <v>688</v>
      </c>
      <c r="K4" s="536"/>
      <c r="L4" s="1510"/>
      <c r="M4" s="537" t="s">
        <v>433</v>
      </c>
      <c r="N4" s="538">
        <v>5</v>
      </c>
      <c r="O4" s="539">
        <f t="shared" si="2"/>
        <v>4</v>
      </c>
      <c r="P4" s="538">
        <v>2</v>
      </c>
      <c r="Q4" s="538">
        <v>2</v>
      </c>
      <c r="R4" s="537" t="s">
        <v>688</v>
      </c>
      <c r="S4" s="540"/>
      <c r="T4" s="1513"/>
      <c r="U4" s="537" t="s">
        <v>433</v>
      </c>
      <c r="V4" s="541">
        <v>5</v>
      </c>
      <c r="W4" s="542">
        <f t="shared" si="3"/>
        <v>4</v>
      </c>
      <c r="X4" s="541">
        <v>2</v>
      </c>
      <c r="Y4" s="541">
        <v>2</v>
      </c>
      <c r="Z4" s="537" t="s">
        <v>688</v>
      </c>
      <c r="AA4" s="540"/>
    </row>
    <row r="5" spans="1:27" x14ac:dyDescent="0.2">
      <c r="A5" s="1507"/>
      <c r="B5" s="533" t="s">
        <v>156</v>
      </c>
      <c r="C5" s="534">
        <v>4</v>
      </c>
      <c r="D5" s="535">
        <f t="shared" si="0"/>
        <v>10</v>
      </c>
      <c r="E5" s="534">
        <v>5</v>
      </c>
      <c r="F5" s="534">
        <v>5</v>
      </c>
      <c r="G5" s="535">
        <f t="shared" si="1"/>
        <v>2</v>
      </c>
      <c r="H5" s="534">
        <v>1</v>
      </c>
      <c r="I5" s="534">
        <v>1</v>
      </c>
      <c r="J5" s="533" t="s">
        <v>688</v>
      </c>
      <c r="K5" s="536"/>
      <c r="L5" s="1510"/>
      <c r="M5" s="537" t="s">
        <v>156</v>
      </c>
      <c r="N5" s="538">
        <v>4</v>
      </c>
      <c r="O5" s="539">
        <f t="shared" si="2"/>
        <v>2</v>
      </c>
      <c r="P5" s="538">
        <v>1</v>
      </c>
      <c r="Q5" s="538">
        <v>1</v>
      </c>
      <c r="R5" s="537" t="s">
        <v>688</v>
      </c>
      <c r="S5" s="540"/>
      <c r="T5" s="1513"/>
      <c r="U5" s="537" t="s">
        <v>156</v>
      </c>
      <c r="V5" s="541">
        <v>4</v>
      </c>
      <c r="W5" s="542">
        <f t="shared" si="3"/>
        <v>2</v>
      </c>
      <c r="X5" s="541">
        <v>1</v>
      </c>
      <c r="Y5" s="541">
        <v>1</v>
      </c>
      <c r="Z5" s="537" t="s">
        <v>688</v>
      </c>
      <c r="AA5" s="540"/>
    </row>
    <row r="6" spans="1:27" x14ac:dyDescent="0.2">
      <c r="A6" s="1507"/>
      <c r="B6" s="533" t="s">
        <v>175</v>
      </c>
      <c r="C6" s="534">
        <v>5</v>
      </c>
      <c r="D6" s="535">
        <f t="shared" si="0"/>
        <v>25</v>
      </c>
      <c r="E6" s="534">
        <v>10</v>
      </c>
      <c r="F6" s="534">
        <v>15</v>
      </c>
      <c r="G6" s="535">
        <f t="shared" si="1"/>
        <v>4</v>
      </c>
      <c r="H6" s="534">
        <v>2</v>
      </c>
      <c r="I6" s="534">
        <v>2</v>
      </c>
      <c r="J6" s="533" t="s">
        <v>688</v>
      </c>
      <c r="K6" s="536"/>
      <c r="L6" s="1510"/>
      <c r="M6" s="537" t="s">
        <v>175</v>
      </c>
      <c r="N6" s="538">
        <v>5</v>
      </c>
      <c r="O6" s="539">
        <f t="shared" si="2"/>
        <v>4</v>
      </c>
      <c r="P6" s="538">
        <v>2</v>
      </c>
      <c r="Q6" s="538">
        <v>2</v>
      </c>
      <c r="R6" s="537" t="s">
        <v>688</v>
      </c>
      <c r="S6" s="540"/>
      <c r="T6" s="1513"/>
      <c r="U6" s="537" t="s">
        <v>175</v>
      </c>
      <c r="V6" s="541">
        <v>5</v>
      </c>
      <c r="W6" s="542">
        <f t="shared" si="3"/>
        <v>4</v>
      </c>
      <c r="X6" s="541">
        <v>2</v>
      </c>
      <c r="Y6" s="541">
        <v>2</v>
      </c>
      <c r="Z6" s="537" t="s">
        <v>688</v>
      </c>
      <c r="AA6" s="540"/>
    </row>
    <row r="7" spans="1:27" x14ac:dyDescent="0.2">
      <c r="A7" s="1507"/>
      <c r="B7" s="533" t="s">
        <v>434</v>
      </c>
      <c r="C7" s="534">
        <v>4</v>
      </c>
      <c r="D7" s="535">
        <f t="shared" si="0"/>
        <v>10</v>
      </c>
      <c r="E7" s="534">
        <v>0</v>
      </c>
      <c r="F7" s="534">
        <v>10</v>
      </c>
      <c r="G7" s="535">
        <f t="shared" si="1"/>
        <v>2</v>
      </c>
      <c r="H7" s="534">
        <v>0</v>
      </c>
      <c r="I7" s="534">
        <v>2</v>
      </c>
      <c r="J7" s="533" t="s">
        <v>139</v>
      </c>
      <c r="K7" s="536"/>
      <c r="L7" s="1510"/>
      <c r="M7" s="537" t="s">
        <v>434</v>
      </c>
      <c r="N7" s="538">
        <v>4</v>
      </c>
      <c r="O7" s="539">
        <f t="shared" si="2"/>
        <v>2</v>
      </c>
      <c r="P7" s="538">
        <v>0</v>
      </c>
      <c r="Q7" s="538">
        <v>2</v>
      </c>
      <c r="R7" s="537" t="s">
        <v>139</v>
      </c>
      <c r="S7" s="540"/>
      <c r="T7" s="1513"/>
      <c r="U7" s="537" t="s">
        <v>434</v>
      </c>
      <c r="V7" s="541">
        <v>4</v>
      </c>
      <c r="W7" s="542">
        <f t="shared" si="3"/>
        <v>2</v>
      </c>
      <c r="X7" s="541">
        <v>0</v>
      </c>
      <c r="Y7" s="541">
        <v>2</v>
      </c>
      <c r="Z7" s="537" t="s">
        <v>139</v>
      </c>
      <c r="AA7" s="540"/>
    </row>
    <row r="8" spans="1:27" x14ac:dyDescent="0.2">
      <c r="A8" s="1507"/>
      <c r="B8" s="533" t="s">
        <v>166</v>
      </c>
      <c r="C8" s="534">
        <v>4</v>
      </c>
      <c r="D8" s="535">
        <f t="shared" si="0"/>
        <v>10</v>
      </c>
      <c r="E8" s="534">
        <v>5</v>
      </c>
      <c r="F8" s="534">
        <v>5</v>
      </c>
      <c r="G8" s="535">
        <f t="shared" si="1"/>
        <v>2</v>
      </c>
      <c r="H8" s="534">
        <v>1</v>
      </c>
      <c r="I8" s="534">
        <v>1</v>
      </c>
      <c r="J8" s="533" t="s">
        <v>688</v>
      </c>
      <c r="K8" s="536"/>
      <c r="L8" s="1510"/>
      <c r="M8" s="537" t="s">
        <v>166</v>
      </c>
      <c r="N8" s="538">
        <v>4</v>
      </c>
      <c r="O8" s="539">
        <f t="shared" si="2"/>
        <v>2</v>
      </c>
      <c r="P8" s="538">
        <v>1</v>
      </c>
      <c r="Q8" s="538">
        <v>1</v>
      </c>
      <c r="R8" s="537" t="s">
        <v>688</v>
      </c>
      <c r="S8" s="540"/>
      <c r="T8" s="1513"/>
      <c r="U8" s="537" t="s">
        <v>166</v>
      </c>
      <c r="V8" s="541">
        <v>4</v>
      </c>
      <c r="W8" s="542">
        <f t="shared" si="3"/>
        <v>2</v>
      </c>
      <c r="X8" s="541">
        <v>1</v>
      </c>
      <c r="Y8" s="541">
        <v>1</v>
      </c>
      <c r="Z8" s="537" t="s">
        <v>688</v>
      </c>
      <c r="AA8" s="540"/>
    </row>
    <row r="9" spans="1:27" x14ac:dyDescent="0.2">
      <c r="A9" s="1507"/>
      <c r="B9" s="543" t="s">
        <v>186</v>
      </c>
      <c r="C9" s="544">
        <v>4</v>
      </c>
      <c r="D9" s="545">
        <f t="shared" si="0"/>
        <v>10</v>
      </c>
      <c r="E9" s="544">
        <v>0</v>
      </c>
      <c r="F9" s="544">
        <v>10</v>
      </c>
      <c r="G9" s="545">
        <f t="shared" ref="G9" si="4">SUM(H9:I9)</f>
        <v>2</v>
      </c>
      <c r="H9" s="544">
        <v>0</v>
      </c>
      <c r="I9" s="544">
        <v>2</v>
      </c>
      <c r="J9" s="543" t="s">
        <v>139</v>
      </c>
      <c r="K9" s="536"/>
      <c r="L9" s="1510"/>
      <c r="M9" s="543" t="s">
        <v>186</v>
      </c>
      <c r="N9" s="538">
        <v>4</v>
      </c>
      <c r="O9" s="539">
        <f t="shared" si="2"/>
        <v>2</v>
      </c>
      <c r="P9" s="538">
        <v>0</v>
      </c>
      <c r="Q9" s="538">
        <v>2</v>
      </c>
      <c r="R9" s="537" t="s">
        <v>139</v>
      </c>
      <c r="S9" s="540"/>
      <c r="T9" s="1513"/>
      <c r="U9" s="543" t="s">
        <v>186</v>
      </c>
      <c r="V9" s="538">
        <v>4</v>
      </c>
      <c r="W9" s="539">
        <f t="shared" si="3"/>
        <v>2</v>
      </c>
      <c r="X9" s="538">
        <v>0</v>
      </c>
      <c r="Y9" s="538">
        <v>2</v>
      </c>
      <c r="Z9" s="537" t="s">
        <v>139</v>
      </c>
      <c r="AA9" s="540"/>
    </row>
    <row r="10" spans="1:27" x14ac:dyDescent="0.2">
      <c r="A10" s="1507"/>
      <c r="B10" s="534" t="s">
        <v>381</v>
      </c>
      <c r="C10" s="534"/>
      <c r="D10" s="535"/>
      <c r="E10" s="534"/>
      <c r="F10" s="534"/>
      <c r="G10" s="535"/>
      <c r="H10" s="534"/>
      <c r="I10" s="534"/>
      <c r="J10" s="533"/>
      <c r="K10" s="536"/>
      <c r="L10" s="1510"/>
      <c r="M10" s="541" t="s">
        <v>381</v>
      </c>
      <c r="N10" s="538"/>
      <c r="O10" s="539"/>
      <c r="P10" s="538"/>
      <c r="Q10" s="538"/>
      <c r="R10" s="537"/>
      <c r="S10" s="540"/>
      <c r="T10" s="1513"/>
      <c r="U10" s="541" t="s">
        <v>381</v>
      </c>
      <c r="V10" s="541"/>
      <c r="W10" s="542"/>
      <c r="X10" s="541"/>
      <c r="Y10" s="541"/>
      <c r="Z10" s="537"/>
      <c r="AA10" s="540"/>
    </row>
    <row r="11" spans="1:27" x14ac:dyDescent="0.2">
      <c r="A11" s="1507"/>
      <c r="B11" s="534" t="s">
        <v>126</v>
      </c>
      <c r="C11" s="534"/>
      <c r="D11" s="535"/>
      <c r="E11" s="534"/>
      <c r="F11" s="534"/>
      <c r="G11" s="535"/>
      <c r="H11" s="534"/>
      <c r="I11" s="534"/>
      <c r="J11" s="533"/>
      <c r="K11" s="536"/>
      <c r="L11" s="1510"/>
      <c r="M11" s="541" t="s">
        <v>126</v>
      </c>
      <c r="N11" s="538"/>
      <c r="O11" s="539"/>
      <c r="P11" s="538"/>
      <c r="Q11" s="538"/>
      <c r="R11" s="537"/>
      <c r="S11" s="540"/>
      <c r="T11" s="1513"/>
      <c r="U11" s="541" t="s">
        <v>126</v>
      </c>
      <c r="V11" s="541"/>
      <c r="W11" s="542"/>
      <c r="X11" s="541"/>
      <c r="Y11" s="541"/>
      <c r="Z11" s="537"/>
      <c r="AA11" s="540"/>
    </row>
    <row r="12" spans="1:27" x14ac:dyDescent="0.2">
      <c r="A12" s="1507"/>
      <c r="B12" s="534" t="s">
        <v>154</v>
      </c>
      <c r="C12" s="534"/>
      <c r="D12" s="535"/>
      <c r="E12" s="534"/>
      <c r="F12" s="534"/>
      <c r="G12" s="535"/>
      <c r="H12" s="534"/>
      <c r="I12" s="534"/>
      <c r="J12" s="533"/>
      <c r="K12" s="536"/>
      <c r="L12" s="1510"/>
      <c r="M12" s="541" t="s">
        <v>154</v>
      </c>
      <c r="N12" s="538"/>
      <c r="O12" s="539"/>
      <c r="P12" s="538"/>
      <c r="Q12" s="538"/>
      <c r="R12" s="537"/>
      <c r="S12" s="540"/>
      <c r="T12" s="1513"/>
      <c r="U12" s="541" t="s">
        <v>154</v>
      </c>
      <c r="V12" s="541"/>
      <c r="W12" s="542"/>
      <c r="X12" s="541"/>
      <c r="Y12" s="541"/>
      <c r="Z12" s="537"/>
      <c r="AA12" s="540"/>
    </row>
    <row r="13" spans="1:27" x14ac:dyDescent="0.2">
      <c r="A13" s="1507"/>
      <c r="B13" s="534" t="s">
        <v>689</v>
      </c>
      <c r="C13" s="534"/>
      <c r="D13" s="535"/>
      <c r="E13" s="534"/>
      <c r="F13" s="534"/>
      <c r="G13" s="535"/>
      <c r="H13" s="534"/>
      <c r="I13" s="534"/>
      <c r="J13" s="533"/>
      <c r="K13" s="536"/>
      <c r="L13" s="1510"/>
      <c r="M13" s="541" t="s">
        <v>689</v>
      </c>
      <c r="N13" s="538"/>
      <c r="O13" s="539"/>
      <c r="P13" s="538"/>
      <c r="Q13" s="538"/>
      <c r="R13" s="537"/>
      <c r="S13" s="540"/>
      <c r="T13" s="1513"/>
      <c r="U13" s="541" t="s">
        <v>689</v>
      </c>
      <c r="V13" s="541"/>
      <c r="W13" s="542"/>
      <c r="X13" s="541"/>
      <c r="Y13" s="541"/>
      <c r="Z13" s="537"/>
      <c r="AA13" s="540"/>
    </row>
    <row r="14" spans="1:27" x14ac:dyDescent="0.2">
      <c r="A14" s="1507"/>
      <c r="B14" s="533" t="s">
        <v>690</v>
      </c>
      <c r="C14" s="534">
        <v>0</v>
      </c>
      <c r="D14" s="535">
        <f>E14+F14</f>
        <v>5</v>
      </c>
      <c r="E14" s="534">
        <v>0</v>
      </c>
      <c r="F14" s="534">
        <v>5</v>
      </c>
      <c r="G14" s="535">
        <f>H14+I14</f>
        <v>1</v>
      </c>
      <c r="H14" s="534">
        <v>0</v>
      </c>
      <c r="I14" s="534">
        <v>1</v>
      </c>
      <c r="J14" s="533" t="s">
        <v>94</v>
      </c>
      <c r="K14" s="536"/>
      <c r="L14" s="1510"/>
      <c r="M14" s="537" t="s">
        <v>690</v>
      </c>
      <c r="N14" s="538">
        <v>0</v>
      </c>
      <c r="O14" s="539">
        <f>P14+Q14</f>
        <v>1</v>
      </c>
      <c r="P14" s="538">
        <v>0</v>
      </c>
      <c r="Q14" s="538">
        <v>1</v>
      </c>
      <c r="R14" s="537" t="s">
        <v>94</v>
      </c>
      <c r="S14" s="540"/>
      <c r="T14" s="1513"/>
      <c r="U14" s="537" t="s">
        <v>690</v>
      </c>
      <c r="V14" s="541">
        <v>0</v>
      </c>
      <c r="W14" s="542">
        <f>X14+Y14</f>
        <v>1</v>
      </c>
      <c r="X14" s="541">
        <v>0</v>
      </c>
      <c r="Y14" s="541">
        <v>1</v>
      </c>
      <c r="Z14" s="537" t="s">
        <v>94</v>
      </c>
      <c r="AA14" s="540"/>
    </row>
    <row r="15" spans="1:27" x14ac:dyDescent="0.2">
      <c r="A15" s="1507"/>
      <c r="B15" s="533" t="s">
        <v>691</v>
      </c>
      <c r="C15" s="534">
        <v>0</v>
      </c>
      <c r="D15" s="535">
        <f>E15+F15</f>
        <v>5</v>
      </c>
      <c r="E15" s="534">
        <v>0</v>
      </c>
      <c r="F15" s="534">
        <v>5</v>
      </c>
      <c r="G15" s="535">
        <f>H15+I15</f>
        <v>1</v>
      </c>
      <c r="H15" s="534">
        <v>0</v>
      </c>
      <c r="I15" s="534">
        <v>1</v>
      </c>
      <c r="J15" s="533" t="s">
        <v>94</v>
      </c>
      <c r="K15" s="536"/>
      <c r="L15" s="1510"/>
      <c r="M15" s="537" t="s">
        <v>691</v>
      </c>
      <c r="N15" s="538">
        <v>0</v>
      </c>
      <c r="O15" s="539">
        <f>P15+Q15</f>
        <v>1</v>
      </c>
      <c r="P15" s="538">
        <v>0</v>
      </c>
      <c r="Q15" s="538">
        <v>1</v>
      </c>
      <c r="R15" s="537" t="s">
        <v>94</v>
      </c>
      <c r="S15" s="540"/>
      <c r="T15" s="1513"/>
      <c r="U15" s="537" t="s">
        <v>691</v>
      </c>
      <c r="V15" s="541">
        <v>0</v>
      </c>
      <c r="W15" s="542">
        <f>X15+Y15</f>
        <v>1</v>
      </c>
      <c r="X15" s="541">
        <v>0</v>
      </c>
      <c r="Y15" s="541">
        <v>1</v>
      </c>
      <c r="Z15" s="537" t="s">
        <v>94</v>
      </c>
      <c r="AA15" s="540"/>
    </row>
    <row r="16" spans="1:27" ht="13.5" thickBot="1" x14ac:dyDescent="0.25">
      <c r="A16" s="1508"/>
      <c r="B16" s="546" t="s">
        <v>176</v>
      </c>
      <c r="C16" s="547">
        <f>SUM(C3:C15)</f>
        <v>30</v>
      </c>
      <c r="D16" s="547">
        <f t="shared" ref="D16:I16" si="5">SUM(D3:D15)</f>
        <v>115</v>
      </c>
      <c r="E16" s="547">
        <f t="shared" si="5"/>
        <v>45</v>
      </c>
      <c r="F16" s="547">
        <f t="shared" si="5"/>
        <v>70</v>
      </c>
      <c r="G16" s="547">
        <f t="shared" si="5"/>
        <v>21</v>
      </c>
      <c r="H16" s="547">
        <f t="shared" si="5"/>
        <v>9</v>
      </c>
      <c r="I16" s="547">
        <f t="shared" si="5"/>
        <v>12</v>
      </c>
      <c r="J16" s="548"/>
      <c r="K16" s="549"/>
      <c r="L16" s="1511"/>
      <c r="M16" s="546" t="s">
        <v>176</v>
      </c>
      <c r="N16" s="550">
        <f>SUM(N3:N15)</f>
        <v>30</v>
      </c>
      <c r="O16" s="551">
        <f>SUM(O3:O15)</f>
        <v>21</v>
      </c>
      <c r="P16" s="550">
        <f>SUM(P3:P15)</f>
        <v>9</v>
      </c>
      <c r="Q16" s="550">
        <f>SUM(Q3:Q15)</f>
        <v>12</v>
      </c>
      <c r="R16" s="552"/>
      <c r="S16" s="553"/>
      <c r="T16" s="1514"/>
      <c r="U16" s="546" t="s">
        <v>176</v>
      </c>
      <c r="V16" s="554">
        <f>SUM(V3:V15)</f>
        <v>30</v>
      </c>
      <c r="W16" s="555">
        <f>SUM(W3:W15)</f>
        <v>21</v>
      </c>
      <c r="X16" s="554">
        <f>SUM(X3:X15)</f>
        <v>9</v>
      </c>
      <c r="Y16" s="554">
        <f>SUM(Y3:Y15)</f>
        <v>12</v>
      </c>
      <c r="Z16" s="552"/>
      <c r="AA16" s="553"/>
    </row>
    <row r="17" spans="1:27" x14ac:dyDescent="0.2">
      <c r="A17" s="1515">
        <v>2</v>
      </c>
      <c r="B17" s="556" t="s">
        <v>158</v>
      </c>
      <c r="C17" s="557">
        <v>4</v>
      </c>
      <c r="D17" s="558">
        <f t="shared" ref="D17:D27" si="6">E17+F17</f>
        <v>20</v>
      </c>
      <c r="E17" s="557">
        <v>10</v>
      </c>
      <c r="F17" s="557">
        <v>10</v>
      </c>
      <c r="G17" s="558">
        <f t="shared" ref="G17:G27" si="7">H17+I17</f>
        <v>3</v>
      </c>
      <c r="H17" s="557">
        <v>2</v>
      </c>
      <c r="I17" s="557">
        <v>1</v>
      </c>
      <c r="J17" s="556" t="s">
        <v>688</v>
      </c>
      <c r="K17" s="559"/>
      <c r="L17" s="1516">
        <v>2</v>
      </c>
      <c r="M17" s="560" t="s">
        <v>158</v>
      </c>
      <c r="N17" s="561">
        <v>4</v>
      </c>
      <c r="O17" s="562">
        <f t="shared" ref="O17:O26" si="8">P17+Q17</f>
        <v>3</v>
      </c>
      <c r="P17" s="561">
        <v>2</v>
      </c>
      <c r="Q17" s="561">
        <v>1</v>
      </c>
      <c r="R17" s="560" t="s">
        <v>688</v>
      </c>
      <c r="S17" s="563"/>
      <c r="T17" s="1517">
        <v>2</v>
      </c>
      <c r="U17" s="560" t="s">
        <v>158</v>
      </c>
      <c r="V17" s="564">
        <v>4</v>
      </c>
      <c r="W17" s="565">
        <f t="shared" ref="W17:W26" si="9">X17+Y17</f>
        <v>3</v>
      </c>
      <c r="X17" s="564">
        <v>2</v>
      </c>
      <c r="Y17" s="564">
        <v>1</v>
      </c>
      <c r="Z17" s="560" t="s">
        <v>688</v>
      </c>
      <c r="AA17" s="563"/>
    </row>
    <row r="18" spans="1:27" x14ac:dyDescent="0.2">
      <c r="A18" s="1507"/>
      <c r="B18" s="533" t="s">
        <v>141</v>
      </c>
      <c r="C18" s="534">
        <v>4</v>
      </c>
      <c r="D18" s="535">
        <f t="shared" si="6"/>
        <v>20</v>
      </c>
      <c r="E18" s="534">
        <v>10</v>
      </c>
      <c r="F18" s="534">
        <v>10</v>
      </c>
      <c r="G18" s="535">
        <f t="shared" si="7"/>
        <v>3</v>
      </c>
      <c r="H18" s="534">
        <v>1</v>
      </c>
      <c r="I18" s="534">
        <v>2</v>
      </c>
      <c r="J18" s="533" t="s">
        <v>139</v>
      </c>
      <c r="K18" s="536"/>
      <c r="L18" s="1510"/>
      <c r="M18" s="537" t="s">
        <v>141</v>
      </c>
      <c r="N18" s="538">
        <v>4</v>
      </c>
      <c r="O18" s="539">
        <f t="shared" si="8"/>
        <v>3</v>
      </c>
      <c r="P18" s="538">
        <v>1</v>
      </c>
      <c r="Q18" s="538">
        <v>2</v>
      </c>
      <c r="R18" s="537" t="s">
        <v>139</v>
      </c>
      <c r="S18" s="540"/>
      <c r="T18" s="1513"/>
      <c r="U18" s="537" t="s">
        <v>141</v>
      </c>
      <c r="V18" s="541">
        <v>4</v>
      </c>
      <c r="W18" s="542">
        <f t="shared" si="9"/>
        <v>3</v>
      </c>
      <c r="X18" s="541">
        <v>1</v>
      </c>
      <c r="Y18" s="541">
        <v>2</v>
      </c>
      <c r="Z18" s="537" t="s">
        <v>139</v>
      </c>
      <c r="AA18" s="540"/>
    </row>
    <row r="19" spans="1:27" x14ac:dyDescent="0.2">
      <c r="A19" s="1507"/>
      <c r="B19" s="533" t="s">
        <v>160</v>
      </c>
      <c r="C19" s="534">
        <v>4</v>
      </c>
      <c r="D19" s="535">
        <f t="shared" si="6"/>
        <v>15</v>
      </c>
      <c r="E19" s="534">
        <v>10</v>
      </c>
      <c r="F19" s="534">
        <v>5</v>
      </c>
      <c r="G19" s="535">
        <f t="shared" si="7"/>
        <v>3</v>
      </c>
      <c r="H19" s="534">
        <v>2</v>
      </c>
      <c r="I19" s="534">
        <v>1</v>
      </c>
      <c r="J19" s="533" t="s">
        <v>688</v>
      </c>
      <c r="K19" s="536"/>
      <c r="L19" s="1510"/>
      <c r="M19" s="537" t="s">
        <v>160</v>
      </c>
      <c r="N19" s="538">
        <v>4</v>
      </c>
      <c r="O19" s="539">
        <f t="shared" si="8"/>
        <v>3</v>
      </c>
      <c r="P19" s="538">
        <v>2</v>
      </c>
      <c r="Q19" s="538">
        <v>1</v>
      </c>
      <c r="R19" s="537" t="s">
        <v>688</v>
      </c>
      <c r="S19" s="540"/>
      <c r="T19" s="1513"/>
      <c r="U19" s="537" t="s">
        <v>160</v>
      </c>
      <c r="V19" s="541">
        <v>4</v>
      </c>
      <c r="W19" s="542">
        <f t="shared" si="9"/>
        <v>3</v>
      </c>
      <c r="X19" s="541">
        <v>2</v>
      </c>
      <c r="Y19" s="541">
        <v>1</v>
      </c>
      <c r="Z19" s="537" t="s">
        <v>688</v>
      </c>
      <c r="AA19" s="540"/>
    </row>
    <row r="20" spans="1:27" x14ac:dyDescent="0.2">
      <c r="A20" s="1507"/>
      <c r="B20" s="533" t="s">
        <v>148</v>
      </c>
      <c r="C20" s="534">
        <v>4</v>
      </c>
      <c r="D20" s="535">
        <f t="shared" si="6"/>
        <v>15</v>
      </c>
      <c r="E20" s="534">
        <v>5</v>
      </c>
      <c r="F20" s="534">
        <v>10</v>
      </c>
      <c r="G20" s="535">
        <f t="shared" si="7"/>
        <v>3</v>
      </c>
      <c r="H20" s="534">
        <v>1</v>
      </c>
      <c r="I20" s="534">
        <v>2</v>
      </c>
      <c r="J20" s="533" t="s">
        <v>688</v>
      </c>
      <c r="K20" s="536"/>
      <c r="L20" s="1510"/>
      <c r="M20" s="537" t="s">
        <v>148</v>
      </c>
      <c r="N20" s="538">
        <v>4</v>
      </c>
      <c r="O20" s="539">
        <f t="shared" si="8"/>
        <v>3</v>
      </c>
      <c r="P20" s="538">
        <v>1</v>
      </c>
      <c r="Q20" s="538">
        <v>2</v>
      </c>
      <c r="R20" s="537" t="s">
        <v>688</v>
      </c>
      <c r="S20" s="540"/>
      <c r="T20" s="1513"/>
      <c r="U20" s="537" t="s">
        <v>148</v>
      </c>
      <c r="V20" s="541">
        <v>4</v>
      </c>
      <c r="W20" s="542">
        <f t="shared" si="9"/>
        <v>3</v>
      </c>
      <c r="X20" s="541">
        <v>1</v>
      </c>
      <c r="Y20" s="541">
        <v>2</v>
      </c>
      <c r="Z20" s="537" t="s">
        <v>688</v>
      </c>
      <c r="AA20" s="540"/>
    </row>
    <row r="21" spans="1:27" x14ac:dyDescent="0.2">
      <c r="A21" s="1507"/>
      <c r="B21" s="533" t="s">
        <v>162</v>
      </c>
      <c r="C21" s="534">
        <v>5</v>
      </c>
      <c r="D21" s="535">
        <f t="shared" si="6"/>
        <v>20</v>
      </c>
      <c r="E21" s="534">
        <v>10</v>
      </c>
      <c r="F21" s="534">
        <v>10</v>
      </c>
      <c r="G21" s="535">
        <f t="shared" si="7"/>
        <v>4</v>
      </c>
      <c r="H21" s="534">
        <v>2</v>
      </c>
      <c r="I21" s="534">
        <v>2</v>
      </c>
      <c r="J21" s="533" t="s">
        <v>688</v>
      </c>
      <c r="K21" s="536"/>
      <c r="L21" s="1510"/>
      <c r="M21" s="537" t="s">
        <v>162</v>
      </c>
      <c r="N21" s="538">
        <v>5</v>
      </c>
      <c r="O21" s="539">
        <f t="shared" si="8"/>
        <v>4</v>
      </c>
      <c r="P21" s="538">
        <v>2</v>
      </c>
      <c r="Q21" s="538">
        <v>2</v>
      </c>
      <c r="R21" s="537" t="s">
        <v>688</v>
      </c>
      <c r="S21" s="540"/>
      <c r="T21" s="1513"/>
      <c r="U21" s="537" t="s">
        <v>162</v>
      </c>
      <c r="V21" s="541">
        <v>5</v>
      </c>
      <c r="W21" s="542">
        <f t="shared" si="9"/>
        <v>4</v>
      </c>
      <c r="X21" s="541">
        <v>2</v>
      </c>
      <c r="Y21" s="541">
        <v>2</v>
      </c>
      <c r="Z21" s="537" t="s">
        <v>688</v>
      </c>
      <c r="AA21" s="540"/>
    </row>
    <row r="22" spans="1:27" x14ac:dyDescent="0.2">
      <c r="A22" s="1507"/>
      <c r="B22" s="533" t="s">
        <v>159</v>
      </c>
      <c r="C22" s="534">
        <v>3</v>
      </c>
      <c r="D22" s="535">
        <f t="shared" si="6"/>
        <v>10</v>
      </c>
      <c r="E22" s="534">
        <v>10</v>
      </c>
      <c r="F22" s="534">
        <v>0</v>
      </c>
      <c r="G22" s="535">
        <f t="shared" si="7"/>
        <v>2</v>
      </c>
      <c r="H22" s="534">
        <v>2</v>
      </c>
      <c r="I22" s="534">
        <v>0</v>
      </c>
      <c r="J22" s="533" t="s">
        <v>688</v>
      </c>
      <c r="K22" s="536"/>
      <c r="L22" s="1510"/>
      <c r="M22" s="537" t="s">
        <v>159</v>
      </c>
      <c r="N22" s="538">
        <v>3</v>
      </c>
      <c r="O22" s="539">
        <f t="shared" si="8"/>
        <v>2</v>
      </c>
      <c r="P22" s="538">
        <v>2</v>
      </c>
      <c r="Q22" s="538">
        <v>0</v>
      </c>
      <c r="R22" s="537" t="s">
        <v>688</v>
      </c>
      <c r="S22" s="540"/>
      <c r="T22" s="1513"/>
      <c r="U22" s="537" t="s">
        <v>159</v>
      </c>
      <c r="V22" s="541">
        <v>3</v>
      </c>
      <c r="W22" s="542">
        <f t="shared" si="9"/>
        <v>2</v>
      </c>
      <c r="X22" s="541">
        <v>2</v>
      </c>
      <c r="Y22" s="541">
        <v>0</v>
      </c>
      <c r="Z22" s="537" t="s">
        <v>688</v>
      </c>
      <c r="AA22" s="540"/>
    </row>
    <row r="23" spans="1:27" ht="13.5" x14ac:dyDescent="0.2">
      <c r="A23" s="1507"/>
      <c r="B23" s="566" t="s">
        <v>692</v>
      </c>
      <c r="C23" s="534">
        <v>3</v>
      </c>
      <c r="D23" s="535">
        <f t="shared" si="6"/>
        <v>10</v>
      </c>
      <c r="E23" s="534">
        <v>0</v>
      </c>
      <c r="F23" s="534">
        <v>10</v>
      </c>
      <c r="G23" s="535">
        <f t="shared" si="7"/>
        <v>2</v>
      </c>
      <c r="H23" s="534">
        <v>0</v>
      </c>
      <c r="I23" s="534">
        <v>2</v>
      </c>
      <c r="J23" s="533" t="s">
        <v>139</v>
      </c>
      <c r="K23" s="536"/>
      <c r="L23" s="1510"/>
      <c r="M23" s="544" t="s">
        <v>435</v>
      </c>
      <c r="N23" s="538">
        <v>3</v>
      </c>
      <c r="O23" s="539">
        <f t="shared" si="8"/>
        <v>2</v>
      </c>
      <c r="P23" s="538">
        <v>0</v>
      </c>
      <c r="Q23" s="538">
        <v>2</v>
      </c>
      <c r="R23" s="537" t="s">
        <v>139</v>
      </c>
      <c r="S23" s="540"/>
      <c r="T23" s="1513"/>
      <c r="U23" s="651" t="s">
        <v>435</v>
      </c>
      <c r="V23" s="541">
        <v>3</v>
      </c>
      <c r="W23" s="542">
        <f t="shared" si="9"/>
        <v>2</v>
      </c>
      <c r="X23" s="541">
        <v>0</v>
      </c>
      <c r="Y23" s="541">
        <v>2</v>
      </c>
      <c r="Z23" s="537" t="s">
        <v>139</v>
      </c>
      <c r="AA23" s="540"/>
    </row>
    <row r="24" spans="1:27" ht="13.5" x14ac:dyDescent="0.2">
      <c r="A24" s="1507"/>
      <c r="B24" s="566" t="s">
        <v>693</v>
      </c>
      <c r="C24" s="534">
        <v>3</v>
      </c>
      <c r="D24" s="535">
        <f t="shared" si="6"/>
        <v>10</v>
      </c>
      <c r="E24" s="534">
        <v>0</v>
      </c>
      <c r="F24" s="534">
        <v>10</v>
      </c>
      <c r="G24" s="535">
        <f t="shared" si="7"/>
        <v>2</v>
      </c>
      <c r="H24" s="534">
        <v>0</v>
      </c>
      <c r="I24" s="534">
        <v>2</v>
      </c>
      <c r="J24" s="533" t="s">
        <v>139</v>
      </c>
      <c r="K24" s="536"/>
      <c r="L24" s="1510"/>
      <c r="M24" s="544" t="s">
        <v>437</v>
      </c>
      <c r="N24" s="538">
        <v>3</v>
      </c>
      <c r="O24" s="539">
        <f t="shared" si="8"/>
        <v>2</v>
      </c>
      <c r="P24" s="538">
        <v>0</v>
      </c>
      <c r="Q24" s="538">
        <v>2</v>
      </c>
      <c r="R24" s="537" t="s">
        <v>139</v>
      </c>
      <c r="S24" s="540"/>
      <c r="T24" s="1513"/>
      <c r="U24" s="651" t="s">
        <v>437</v>
      </c>
      <c r="V24" s="541">
        <v>3</v>
      </c>
      <c r="W24" s="542">
        <f t="shared" si="9"/>
        <v>2</v>
      </c>
      <c r="X24" s="541">
        <v>0</v>
      </c>
      <c r="Y24" s="541">
        <v>2</v>
      </c>
      <c r="Z24" s="537" t="s">
        <v>139</v>
      </c>
      <c r="AA24" s="540"/>
    </row>
    <row r="25" spans="1:27" x14ac:dyDescent="0.2">
      <c r="A25" s="1507"/>
      <c r="B25" s="544" t="s">
        <v>694</v>
      </c>
      <c r="C25" s="534">
        <v>0</v>
      </c>
      <c r="D25" s="535">
        <f t="shared" si="6"/>
        <v>0</v>
      </c>
      <c r="E25" s="535"/>
      <c r="F25" s="535"/>
      <c r="G25" s="535">
        <f t="shared" si="7"/>
        <v>2</v>
      </c>
      <c r="H25" s="534">
        <v>0</v>
      </c>
      <c r="I25" s="534">
        <v>2</v>
      </c>
      <c r="J25" s="533" t="s">
        <v>94</v>
      </c>
      <c r="K25" s="536"/>
      <c r="L25" s="1510"/>
      <c r="M25" s="537" t="s">
        <v>695</v>
      </c>
      <c r="N25" s="538">
        <v>0</v>
      </c>
      <c r="O25" s="539">
        <f t="shared" si="8"/>
        <v>1</v>
      </c>
      <c r="P25" s="538">
        <v>0</v>
      </c>
      <c r="Q25" s="538">
        <v>1</v>
      </c>
      <c r="R25" s="537" t="s">
        <v>94</v>
      </c>
      <c r="S25" s="540"/>
      <c r="T25" s="1513"/>
      <c r="U25" s="537" t="s">
        <v>695</v>
      </c>
      <c r="V25" s="541">
        <v>0</v>
      </c>
      <c r="W25" s="542">
        <f t="shared" si="9"/>
        <v>1</v>
      </c>
      <c r="X25" s="541">
        <v>0</v>
      </c>
      <c r="Y25" s="541">
        <v>1</v>
      </c>
      <c r="Z25" s="537" t="s">
        <v>94</v>
      </c>
      <c r="AA25" s="540"/>
    </row>
    <row r="26" spans="1:27" x14ac:dyDescent="0.2">
      <c r="A26" s="1507"/>
      <c r="B26" s="533" t="s">
        <v>695</v>
      </c>
      <c r="C26" s="534">
        <v>0</v>
      </c>
      <c r="D26" s="535">
        <f t="shared" si="6"/>
        <v>5</v>
      </c>
      <c r="E26" s="534">
        <v>0</v>
      </c>
      <c r="F26" s="534">
        <v>5</v>
      </c>
      <c r="G26" s="535">
        <f t="shared" si="7"/>
        <v>1</v>
      </c>
      <c r="H26" s="534">
        <v>0</v>
      </c>
      <c r="I26" s="534">
        <v>1</v>
      </c>
      <c r="J26" s="533" t="s">
        <v>94</v>
      </c>
      <c r="K26" s="536"/>
      <c r="L26" s="1510"/>
      <c r="M26" s="537" t="s">
        <v>696</v>
      </c>
      <c r="N26" s="538">
        <v>0</v>
      </c>
      <c r="O26" s="539">
        <f t="shared" si="8"/>
        <v>1</v>
      </c>
      <c r="P26" s="538">
        <v>0</v>
      </c>
      <c r="Q26" s="538">
        <v>1</v>
      </c>
      <c r="R26" s="537" t="s">
        <v>94</v>
      </c>
      <c r="S26" s="540"/>
      <c r="T26" s="1513"/>
      <c r="U26" s="537" t="s">
        <v>696</v>
      </c>
      <c r="V26" s="541">
        <v>0</v>
      </c>
      <c r="W26" s="542">
        <f t="shared" si="9"/>
        <v>1</v>
      </c>
      <c r="X26" s="541">
        <v>0</v>
      </c>
      <c r="Y26" s="541">
        <v>1</v>
      </c>
      <c r="Z26" s="537" t="s">
        <v>94</v>
      </c>
      <c r="AA26" s="540"/>
    </row>
    <row r="27" spans="1:27" x14ac:dyDescent="0.2">
      <c r="A27" s="1507"/>
      <c r="B27" s="533" t="s">
        <v>696</v>
      </c>
      <c r="C27" s="534">
        <v>0</v>
      </c>
      <c r="D27" s="535">
        <f t="shared" si="6"/>
        <v>5</v>
      </c>
      <c r="E27" s="534">
        <v>0</v>
      </c>
      <c r="F27" s="534">
        <v>5</v>
      </c>
      <c r="G27" s="535">
        <f t="shared" si="7"/>
        <v>1</v>
      </c>
      <c r="H27" s="534">
        <v>0</v>
      </c>
      <c r="I27" s="534">
        <v>1</v>
      </c>
      <c r="J27" s="533" t="s">
        <v>94</v>
      </c>
      <c r="K27" s="536"/>
      <c r="L27" s="1510"/>
      <c r="M27" s="568"/>
      <c r="N27" s="568"/>
      <c r="O27" s="568"/>
      <c r="P27" s="568"/>
      <c r="Q27" s="568"/>
      <c r="R27" s="568"/>
      <c r="S27" s="568"/>
      <c r="T27" s="1513"/>
      <c r="U27" s="568"/>
      <c r="V27" s="568"/>
      <c r="W27" s="568"/>
      <c r="X27" s="568"/>
      <c r="Y27" s="568"/>
      <c r="Z27" s="568"/>
      <c r="AA27" s="568"/>
    </row>
    <row r="28" spans="1:27" ht="13.5" thickBot="1" x14ac:dyDescent="0.25">
      <c r="A28" s="1508"/>
      <c r="B28" s="546" t="s">
        <v>176</v>
      </c>
      <c r="C28" s="547">
        <f>SUM(C17:C27)</f>
        <v>30</v>
      </c>
      <c r="D28" s="547">
        <f t="shared" ref="D28:I28" si="10">SUM(D17:D27)</f>
        <v>130</v>
      </c>
      <c r="E28" s="547">
        <f t="shared" si="10"/>
        <v>55</v>
      </c>
      <c r="F28" s="547">
        <f t="shared" si="10"/>
        <v>75</v>
      </c>
      <c r="G28" s="547">
        <f t="shared" si="10"/>
        <v>26</v>
      </c>
      <c r="H28" s="547">
        <f t="shared" si="10"/>
        <v>10</v>
      </c>
      <c r="I28" s="547">
        <f t="shared" si="10"/>
        <v>16</v>
      </c>
      <c r="J28" s="548"/>
      <c r="K28" s="549"/>
      <c r="L28" s="1511"/>
      <c r="M28" s="546" t="s">
        <v>176</v>
      </c>
      <c r="N28" s="569">
        <f>SUM(N17:N27)</f>
        <v>30</v>
      </c>
      <c r="O28" s="569">
        <f>SUM(O17:O27)</f>
        <v>24</v>
      </c>
      <c r="P28" s="569">
        <f>SUM(P17:P27)</f>
        <v>10</v>
      </c>
      <c r="Q28" s="569">
        <f>SUM(Q17:Q27)</f>
        <v>14</v>
      </c>
      <c r="R28" s="569"/>
      <c r="S28" s="569"/>
      <c r="T28" s="1514"/>
      <c r="U28" s="546" t="s">
        <v>176</v>
      </c>
      <c r="V28" s="569">
        <f>SUM(V17:V27)</f>
        <v>30</v>
      </c>
      <c r="W28" s="569">
        <f>SUM(W17:W27)</f>
        <v>24</v>
      </c>
      <c r="X28" s="569">
        <f>SUM(X17:X27)</f>
        <v>10</v>
      </c>
      <c r="Y28" s="569">
        <f>SUM(Y17:Y27)</f>
        <v>14</v>
      </c>
      <c r="Z28" s="569"/>
      <c r="AA28" s="569"/>
    </row>
    <row r="29" spans="1:27" x14ac:dyDescent="0.2">
      <c r="A29" s="1515">
        <v>3</v>
      </c>
      <c r="B29" s="556" t="s">
        <v>142</v>
      </c>
      <c r="C29" s="557">
        <v>4</v>
      </c>
      <c r="D29" s="558">
        <f t="shared" ref="D29:D38" si="11">E29+F29</f>
        <v>15</v>
      </c>
      <c r="E29" s="557">
        <v>5</v>
      </c>
      <c r="F29" s="557">
        <v>10</v>
      </c>
      <c r="G29" s="558">
        <f t="shared" ref="G29:G38" si="12">H29+I29</f>
        <v>3</v>
      </c>
      <c r="H29" s="557">
        <v>1</v>
      </c>
      <c r="I29" s="557">
        <v>2</v>
      </c>
      <c r="J29" s="556" t="s">
        <v>139</v>
      </c>
      <c r="K29" s="556" t="s">
        <v>141</v>
      </c>
      <c r="L29" s="1516">
        <v>3</v>
      </c>
      <c r="M29" s="560" t="s">
        <v>142</v>
      </c>
      <c r="N29" s="561">
        <v>4</v>
      </c>
      <c r="O29" s="562">
        <f t="shared" ref="O29:O37" si="13">P29+Q29</f>
        <v>3</v>
      </c>
      <c r="P29" s="561">
        <v>1</v>
      </c>
      <c r="Q29" s="561">
        <v>2</v>
      </c>
      <c r="R29" s="560" t="s">
        <v>139</v>
      </c>
      <c r="S29" s="560" t="s">
        <v>141</v>
      </c>
      <c r="T29" s="1517">
        <v>3</v>
      </c>
      <c r="U29" s="556" t="s">
        <v>142</v>
      </c>
      <c r="V29" s="564">
        <v>4</v>
      </c>
      <c r="W29" s="565">
        <f t="shared" ref="W29:W36" si="14">X29+Y29</f>
        <v>3</v>
      </c>
      <c r="X29" s="564">
        <v>1</v>
      </c>
      <c r="Y29" s="564">
        <v>2</v>
      </c>
      <c r="Z29" s="560" t="s">
        <v>139</v>
      </c>
      <c r="AA29" s="560" t="s">
        <v>141</v>
      </c>
    </row>
    <row r="30" spans="1:27" x14ac:dyDescent="0.2">
      <c r="A30" s="1507"/>
      <c r="B30" s="533" t="s">
        <v>146</v>
      </c>
      <c r="C30" s="534">
        <v>5</v>
      </c>
      <c r="D30" s="535">
        <f t="shared" si="11"/>
        <v>15</v>
      </c>
      <c r="E30" s="534">
        <v>5</v>
      </c>
      <c r="F30" s="534">
        <v>10</v>
      </c>
      <c r="G30" s="535">
        <f t="shared" si="12"/>
        <v>4</v>
      </c>
      <c r="H30" s="534">
        <v>2</v>
      </c>
      <c r="I30" s="534">
        <v>2</v>
      </c>
      <c r="J30" s="533" t="s">
        <v>139</v>
      </c>
      <c r="K30" s="536"/>
      <c r="L30" s="1510"/>
      <c r="M30" s="537" t="s">
        <v>146</v>
      </c>
      <c r="N30" s="538">
        <v>5</v>
      </c>
      <c r="O30" s="539">
        <f t="shared" si="13"/>
        <v>4</v>
      </c>
      <c r="P30" s="538">
        <v>2</v>
      </c>
      <c r="Q30" s="538">
        <v>2</v>
      </c>
      <c r="R30" s="537" t="s">
        <v>139</v>
      </c>
      <c r="S30" s="540"/>
      <c r="T30" s="1513"/>
      <c r="U30" s="533" t="s">
        <v>146</v>
      </c>
      <c r="V30" s="541">
        <v>5</v>
      </c>
      <c r="W30" s="542">
        <f t="shared" si="14"/>
        <v>4</v>
      </c>
      <c r="X30" s="541">
        <v>2</v>
      </c>
      <c r="Y30" s="541">
        <v>2</v>
      </c>
      <c r="Z30" s="537" t="s">
        <v>139</v>
      </c>
      <c r="AA30" s="540"/>
    </row>
    <row r="31" spans="1:27" x14ac:dyDescent="0.2">
      <c r="A31" s="1507"/>
      <c r="B31" s="533" t="s">
        <v>204</v>
      </c>
      <c r="C31" s="534">
        <v>5</v>
      </c>
      <c r="D31" s="535">
        <f t="shared" si="11"/>
        <v>20</v>
      </c>
      <c r="E31" s="534">
        <v>10</v>
      </c>
      <c r="F31" s="534">
        <v>10</v>
      </c>
      <c r="G31" s="535">
        <f t="shared" si="12"/>
        <v>3</v>
      </c>
      <c r="H31" s="534">
        <v>2</v>
      </c>
      <c r="I31" s="534">
        <v>1</v>
      </c>
      <c r="J31" s="533" t="s">
        <v>688</v>
      </c>
      <c r="K31" s="533" t="s">
        <v>175</v>
      </c>
      <c r="L31" s="1510"/>
      <c r="M31" s="537" t="s">
        <v>204</v>
      </c>
      <c r="N31" s="538">
        <v>5</v>
      </c>
      <c r="O31" s="539">
        <f t="shared" si="13"/>
        <v>3</v>
      </c>
      <c r="P31" s="538">
        <v>2</v>
      </c>
      <c r="Q31" s="538">
        <v>1</v>
      </c>
      <c r="R31" s="537" t="s">
        <v>688</v>
      </c>
      <c r="S31" s="537" t="s">
        <v>175</v>
      </c>
      <c r="T31" s="1513"/>
      <c r="U31" s="533" t="s">
        <v>204</v>
      </c>
      <c r="V31" s="541">
        <v>5</v>
      </c>
      <c r="W31" s="542">
        <f t="shared" si="14"/>
        <v>3</v>
      </c>
      <c r="X31" s="541">
        <v>2</v>
      </c>
      <c r="Y31" s="541">
        <v>1</v>
      </c>
      <c r="Z31" s="537" t="s">
        <v>688</v>
      </c>
      <c r="AA31" s="537" t="s">
        <v>175</v>
      </c>
    </row>
    <row r="32" spans="1:27" x14ac:dyDescent="0.2">
      <c r="A32" s="1507"/>
      <c r="B32" s="533" t="s">
        <v>389</v>
      </c>
      <c r="C32" s="534">
        <v>3</v>
      </c>
      <c r="D32" s="535">
        <f t="shared" si="11"/>
        <v>10</v>
      </c>
      <c r="E32" s="534">
        <v>10</v>
      </c>
      <c r="F32" s="534">
        <v>0</v>
      </c>
      <c r="G32" s="535">
        <f t="shared" si="12"/>
        <v>2</v>
      </c>
      <c r="H32" s="534">
        <v>2</v>
      </c>
      <c r="I32" s="534">
        <v>0</v>
      </c>
      <c r="J32" s="533" t="s">
        <v>688</v>
      </c>
      <c r="K32" s="536"/>
      <c r="L32" s="1510"/>
      <c r="M32" s="537" t="s">
        <v>389</v>
      </c>
      <c r="N32" s="538">
        <v>3</v>
      </c>
      <c r="O32" s="539">
        <f t="shared" si="13"/>
        <v>2</v>
      </c>
      <c r="P32" s="538">
        <v>2</v>
      </c>
      <c r="Q32" s="538">
        <v>0</v>
      </c>
      <c r="R32" s="537" t="s">
        <v>688</v>
      </c>
      <c r="S32" s="540"/>
      <c r="T32" s="1513"/>
      <c r="U32" s="533" t="s">
        <v>3</v>
      </c>
      <c r="V32" s="541">
        <v>5</v>
      </c>
      <c r="W32" s="542">
        <f t="shared" si="14"/>
        <v>3</v>
      </c>
      <c r="X32" s="541">
        <v>2</v>
      </c>
      <c r="Y32" s="541">
        <v>1</v>
      </c>
      <c r="Z32" s="537" t="s">
        <v>688</v>
      </c>
      <c r="AA32" s="540"/>
    </row>
    <row r="33" spans="1:27" x14ac:dyDescent="0.2">
      <c r="A33" s="1507"/>
      <c r="B33" s="533" t="s">
        <v>392</v>
      </c>
      <c r="C33" s="534">
        <v>4</v>
      </c>
      <c r="D33" s="535">
        <f t="shared" si="11"/>
        <v>15</v>
      </c>
      <c r="E33" s="534">
        <v>10</v>
      </c>
      <c r="F33" s="534">
        <v>5</v>
      </c>
      <c r="G33" s="535">
        <f t="shared" si="12"/>
        <v>3</v>
      </c>
      <c r="H33" s="534">
        <v>2</v>
      </c>
      <c r="I33" s="534">
        <v>1</v>
      </c>
      <c r="J33" s="533" t="s">
        <v>688</v>
      </c>
      <c r="K33" s="536"/>
      <c r="L33" s="1510"/>
      <c r="M33" s="537" t="s">
        <v>392</v>
      </c>
      <c r="N33" s="538">
        <v>4</v>
      </c>
      <c r="O33" s="539">
        <f t="shared" si="13"/>
        <v>3</v>
      </c>
      <c r="P33" s="538">
        <v>2</v>
      </c>
      <c r="Q33" s="538">
        <v>1</v>
      </c>
      <c r="R33" s="537" t="s">
        <v>688</v>
      </c>
      <c r="S33" s="540"/>
      <c r="T33" s="1513"/>
      <c r="U33" s="533" t="s">
        <v>149</v>
      </c>
      <c r="V33" s="541">
        <v>5</v>
      </c>
      <c r="W33" s="542">
        <f t="shared" si="14"/>
        <v>4</v>
      </c>
      <c r="X33" s="541">
        <v>2</v>
      </c>
      <c r="Y33" s="541">
        <v>2</v>
      </c>
      <c r="Z33" s="537" t="s">
        <v>688</v>
      </c>
      <c r="AA33" s="540"/>
    </row>
    <row r="34" spans="1:27" ht="13.5" x14ac:dyDescent="0.2">
      <c r="A34" s="1507"/>
      <c r="B34" s="533" t="s">
        <v>390</v>
      </c>
      <c r="C34" s="534">
        <v>3</v>
      </c>
      <c r="D34" s="535">
        <f t="shared" si="11"/>
        <v>10</v>
      </c>
      <c r="E34" s="534">
        <v>5</v>
      </c>
      <c r="F34" s="534">
        <v>5</v>
      </c>
      <c r="G34" s="535">
        <f t="shared" si="12"/>
        <v>2</v>
      </c>
      <c r="H34" s="534">
        <v>1</v>
      </c>
      <c r="I34" s="534">
        <v>1</v>
      </c>
      <c r="J34" s="533" t="s">
        <v>139</v>
      </c>
      <c r="K34" s="536"/>
      <c r="L34" s="1510"/>
      <c r="M34" s="537" t="s">
        <v>390</v>
      </c>
      <c r="N34" s="538">
        <v>3</v>
      </c>
      <c r="O34" s="539">
        <f t="shared" si="13"/>
        <v>2</v>
      </c>
      <c r="P34" s="538">
        <v>1</v>
      </c>
      <c r="Q34" s="538">
        <v>1</v>
      </c>
      <c r="R34" s="537" t="s">
        <v>139</v>
      </c>
      <c r="S34" s="540"/>
      <c r="T34" s="1513"/>
      <c r="U34" s="651" t="s">
        <v>438</v>
      </c>
      <c r="V34" s="541">
        <v>3</v>
      </c>
      <c r="W34" s="542">
        <f t="shared" si="14"/>
        <v>2</v>
      </c>
      <c r="X34" s="541">
        <v>0</v>
      </c>
      <c r="Y34" s="541">
        <v>2</v>
      </c>
      <c r="Z34" s="537" t="s">
        <v>139</v>
      </c>
      <c r="AA34" s="540"/>
    </row>
    <row r="35" spans="1:27" ht="13.5" x14ac:dyDescent="0.2">
      <c r="A35" s="1507"/>
      <c r="B35" s="566" t="s">
        <v>692</v>
      </c>
      <c r="C35" s="534">
        <v>3</v>
      </c>
      <c r="D35" s="535">
        <f t="shared" si="11"/>
        <v>10</v>
      </c>
      <c r="E35" s="534">
        <v>0</v>
      </c>
      <c r="F35" s="534">
        <v>10</v>
      </c>
      <c r="G35" s="535">
        <f t="shared" si="12"/>
        <v>2</v>
      </c>
      <c r="H35" s="534">
        <v>0</v>
      </c>
      <c r="I35" s="534">
        <v>2</v>
      </c>
      <c r="J35" s="533" t="s">
        <v>139</v>
      </c>
      <c r="K35" s="536"/>
      <c r="L35" s="1510"/>
      <c r="M35" s="567" t="s">
        <v>438</v>
      </c>
      <c r="N35" s="538">
        <v>3</v>
      </c>
      <c r="O35" s="539">
        <f t="shared" si="13"/>
        <v>2</v>
      </c>
      <c r="P35" s="538">
        <v>0</v>
      </c>
      <c r="Q35" s="538">
        <v>2</v>
      </c>
      <c r="R35" s="537" t="s">
        <v>139</v>
      </c>
      <c r="S35" s="540"/>
      <c r="T35" s="1513"/>
      <c r="U35" s="651" t="s">
        <v>448</v>
      </c>
      <c r="V35" s="541">
        <v>3</v>
      </c>
      <c r="W35" s="542">
        <f t="shared" si="14"/>
        <v>2</v>
      </c>
      <c r="X35" s="541">
        <v>0</v>
      </c>
      <c r="Y35" s="541">
        <v>2</v>
      </c>
      <c r="Z35" s="537" t="s">
        <v>139</v>
      </c>
      <c r="AA35" s="540"/>
    </row>
    <row r="36" spans="1:27" x14ac:dyDescent="0.2">
      <c r="A36" s="1507"/>
      <c r="B36" s="566" t="s">
        <v>693</v>
      </c>
      <c r="C36" s="534">
        <v>3</v>
      </c>
      <c r="D36" s="535">
        <f t="shared" si="11"/>
        <v>10</v>
      </c>
      <c r="E36" s="534">
        <v>0</v>
      </c>
      <c r="F36" s="534">
        <v>10</v>
      </c>
      <c r="G36" s="535">
        <f t="shared" si="12"/>
        <v>2</v>
      </c>
      <c r="H36" s="534">
        <v>0</v>
      </c>
      <c r="I36" s="534">
        <v>2</v>
      </c>
      <c r="J36" s="533" t="s">
        <v>139</v>
      </c>
      <c r="K36" s="536"/>
      <c r="L36" s="1510"/>
      <c r="M36" s="567" t="s">
        <v>448</v>
      </c>
      <c r="N36" s="538">
        <v>3</v>
      </c>
      <c r="O36" s="539">
        <f t="shared" si="13"/>
        <v>2</v>
      </c>
      <c r="P36" s="538">
        <v>0</v>
      </c>
      <c r="Q36" s="538">
        <v>2</v>
      </c>
      <c r="R36" s="537" t="s">
        <v>139</v>
      </c>
      <c r="S36" s="540"/>
      <c r="T36" s="1513"/>
      <c r="U36" s="533" t="s">
        <v>697</v>
      </c>
      <c r="V36" s="541">
        <v>0</v>
      </c>
      <c r="W36" s="542">
        <f t="shared" si="14"/>
        <v>1</v>
      </c>
      <c r="X36" s="541">
        <v>0</v>
      </c>
      <c r="Y36" s="541">
        <v>1</v>
      </c>
      <c r="Z36" s="537" t="s">
        <v>94</v>
      </c>
      <c r="AA36" s="540"/>
    </row>
    <row r="37" spans="1:27" x14ac:dyDescent="0.2">
      <c r="A37" s="1507"/>
      <c r="B37" s="544" t="s">
        <v>698</v>
      </c>
      <c r="C37" s="534">
        <v>0</v>
      </c>
      <c r="D37" s="535">
        <f t="shared" si="11"/>
        <v>0</v>
      </c>
      <c r="E37" s="535"/>
      <c r="F37" s="535"/>
      <c r="G37" s="535">
        <f t="shared" si="12"/>
        <v>2</v>
      </c>
      <c r="H37" s="534">
        <v>0</v>
      </c>
      <c r="I37" s="534">
        <v>2</v>
      </c>
      <c r="J37" s="533" t="s">
        <v>94</v>
      </c>
      <c r="K37" s="536"/>
      <c r="L37" s="1510"/>
      <c r="M37" s="537" t="s">
        <v>697</v>
      </c>
      <c r="N37" s="538">
        <v>0</v>
      </c>
      <c r="O37" s="539">
        <f t="shared" si="13"/>
        <v>1</v>
      </c>
      <c r="P37" s="538">
        <v>0</v>
      </c>
      <c r="Q37" s="538">
        <v>1</v>
      </c>
      <c r="R37" s="537" t="s">
        <v>94</v>
      </c>
      <c r="S37" s="540"/>
      <c r="T37" s="1513"/>
      <c r="U37" s="568"/>
      <c r="V37" s="568"/>
      <c r="W37" s="568"/>
      <c r="X37" s="568"/>
      <c r="Y37" s="568"/>
      <c r="Z37" s="568"/>
      <c r="AA37" s="568"/>
    </row>
    <row r="38" spans="1:27" x14ac:dyDescent="0.2">
      <c r="A38" s="1507"/>
      <c r="B38" s="533" t="s">
        <v>697</v>
      </c>
      <c r="C38" s="534">
        <v>0</v>
      </c>
      <c r="D38" s="535">
        <f t="shared" si="11"/>
        <v>5</v>
      </c>
      <c r="E38" s="534">
        <v>0</v>
      </c>
      <c r="F38" s="534">
        <v>5</v>
      </c>
      <c r="G38" s="535">
        <f t="shared" si="12"/>
        <v>1</v>
      </c>
      <c r="H38" s="534">
        <v>0</v>
      </c>
      <c r="I38" s="534">
        <v>1</v>
      </c>
      <c r="J38" s="533" t="s">
        <v>94</v>
      </c>
      <c r="K38" s="536"/>
      <c r="L38" s="1510"/>
      <c r="M38" s="568"/>
      <c r="N38" s="568"/>
      <c r="O38" s="568"/>
      <c r="P38" s="568"/>
      <c r="Q38" s="568"/>
      <c r="R38" s="568"/>
      <c r="S38" s="568"/>
      <c r="T38" s="1513"/>
      <c r="U38" s="539"/>
      <c r="V38" s="542"/>
      <c r="W38" s="542"/>
      <c r="X38" s="542"/>
      <c r="Y38" s="542"/>
      <c r="Z38" s="539"/>
      <c r="AA38" s="539"/>
    </row>
    <row r="39" spans="1:27" ht="13.5" thickBot="1" x14ac:dyDescent="0.25">
      <c r="A39" s="1508"/>
      <c r="B39" s="546" t="s">
        <v>176</v>
      </c>
      <c r="C39" s="547">
        <f>SUM(C29:C38)</f>
        <v>30</v>
      </c>
      <c r="D39" s="547">
        <f t="shared" ref="D39:I39" si="15">SUM(D29:D38)</f>
        <v>110</v>
      </c>
      <c r="E39" s="547">
        <f t="shared" si="15"/>
        <v>45</v>
      </c>
      <c r="F39" s="547">
        <f t="shared" si="15"/>
        <v>65</v>
      </c>
      <c r="G39" s="547">
        <f t="shared" si="15"/>
        <v>24</v>
      </c>
      <c r="H39" s="547">
        <f t="shared" si="15"/>
        <v>10</v>
      </c>
      <c r="I39" s="547">
        <f t="shared" si="15"/>
        <v>14</v>
      </c>
      <c r="J39" s="548"/>
      <c r="K39" s="549"/>
      <c r="L39" s="1511"/>
      <c r="M39" s="546" t="s">
        <v>176</v>
      </c>
      <c r="N39" s="569">
        <f>SUM(N29:N38)</f>
        <v>30</v>
      </c>
      <c r="O39" s="569">
        <f>SUM(O29:O38)</f>
        <v>22</v>
      </c>
      <c r="P39" s="569">
        <f>SUM(P29:P38)</f>
        <v>10</v>
      </c>
      <c r="Q39" s="569">
        <f>SUM(Q29:Q38)</f>
        <v>12</v>
      </c>
      <c r="R39" s="569"/>
      <c r="S39" s="569"/>
      <c r="T39" s="1514"/>
      <c r="U39" s="546" t="s">
        <v>176</v>
      </c>
      <c r="V39" s="555">
        <f>SUM(V29:V38)</f>
        <v>30</v>
      </c>
      <c r="W39" s="555">
        <f>SUM(W29:W38)</f>
        <v>22</v>
      </c>
      <c r="X39" s="555">
        <f>SUM(X29:X38)</f>
        <v>9</v>
      </c>
      <c r="Y39" s="555">
        <f>SUM(Y29:Y38)</f>
        <v>13</v>
      </c>
      <c r="Z39" s="551"/>
      <c r="AA39" s="551"/>
    </row>
    <row r="40" spans="1:27" x14ac:dyDescent="0.2">
      <c r="A40" s="1515">
        <v>4</v>
      </c>
      <c r="B40" s="556" t="s">
        <v>211</v>
      </c>
      <c r="C40" s="557">
        <v>4</v>
      </c>
      <c r="D40" s="558">
        <f t="shared" ref="D40:D49" si="16">E40+F40</f>
        <v>20</v>
      </c>
      <c r="E40" s="557">
        <v>5</v>
      </c>
      <c r="F40" s="557">
        <v>15</v>
      </c>
      <c r="G40" s="558">
        <f t="shared" ref="G40:G49" si="17">H40+I40</f>
        <v>3</v>
      </c>
      <c r="H40" s="557">
        <v>1</v>
      </c>
      <c r="I40" s="557">
        <v>2</v>
      </c>
      <c r="J40" s="556" t="s">
        <v>139</v>
      </c>
      <c r="K40" s="556" t="s">
        <v>146</v>
      </c>
      <c r="L40" s="1516">
        <v>4</v>
      </c>
      <c r="M40" s="560" t="s">
        <v>211</v>
      </c>
      <c r="N40" s="561">
        <v>4</v>
      </c>
      <c r="O40" s="562">
        <f t="shared" ref="O40:O48" si="18">P40+Q40</f>
        <v>3</v>
      </c>
      <c r="P40" s="561">
        <v>1</v>
      </c>
      <c r="Q40" s="561">
        <v>2</v>
      </c>
      <c r="R40" s="560" t="s">
        <v>139</v>
      </c>
      <c r="S40" s="560" t="s">
        <v>146</v>
      </c>
      <c r="T40" s="1517">
        <v>4</v>
      </c>
      <c r="U40" s="556" t="s">
        <v>211</v>
      </c>
      <c r="V40" s="564">
        <v>4</v>
      </c>
      <c r="W40" s="565">
        <f t="shared" ref="W40:W47" si="19">X40+Y40</f>
        <v>3</v>
      </c>
      <c r="X40" s="564">
        <v>1</v>
      </c>
      <c r="Y40" s="564">
        <v>2</v>
      </c>
      <c r="Z40" s="560" t="s">
        <v>139</v>
      </c>
      <c r="AA40" s="560" t="s">
        <v>146</v>
      </c>
    </row>
    <row r="41" spans="1:27" x14ac:dyDescent="0.2">
      <c r="A41" s="1507"/>
      <c r="B41" s="533" t="s">
        <v>198</v>
      </c>
      <c r="C41" s="534">
        <v>4</v>
      </c>
      <c r="D41" s="535">
        <f t="shared" si="16"/>
        <v>15</v>
      </c>
      <c r="E41" s="534">
        <v>0</v>
      </c>
      <c r="F41" s="534">
        <v>15</v>
      </c>
      <c r="G41" s="535">
        <f t="shared" si="17"/>
        <v>3</v>
      </c>
      <c r="H41" s="534">
        <v>0</v>
      </c>
      <c r="I41" s="534">
        <v>3</v>
      </c>
      <c r="J41" s="533" t="s">
        <v>139</v>
      </c>
      <c r="K41" s="536"/>
      <c r="L41" s="1510"/>
      <c r="M41" s="537" t="s">
        <v>198</v>
      </c>
      <c r="N41" s="538">
        <v>4</v>
      </c>
      <c r="O41" s="539">
        <f t="shared" si="18"/>
        <v>3</v>
      </c>
      <c r="P41" s="538">
        <v>0</v>
      </c>
      <c r="Q41" s="538">
        <v>3</v>
      </c>
      <c r="R41" s="537" t="s">
        <v>139</v>
      </c>
      <c r="S41" s="540"/>
      <c r="T41" s="1513"/>
      <c r="U41" s="533" t="s">
        <v>198</v>
      </c>
      <c r="V41" s="541">
        <v>4</v>
      </c>
      <c r="W41" s="542">
        <f t="shared" si="19"/>
        <v>3</v>
      </c>
      <c r="X41" s="541">
        <v>0</v>
      </c>
      <c r="Y41" s="541">
        <v>3</v>
      </c>
      <c r="Z41" s="537" t="s">
        <v>139</v>
      </c>
      <c r="AA41" s="540"/>
    </row>
    <row r="42" spans="1:27" x14ac:dyDescent="0.2">
      <c r="A42" s="1507"/>
      <c r="B42" s="533" t="s">
        <v>441</v>
      </c>
      <c r="C42" s="534">
        <v>3</v>
      </c>
      <c r="D42" s="535">
        <f t="shared" si="16"/>
        <v>10</v>
      </c>
      <c r="E42" s="534">
        <v>5</v>
      </c>
      <c r="F42" s="534">
        <v>5</v>
      </c>
      <c r="G42" s="535">
        <f t="shared" si="17"/>
        <v>2</v>
      </c>
      <c r="H42" s="534">
        <v>1</v>
      </c>
      <c r="I42" s="534">
        <v>1</v>
      </c>
      <c r="J42" s="533" t="s">
        <v>688</v>
      </c>
      <c r="K42" s="536"/>
      <c r="L42" s="1510"/>
      <c r="M42" s="537" t="s">
        <v>441</v>
      </c>
      <c r="N42" s="538">
        <v>3</v>
      </c>
      <c r="O42" s="539">
        <f t="shared" si="18"/>
        <v>2</v>
      </c>
      <c r="P42" s="538">
        <v>1</v>
      </c>
      <c r="Q42" s="538">
        <v>1</v>
      </c>
      <c r="R42" s="537" t="s">
        <v>688</v>
      </c>
      <c r="S42" s="540"/>
      <c r="T42" s="1513"/>
      <c r="U42" s="533" t="s">
        <v>441</v>
      </c>
      <c r="V42" s="541">
        <v>3</v>
      </c>
      <c r="W42" s="542">
        <f t="shared" si="19"/>
        <v>2</v>
      </c>
      <c r="X42" s="541">
        <v>1</v>
      </c>
      <c r="Y42" s="541">
        <v>1</v>
      </c>
      <c r="Z42" s="537" t="s">
        <v>688</v>
      </c>
      <c r="AA42" s="540"/>
    </row>
    <row r="43" spans="1:27" x14ac:dyDescent="0.2">
      <c r="A43" s="1507"/>
      <c r="B43" s="533" t="s">
        <v>234</v>
      </c>
      <c r="C43" s="534">
        <v>3</v>
      </c>
      <c r="D43" s="535">
        <f t="shared" si="16"/>
        <v>15</v>
      </c>
      <c r="E43" s="534">
        <v>10</v>
      </c>
      <c r="F43" s="534">
        <v>5</v>
      </c>
      <c r="G43" s="535">
        <f t="shared" si="17"/>
        <v>3</v>
      </c>
      <c r="H43" s="534">
        <v>2</v>
      </c>
      <c r="I43" s="534">
        <v>1</v>
      </c>
      <c r="J43" s="533" t="s">
        <v>688</v>
      </c>
      <c r="K43" s="536"/>
      <c r="L43" s="1510"/>
      <c r="M43" s="537" t="s">
        <v>234</v>
      </c>
      <c r="N43" s="538">
        <v>3</v>
      </c>
      <c r="O43" s="539">
        <f t="shared" si="18"/>
        <v>3</v>
      </c>
      <c r="P43" s="538">
        <v>2</v>
      </c>
      <c r="Q43" s="538">
        <v>1</v>
      </c>
      <c r="R43" s="537" t="s">
        <v>688</v>
      </c>
      <c r="S43" s="540"/>
      <c r="T43" s="1513"/>
      <c r="U43" s="533" t="s">
        <v>234</v>
      </c>
      <c r="V43" s="541">
        <v>3</v>
      </c>
      <c r="W43" s="542">
        <f t="shared" si="19"/>
        <v>3</v>
      </c>
      <c r="X43" s="541">
        <v>2</v>
      </c>
      <c r="Y43" s="541">
        <v>1</v>
      </c>
      <c r="Z43" s="537" t="s">
        <v>688</v>
      </c>
      <c r="AA43" s="540"/>
    </row>
    <row r="44" spans="1:27" x14ac:dyDescent="0.2">
      <c r="A44" s="1507"/>
      <c r="B44" s="533" t="s">
        <v>377</v>
      </c>
      <c r="C44" s="534">
        <v>4</v>
      </c>
      <c r="D44" s="535">
        <f t="shared" si="16"/>
        <v>10</v>
      </c>
      <c r="E44" s="534">
        <v>0</v>
      </c>
      <c r="F44" s="534">
        <v>10</v>
      </c>
      <c r="G44" s="535">
        <f t="shared" si="17"/>
        <v>2</v>
      </c>
      <c r="H44" s="534">
        <v>0</v>
      </c>
      <c r="I44" s="534">
        <v>2</v>
      </c>
      <c r="J44" s="533" t="s">
        <v>688</v>
      </c>
      <c r="K44" s="536"/>
      <c r="L44" s="1510"/>
      <c r="M44" s="537" t="s">
        <v>377</v>
      </c>
      <c r="N44" s="538">
        <v>4</v>
      </c>
      <c r="O44" s="539">
        <f t="shared" si="18"/>
        <v>2</v>
      </c>
      <c r="P44" s="538">
        <v>0</v>
      </c>
      <c r="Q44" s="538">
        <v>2</v>
      </c>
      <c r="R44" s="537" t="s">
        <v>688</v>
      </c>
      <c r="S44" s="540"/>
      <c r="T44" s="1513"/>
      <c r="U44" s="533" t="s">
        <v>152</v>
      </c>
      <c r="V44" s="541">
        <v>4</v>
      </c>
      <c r="W44" s="542">
        <f t="shared" si="19"/>
        <v>3</v>
      </c>
      <c r="X44" s="541">
        <v>1</v>
      </c>
      <c r="Y44" s="541">
        <v>2</v>
      </c>
      <c r="Z44" s="537" t="s">
        <v>688</v>
      </c>
      <c r="AA44" s="540"/>
    </row>
    <row r="45" spans="1:27" x14ac:dyDescent="0.2">
      <c r="A45" s="1507"/>
      <c r="B45" s="533" t="s">
        <v>442</v>
      </c>
      <c r="C45" s="534">
        <v>3</v>
      </c>
      <c r="D45" s="535">
        <f t="shared" si="16"/>
        <v>10</v>
      </c>
      <c r="E45" s="534">
        <v>10</v>
      </c>
      <c r="F45" s="534">
        <v>0</v>
      </c>
      <c r="G45" s="535">
        <f t="shared" si="17"/>
        <v>2</v>
      </c>
      <c r="H45" s="534">
        <v>2</v>
      </c>
      <c r="I45" s="534">
        <v>0</v>
      </c>
      <c r="J45" s="533" t="s">
        <v>688</v>
      </c>
      <c r="K45" s="536"/>
      <c r="L45" s="1510"/>
      <c r="M45" s="537" t="s">
        <v>442</v>
      </c>
      <c r="N45" s="538">
        <v>3</v>
      </c>
      <c r="O45" s="539">
        <f t="shared" si="18"/>
        <v>2</v>
      </c>
      <c r="P45" s="538">
        <v>2</v>
      </c>
      <c r="Q45" s="538">
        <v>0</v>
      </c>
      <c r="R45" s="537" t="s">
        <v>688</v>
      </c>
      <c r="S45" s="540"/>
      <c r="T45" s="1513"/>
      <c r="U45" s="533" t="s">
        <v>443</v>
      </c>
      <c r="V45" s="541">
        <v>5</v>
      </c>
      <c r="W45" s="542">
        <f t="shared" si="19"/>
        <v>2</v>
      </c>
      <c r="X45" s="541">
        <v>1</v>
      </c>
      <c r="Y45" s="541">
        <v>1</v>
      </c>
      <c r="Z45" s="537" t="s">
        <v>688</v>
      </c>
      <c r="AA45" s="540"/>
    </row>
    <row r="46" spans="1:27" x14ac:dyDescent="0.2">
      <c r="A46" s="1507"/>
      <c r="B46" s="533" t="s">
        <v>396</v>
      </c>
      <c r="C46" s="534">
        <v>3</v>
      </c>
      <c r="D46" s="535">
        <f t="shared" si="16"/>
        <v>10</v>
      </c>
      <c r="E46" s="534">
        <v>0</v>
      </c>
      <c r="F46" s="534">
        <v>10</v>
      </c>
      <c r="G46" s="535">
        <f t="shared" si="17"/>
        <v>2</v>
      </c>
      <c r="H46" s="534">
        <v>0</v>
      </c>
      <c r="I46" s="534">
        <v>2</v>
      </c>
      <c r="J46" s="533" t="s">
        <v>139</v>
      </c>
      <c r="K46" s="536"/>
      <c r="L46" s="1510"/>
      <c r="M46" s="537" t="s">
        <v>396</v>
      </c>
      <c r="N46" s="538">
        <v>3</v>
      </c>
      <c r="O46" s="539">
        <f t="shared" si="18"/>
        <v>2</v>
      </c>
      <c r="P46" s="538">
        <v>0</v>
      </c>
      <c r="Q46" s="538">
        <v>2</v>
      </c>
      <c r="R46" s="537" t="s">
        <v>139</v>
      </c>
      <c r="S46" s="540"/>
      <c r="T46" s="1513"/>
      <c r="U46" s="533" t="s">
        <v>445</v>
      </c>
      <c r="V46" s="541">
        <v>4</v>
      </c>
      <c r="W46" s="542">
        <f t="shared" si="19"/>
        <v>2</v>
      </c>
      <c r="X46" s="541">
        <v>1</v>
      </c>
      <c r="Y46" s="541">
        <v>1</v>
      </c>
      <c r="Z46" s="537" t="s">
        <v>688</v>
      </c>
      <c r="AA46" s="540"/>
    </row>
    <row r="47" spans="1:27" x14ac:dyDescent="0.2">
      <c r="A47" s="1507"/>
      <c r="B47" s="533" t="s">
        <v>447</v>
      </c>
      <c r="C47" s="534">
        <v>3</v>
      </c>
      <c r="D47" s="535">
        <f t="shared" si="16"/>
        <v>10</v>
      </c>
      <c r="E47" s="534">
        <v>0</v>
      </c>
      <c r="F47" s="534">
        <v>10</v>
      </c>
      <c r="G47" s="535">
        <f t="shared" si="17"/>
        <v>2</v>
      </c>
      <c r="H47" s="534">
        <v>0</v>
      </c>
      <c r="I47" s="534">
        <v>2</v>
      </c>
      <c r="J47" s="533" t="s">
        <v>139</v>
      </c>
      <c r="K47" s="536"/>
      <c r="L47" s="1510"/>
      <c r="M47" s="537" t="s">
        <v>447</v>
      </c>
      <c r="N47" s="538">
        <v>3</v>
      </c>
      <c r="O47" s="539">
        <f t="shared" si="18"/>
        <v>2</v>
      </c>
      <c r="P47" s="538">
        <v>0</v>
      </c>
      <c r="Q47" s="538">
        <v>2</v>
      </c>
      <c r="R47" s="537" t="s">
        <v>139</v>
      </c>
      <c r="S47" s="540"/>
      <c r="T47" s="1513"/>
      <c r="U47" s="543" t="s">
        <v>566</v>
      </c>
      <c r="V47" s="541">
        <v>3</v>
      </c>
      <c r="W47" s="542">
        <f t="shared" si="19"/>
        <v>2</v>
      </c>
      <c r="X47" s="541">
        <v>0</v>
      </c>
      <c r="Y47" s="541">
        <v>2</v>
      </c>
      <c r="Z47" s="537" t="s">
        <v>139</v>
      </c>
      <c r="AA47" s="540"/>
    </row>
    <row r="48" spans="1:27" x14ac:dyDescent="0.2">
      <c r="A48" s="1507"/>
      <c r="B48" s="566" t="s">
        <v>693</v>
      </c>
      <c r="C48" s="534">
        <v>3</v>
      </c>
      <c r="D48" s="535">
        <f t="shared" si="16"/>
        <v>10</v>
      </c>
      <c r="E48" s="534">
        <v>0</v>
      </c>
      <c r="F48" s="534">
        <v>10</v>
      </c>
      <c r="G48" s="535">
        <f t="shared" si="17"/>
        <v>2</v>
      </c>
      <c r="H48" s="534">
        <v>0</v>
      </c>
      <c r="I48" s="534">
        <v>2</v>
      </c>
      <c r="J48" s="533" t="s">
        <v>139</v>
      </c>
      <c r="K48" s="536"/>
      <c r="L48" s="1510"/>
      <c r="M48" s="567" t="s">
        <v>566</v>
      </c>
      <c r="N48" s="538">
        <v>3</v>
      </c>
      <c r="O48" s="539">
        <f t="shared" si="18"/>
        <v>2</v>
      </c>
      <c r="P48" s="538">
        <v>0</v>
      </c>
      <c r="Q48" s="538">
        <v>2</v>
      </c>
      <c r="R48" s="537" t="s">
        <v>139</v>
      </c>
      <c r="S48" s="540"/>
      <c r="T48" s="1513"/>
      <c r="U48" s="539"/>
      <c r="V48" s="542"/>
      <c r="W48" s="542"/>
      <c r="X48" s="542"/>
      <c r="Y48" s="542"/>
      <c r="Z48" s="539"/>
      <c r="AA48" s="539"/>
    </row>
    <row r="49" spans="1:27" x14ac:dyDescent="0.2">
      <c r="A49" s="1507"/>
      <c r="B49" s="544" t="s">
        <v>699</v>
      </c>
      <c r="C49" s="534">
        <v>0</v>
      </c>
      <c r="D49" s="535">
        <f t="shared" si="16"/>
        <v>0</v>
      </c>
      <c r="E49" s="535"/>
      <c r="F49" s="535"/>
      <c r="G49" s="535">
        <f t="shared" si="17"/>
        <v>2</v>
      </c>
      <c r="H49" s="534">
        <v>0</v>
      </c>
      <c r="I49" s="534">
        <v>2</v>
      </c>
      <c r="J49" s="533" t="s">
        <v>94</v>
      </c>
      <c r="K49" s="536"/>
      <c r="L49" s="1510"/>
      <c r="M49" s="568"/>
      <c r="N49" s="568"/>
      <c r="O49" s="568"/>
      <c r="P49" s="568"/>
      <c r="Q49" s="568"/>
      <c r="R49" s="568"/>
      <c r="S49" s="568"/>
      <c r="T49" s="1513"/>
      <c r="U49" s="539"/>
      <c r="V49" s="542"/>
      <c r="W49" s="542"/>
      <c r="X49" s="542"/>
      <c r="Y49" s="542"/>
      <c r="Z49" s="539"/>
      <c r="AA49" s="539"/>
    </row>
    <row r="50" spans="1:27" ht="13.5" thickBot="1" x14ac:dyDescent="0.25">
      <c r="A50" s="1508"/>
      <c r="B50" s="546" t="s">
        <v>176</v>
      </c>
      <c r="C50" s="547">
        <f>SUM(C40:C49)</f>
        <v>30</v>
      </c>
      <c r="D50" s="547">
        <f t="shared" ref="D50:I50" si="20">SUM(D40:D49)</f>
        <v>110</v>
      </c>
      <c r="E50" s="547">
        <f t="shared" si="20"/>
        <v>30</v>
      </c>
      <c r="F50" s="547">
        <f t="shared" si="20"/>
        <v>80</v>
      </c>
      <c r="G50" s="547">
        <f t="shared" si="20"/>
        <v>23</v>
      </c>
      <c r="H50" s="547">
        <f t="shared" si="20"/>
        <v>6</v>
      </c>
      <c r="I50" s="547">
        <f t="shared" si="20"/>
        <v>17</v>
      </c>
      <c r="J50" s="548"/>
      <c r="K50" s="549"/>
      <c r="L50" s="1511"/>
      <c r="M50" s="546" t="s">
        <v>176</v>
      </c>
      <c r="N50" s="569">
        <f>SUM(N40:N49)</f>
        <v>30</v>
      </c>
      <c r="O50" s="569">
        <f>SUM(O40:O49)</f>
        <v>21</v>
      </c>
      <c r="P50" s="569">
        <f>SUM(P40:P49)</f>
        <v>6</v>
      </c>
      <c r="Q50" s="569">
        <f>SUM(Q40:Q49)</f>
        <v>15</v>
      </c>
      <c r="R50" s="569"/>
      <c r="S50" s="569"/>
      <c r="T50" s="1514"/>
      <c r="U50" s="546" t="s">
        <v>176</v>
      </c>
      <c r="V50" s="555">
        <f>SUM(V40:V49)</f>
        <v>30</v>
      </c>
      <c r="W50" s="555">
        <f>SUM(W40:W49)</f>
        <v>20</v>
      </c>
      <c r="X50" s="555">
        <f>SUM(X40:X49)</f>
        <v>7</v>
      </c>
      <c r="Y50" s="555">
        <f>SUM(Y40:Y49)</f>
        <v>13</v>
      </c>
      <c r="Z50" s="551"/>
      <c r="AA50" s="551"/>
    </row>
    <row r="51" spans="1:27" x14ac:dyDescent="0.2">
      <c r="A51" s="1515">
        <v>5</v>
      </c>
      <c r="B51" s="556" t="s">
        <v>123</v>
      </c>
      <c r="C51" s="557">
        <v>3</v>
      </c>
      <c r="D51" s="558">
        <f>E51+F51</f>
        <v>10</v>
      </c>
      <c r="E51" s="557">
        <v>0</v>
      </c>
      <c r="F51" s="557">
        <v>10</v>
      </c>
      <c r="G51" s="558">
        <f>H51+I51</f>
        <v>2</v>
      </c>
      <c r="H51" s="557">
        <v>0</v>
      </c>
      <c r="I51" s="557">
        <v>2</v>
      </c>
      <c r="J51" s="556" t="s">
        <v>139</v>
      </c>
      <c r="K51" s="559"/>
      <c r="L51" s="1516">
        <v>5</v>
      </c>
      <c r="M51" s="560" t="s">
        <v>123</v>
      </c>
      <c r="N51" s="561">
        <v>3</v>
      </c>
      <c r="O51" s="562">
        <f>P51+Q51</f>
        <v>2</v>
      </c>
      <c r="P51" s="561">
        <v>0</v>
      </c>
      <c r="Q51" s="561">
        <v>2</v>
      </c>
      <c r="R51" s="560" t="s">
        <v>139</v>
      </c>
      <c r="S51" s="563"/>
      <c r="T51" s="1517">
        <v>5</v>
      </c>
      <c r="U51" s="560" t="s">
        <v>123</v>
      </c>
      <c r="V51" s="564">
        <v>3</v>
      </c>
      <c r="W51" s="565">
        <f>X51+Y51</f>
        <v>2</v>
      </c>
      <c r="X51" s="564">
        <v>0</v>
      </c>
      <c r="Y51" s="564">
        <v>2</v>
      </c>
      <c r="Z51" s="560" t="s">
        <v>139</v>
      </c>
      <c r="AA51" s="563"/>
    </row>
    <row r="52" spans="1:27" x14ac:dyDescent="0.2">
      <c r="A52" s="1507"/>
      <c r="B52" s="533" t="s">
        <v>450</v>
      </c>
      <c r="C52" s="534">
        <v>3</v>
      </c>
      <c r="D52" s="535">
        <f>E52+F52</f>
        <v>15</v>
      </c>
      <c r="E52" s="534">
        <v>5</v>
      </c>
      <c r="F52" s="534">
        <v>10</v>
      </c>
      <c r="G52" s="535">
        <f>H52+I52</f>
        <v>3</v>
      </c>
      <c r="H52" s="534">
        <v>1</v>
      </c>
      <c r="I52" s="534">
        <v>2</v>
      </c>
      <c r="J52" s="533" t="s">
        <v>688</v>
      </c>
      <c r="K52" s="536"/>
      <c r="L52" s="1510"/>
      <c r="M52" s="537" t="s">
        <v>450</v>
      </c>
      <c r="N52" s="538">
        <v>3</v>
      </c>
      <c r="O52" s="539">
        <f>P52+Q52</f>
        <v>3</v>
      </c>
      <c r="P52" s="538">
        <v>1</v>
      </c>
      <c r="Q52" s="538">
        <v>2</v>
      </c>
      <c r="R52" s="537" t="s">
        <v>688</v>
      </c>
      <c r="S52" s="540"/>
      <c r="T52" s="1513"/>
      <c r="U52" s="537" t="s">
        <v>80</v>
      </c>
      <c r="V52" s="541">
        <v>3</v>
      </c>
      <c r="W52" s="542">
        <f>X52+Y52</f>
        <v>3</v>
      </c>
      <c r="X52" s="541">
        <v>1</v>
      </c>
      <c r="Y52" s="541">
        <v>2</v>
      </c>
      <c r="Z52" s="537" t="s">
        <v>139</v>
      </c>
      <c r="AA52" s="540"/>
    </row>
    <row r="53" spans="1:27" x14ac:dyDescent="0.2">
      <c r="A53" s="1507"/>
      <c r="B53" s="533" t="s">
        <v>452</v>
      </c>
      <c r="C53" s="534">
        <v>4</v>
      </c>
      <c r="D53" s="535">
        <f>E53+F53</f>
        <v>10</v>
      </c>
      <c r="E53" s="534">
        <v>5</v>
      </c>
      <c r="F53" s="534">
        <v>5</v>
      </c>
      <c r="G53" s="535">
        <f>H53+I53</f>
        <v>3</v>
      </c>
      <c r="H53" s="534">
        <v>2</v>
      </c>
      <c r="I53" s="534">
        <v>1</v>
      </c>
      <c r="J53" s="533" t="s">
        <v>688</v>
      </c>
      <c r="K53" s="536"/>
      <c r="L53" s="1510"/>
      <c r="M53" s="537" t="s">
        <v>452</v>
      </c>
      <c r="N53" s="538">
        <v>4</v>
      </c>
      <c r="O53" s="539">
        <f>P53+Q53</f>
        <v>3</v>
      </c>
      <c r="P53" s="538">
        <v>2</v>
      </c>
      <c r="Q53" s="538">
        <v>1</v>
      </c>
      <c r="R53" s="537" t="s">
        <v>688</v>
      </c>
      <c r="S53" s="540"/>
      <c r="T53" s="1513"/>
      <c r="U53" s="537" t="s">
        <v>451</v>
      </c>
      <c r="V53" s="541">
        <v>3</v>
      </c>
      <c r="W53" s="542">
        <f>X53+Y53</f>
        <v>2</v>
      </c>
      <c r="X53" s="541">
        <v>2</v>
      </c>
      <c r="Y53" s="541">
        <v>0</v>
      </c>
      <c r="Z53" s="537" t="s">
        <v>688</v>
      </c>
      <c r="AA53" s="540"/>
    </row>
    <row r="54" spans="1:27" x14ac:dyDescent="0.2">
      <c r="A54" s="1507"/>
      <c r="B54" s="533" t="s">
        <v>453</v>
      </c>
      <c r="C54" s="534">
        <v>3</v>
      </c>
      <c r="D54" s="535">
        <f>E54+F54</f>
        <v>10</v>
      </c>
      <c r="E54" s="534">
        <v>0</v>
      </c>
      <c r="F54" s="534">
        <v>10</v>
      </c>
      <c r="G54" s="535">
        <f>H54+I54</f>
        <v>2</v>
      </c>
      <c r="H54" s="534">
        <v>0</v>
      </c>
      <c r="I54" s="534">
        <v>2</v>
      </c>
      <c r="J54" s="533" t="s">
        <v>139</v>
      </c>
      <c r="K54" s="536"/>
      <c r="L54" s="1510"/>
      <c r="M54" s="537" t="s">
        <v>453</v>
      </c>
      <c r="N54" s="538">
        <v>3</v>
      </c>
      <c r="O54" s="539">
        <f>P54+Q54</f>
        <v>2</v>
      </c>
      <c r="P54" s="538">
        <v>0</v>
      </c>
      <c r="Q54" s="538">
        <v>2</v>
      </c>
      <c r="R54" s="537" t="s">
        <v>139</v>
      </c>
      <c r="S54" s="540"/>
      <c r="T54" s="1513"/>
      <c r="U54" s="537" t="s">
        <v>125</v>
      </c>
      <c r="V54" s="541">
        <v>3</v>
      </c>
      <c r="W54" s="542">
        <f>X54+Y54</f>
        <v>2</v>
      </c>
      <c r="X54" s="541">
        <v>0</v>
      </c>
      <c r="Y54" s="541">
        <v>2</v>
      </c>
      <c r="Z54" s="537" t="s">
        <v>139</v>
      </c>
      <c r="AA54" s="540"/>
    </row>
    <row r="55" spans="1:27" x14ac:dyDescent="0.2">
      <c r="A55" s="1507"/>
      <c r="B55" s="533" t="s">
        <v>454</v>
      </c>
      <c r="C55" s="534">
        <v>2</v>
      </c>
      <c r="D55" s="535">
        <f>E55+F55</f>
        <v>10</v>
      </c>
      <c r="E55" s="534">
        <v>0</v>
      </c>
      <c r="F55" s="534">
        <v>10</v>
      </c>
      <c r="G55" s="535">
        <f>H55+I55</f>
        <v>2</v>
      </c>
      <c r="H55" s="534">
        <v>0</v>
      </c>
      <c r="I55" s="534">
        <v>2</v>
      </c>
      <c r="J55" s="533" t="s">
        <v>139</v>
      </c>
      <c r="K55" s="536"/>
      <c r="L55" s="1510"/>
      <c r="M55" s="537" t="s">
        <v>454</v>
      </c>
      <c r="N55" s="538">
        <v>2</v>
      </c>
      <c r="O55" s="539">
        <f>P55+Q55</f>
        <v>2</v>
      </c>
      <c r="P55" s="538">
        <v>0</v>
      </c>
      <c r="Q55" s="538">
        <v>2</v>
      </c>
      <c r="R55" s="537" t="s">
        <v>139</v>
      </c>
      <c r="S55" s="540"/>
      <c r="T55" s="1513"/>
      <c r="U55" s="537" t="s">
        <v>169</v>
      </c>
      <c r="V55" s="541">
        <v>3</v>
      </c>
      <c r="W55" s="542">
        <f>X55+Y55</f>
        <v>2</v>
      </c>
      <c r="X55" s="541">
        <v>2</v>
      </c>
      <c r="Y55" s="541">
        <v>0</v>
      </c>
      <c r="Z55" s="537" t="s">
        <v>688</v>
      </c>
      <c r="AA55" s="540"/>
    </row>
    <row r="56" spans="1:27" x14ac:dyDescent="0.2">
      <c r="A56" s="1507"/>
      <c r="B56" s="533" t="s">
        <v>124</v>
      </c>
      <c r="C56" s="534">
        <v>15</v>
      </c>
      <c r="D56" s="535">
        <v>60</v>
      </c>
      <c r="E56" s="534">
        <v>25</v>
      </c>
      <c r="F56" s="534">
        <v>35</v>
      </c>
      <c r="G56" s="535">
        <v>10</v>
      </c>
      <c r="H56" s="534">
        <v>5</v>
      </c>
      <c r="I56" s="534">
        <v>5</v>
      </c>
      <c r="J56" s="533"/>
      <c r="K56" s="536"/>
      <c r="L56" s="1510"/>
      <c r="M56" s="533" t="s">
        <v>124</v>
      </c>
      <c r="N56" s="538">
        <v>15</v>
      </c>
      <c r="O56" s="539">
        <v>10</v>
      </c>
      <c r="P56" s="538">
        <v>5</v>
      </c>
      <c r="Q56" s="538">
        <v>5</v>
      </c>
      <c r="R56" s="537"/>
      <c r="S56" s="540"/>
      <c r="T56" s="1513"/>
      <c r="U56" s="533" t="s">
        <v>124</v>
      </c>
      <c r="V56" s="541">
        <v>15</v>
      </c>
      <c r="W56" s="542">
        <v>10</v>
      </c>
      <c r="X56" s="541">
        <v>4</v>
      </c>
      <c r="Y56" s="541">
        <v>6</v>
      </c>
      <c r="Z56" s="537"/>
      <c r="AA56" s="540"/>
    </row>
    <row r="57" spans="1:27" x14ac:dyDescent="0.2">
      <c r="A57" s="1507"/>
      <c r="B57" s="544" t="s">
        <v>700</v>
      </c>
      <c r="C57" s="534">
        <v>0</v>
      </c>
      <c r="D57" s="535">
        <f>E57+F57</f>
        <v>0</v>
      </c>
      <c r="E57" s="535"/>
      <c r="F57" s="535"/>
      <c r="G57" s="535">
        <f>H57+I57</f>
        <v>2</v>
      </c>
      <c r="H57" s="534">
        <v>0</v>
      </c>
      <c r="I57" s="534">
        <v>2</v>
      </c>
      <c r="J57" s="533" t="s">
        <v>94</v>
      </c>
      <c r="K57" s="536"/>
      <c r="L57" s="1510"/>
      <c r="M57" s="568"/>
      <c r="N57" s="568"/>
      <c r="O57" s="568"/>
      <c r="P57" s="568"/>
      <c r="Q57" s="568"/>
      <c r="R57" s="568"/>
      <c r="S57" s="568"/>
      <c r="T57" s="1513"/>
      <c r="U57" s="568"/>
      <c r="V57" s="542"/>
      <c r="W57" s="542"/>
      <c r="X57" s="542"/>
      <c r="Y57" s="542"/>
      <c r="Z57" s="539"/>
      <c r="AA57" s="539"/>
    </row>
    <row r="58" spans="1:27" ht="13.5" thickBot="1" x14ac:dyDescent="0.25">
      <c r="A58" s="1508"/>
      <c r="B58" s="546" t="s">
        <v>176</v>
      </c>
      <c r="C58" s="547">
        <f>SUM(C51:C57)</f>
        <v>30</v>
      </c>
      <c r="D58" s="547">
        <f t="shared" ref="D58:I58" si="21">SUM(D51:D57)</f>
        <v>115</v>
      </c>
      <c r="E58" s="547">
        <f t="shared" si="21"/>
        <v>35</v>
      </c>
      <c r="F58" s="547">
        <f t="shared" si="21"/>
        <v>80</v>
      </c>
      <c r="G58" s="547">
        <f t="shared" si="21"/>
        <v>24</v>
      </c>
      <c r="H58" s="547">
        <f t="shared" si="21"/>
        <v>8</v>
      </c>
      <c r="I58" s="547">
        <f t="shared" si="21"/>
        <v>16</v>
      </c>
      <c r="J58" s="548"/>
      <c r="K58" s="549"/>
      <c r="L58" s="1511"/>
      <c r="M58" s="546" t="s">
        <v>176</v>
      </c>
      <c r="N58" s="569">
        <f>SUM(N51:N57)</f>
        <v>30</v>
      </c>
      <c r="O58" s="569">
        <f>SUM(O51:O57)</f>
        <v>22</v>
      </c>
      <c r="P58" s="569">
        <f>SUM(P51:P57)</f>
        <v>8</v>
      </c>
      <c r="Q58" s="569">
        <f>SUM(Q51:Q57)</f>
        <v>14</v>
      </c>
      <c r="R58" s="569"/>
      <c r="S58" s="569"/>
      <c r="T58" s="1514"/>
      <c r="U58" s="546" t="s">
        <v>176</v>
      </c>
      <c r="V58" s="555">
        <f>SUM(V51:V57)</f>
        <v>30</v>
      </c>
      <c r="W58" s="555">
        <f>SUM(W51:W57)</f>
        <v>21</v>
      </c>
      <c r="X58" s="555">
        <f>SUM(X51:X57)</f>
        <v>9</v>
      </c>
      <c r="Y58" s="555">
        <f>SUM(Y51:Y57)</f>
        <v>12</v>
      </c>
      <c r="Z58" s="551"/>
      <c r="AA58" s="551"/>
    </row>
    <row r="59" spans="1:27" ht="15.75" x14ac:dyDescent="0.2">
      <c r="A59" s="1515">
        <v>6</v>
      </c>
      <c r="B59" s="556" t="s">
        <v>79</v>
      </c>
      <c r="C59" s="557">
        <v>3</v>
      </c>
      <c r="D59" s="558">
        <f>E59+F59</f>
        <v>10</v>
      </c>
      <c r="E59" s="557">
        <v>0</v>
      </c>
      <c r="F59" s="557">
        <v>10</v>
      </c>
      <c r="G59" s="558">
        <f>H59+I59</f>
        <v>2</v>
      </c>
      <c r="H59" s="557">
        <v>0</v>
      </c>
      <c r="I59" s="557">
        <v>2</v>
      </c>
      <c r="J59" s="556" t="s">
        <v>139</v>
      </c>
      <c r="K59" s="559"/>
      <c r="L59" s="1516">
        <v>6</v>
      </c>
      <c r="M59" s="560" t="s">
        <v>79</v>
      </c>
      <c r="N59" s="570">
        <v>3</v>
      </c>
      <c r="O59" s="562">
        <f>P59+Q59</f>
        <v>2</v>
      </c>
      <c r="P59" s="561">
        <v>0</v>
      </c>
      <c r="Q59" s="561">
        <v>2</v>
      </c>
      <c r="R59" s="560" t="s">
        <v>139</v>
      </c>
      <c r="S59" s="563"/>
      <c r="T59" s="1517">
        <v>6</v>
      </c>
      <c r="U59" s="560" t="s">
        <v>105</v>
      </c>
      <c r="V59" s="564">
        <v>3</v>
      </c>
      <c r="W59" s="565">
        <f>X59+Y59</f>
        <v>2</v>
      </c>
      <c r="X59" s="564">
        <v>0</v>
      </c>
      <c r="Y59" s="564">
        <v>2</v>
      </c>
      <c r="Z59" s="560" t="s">
        <v>139</v>
      </c>
      <c r="AA59" s="563"/>
    </row>
    <row r="60" spans="1:27" ht="15.75" x14ac:dyDescent="0.2">
      <c r="A60" s="1507"/>
      <c r="B60" s="533" t="s">
        <v>228</v>
      </c>
      <c r="C60" s="534">
        <v>3</v>
      </c>
      <c r="D60" s="535">
        <f>E60+F60</f>
        <v>15</v>
      </c>
      <c r="E60" s="534">
        <v>10</v>
      </c>
      <c r="F60" s="534">
        <v>5</v>
      </c>
      <c r="G60" s="535">
        <f>H60+I60</f>
        <v>2</v>
      </c>
      <c r="H60" s="534">
        <v>1</v>
      </c>
      <c r="I60" s="534">
        <v>1</v>
      </c>
      <c r="J60" s="533" t="s">
        <v>688</v>
      </c>
      <c r="K60" s="536"/>
      <c r="L60" s="1510"/>
      <c r="M60" s="537" t="s">
        <v>228</v>
      </c>
      <c r="N60" s="571">
        <v>3</v>
      </c>
      <c r="O60" s="539">
        <f>P60+Q60</f>
        <v>2</v>
      </c>
      <c r="P60" s="538">
        <v>1</v>
      </c>
      <c r="Q60" s="538">
        <v>1</v>
      </c>
      <c r="R60" s="537" t="s">
        <v>688</v>
      </c>
      <c r="S60" s="540"/>
      <c r="T60" s="1513"/>
      <c r="U60" s="537" t="s">
        <v>92</v>
      </c>
      <c r="V60" s="541">
        <v>3</v>
      </c>
      <c r="W60" s="542">
        <f>X60+Y60</f>
        <v>2</v>
      </c>
      <c r="X60" s="541">
        <v>2</v>
      </c>
      <c r="Y60" s="541">
        <v>0</v>
      </c>
      <c r="Z60" s="537" t="s">
        <v>688</v>
      </c>
      <c r="AA60" s="540"/>
    </row>
    <row r="61" spans="1:27" ht="15.75" x14ac:dyDescent="0.2">
      <c r="A61" s="1507"/>
      <c r="B61" s="533" t="s">
        <v>458</v>
      </c>
      <c r="C61" s="534">
        <v>3</v>
      </c>
      <c r="D61" s="535">
        <f>E61+F61</f>
        <v>15</v>
      </c>
      <c r="E61" s="534">
        <v>5</v>
      </c>
      <c r="F61" s="534">
        <v>10</v>
      </c>
      <c r="G61" s="535">
        <f>H61+I61</f>
        <v>2</v>
      </c>
      <c r="H61" s="534">
        <v>1</v>
      </c>
      <c r="I61" s="534">
        <v>1</v>
      </c>
      <c r="J61" s="533" t="s">
        <v>139</v>
      </c>
      <c r="K61" s="536"/>
      <c r="L61" s="1510"/>
      <c r="M61" s="537" t="s">
        <v>458</v>
      </c>
      <c r="N61" s="571">
        <v>3</v>
      </c>
      <c r="O61" s="539">
        <f>P61+Q61</f>
        <v>2</v>
      </c>
      <c r="P61" s="538">
        <v>1</v>
      </c>
      <c r="Q61" s="538">
        <v>1</v>
      </c>
      <c r="R61" s="537" t="s">
        <v>139</v>
      </c>
      <c r="S61" s="540"/>
      <c r="T61" s="1513"/>
      <c r="U61" s="537" t="s">
        <v>178</v>
      </c>
      <c r="V61" s="541">
        <v>3</v>
      </c>
      <c r="W61" s="542">
        <f>X61+Y61</f>
        <v>2</v>
      </c>
      <c r="X61" s="541">
        <v>1</v>
      </c>
      <c r="Y61" s="541">
        <v>1</v>
      </c>
      <c r="Z61" s="537" t="s">
        <v>688</v>
      </c>
      <c r="AA61" s="540"/>
    </row>
    <row r="62" spans="1:27" ht="15.75" x14ac:dyDescent="0.2">
      <c r="A62" s="1507"/>
      <c r="B62" s="533" t="s">
        <v>460</v>
      </c>
      <c r="C62" s="534">
        <v>5</v>
      </c>
      <c r="D62" s="535">
        <f>E62+F62</f>
        <v>15</v>
      </c>
      <c r="E62" s="534">
        <v>10</v>
      </c>
      <c r="F62" s="534">
        <v>5</v>
      </c>
      <c r="G62" s="535">
        <f>H62+I62</f>
        <v>2</v>
      </c>
      <c r="H62" s="534">
        <v>1</v>
      </c>
      <c r="I62" s="534">
        <v>1</v>
      </c>
      <c r="J62" s="533" t="s">
        <v>688</v>
      </c>
      <c r="K62" s="536"/>
      <c r="L62" s="1510"/>
      <c r="M62" s="537" t="s">
        <v>460</v>
      </c>
      <c r="N62" s="571">
        <v>5</v>
      </c>
      <c r="O62" s="539">
        <f>P62+Q62</f>
        <v>2</v>
      </c>
      <c r="P62" s="538">
        <v>1</v>
      </c>
      <c r="Q62" s="538">
        <v>1</v>
      </c>
      <c r="R62" s="537" t="s">
        <v>688</v>
      </c>
      <c r="S62" s="540"/>
      <c r="T62" s="1513"/>
      <c r="U62" s="537" t="s">
        <v>104</v>
      </c>
      <c r="V62" s="541">
        <v>3</v>
      </c>
      <c r="W62" s="542">
        <f>X62+Y62</f>
        <v>3</v>
      </c>
      <c r="X62" s="541">
        <v>0</v>
      </c>
      <c r="Y62" s="541">
        <v>3</v>
      </c>
      <c r="Z62" s="537" t="s">
        <v>139</v>
      </c>
      <c r="AA62" s="540"/>
    </row>
    <row r="63" spans="1:27" ht="15.75" x14ac:dyDescent="0.2">
      <c r="A63" s="1507"/>
      <c r="B63" s="533" t="s">
        <v>270</v>
      </c>
      <c r="C63" s="534">
        <v>3</v>
      </c>
      <c r="D63" s="535">
        <f>E63+F63</f>
        <v>10</v>
      </c>
      <c r="E63" s="534">
        <v>0</v>
      </c>
      <c r="F63" s="534">
        <v>10</v>
      </c>
      <c r="G63" s="535">
        <f>H63+I63</f>
        <v>2</v>
      </c>
      <c r="H63" s="534">
        <v>0</v>
      </c>
      <c r="I63" s="534">
        <v>2</v>
      </c>
      <c r="J63" s="533" t="s">
        <v>139</v>
      </c>
      <c r="K63" s="536"/>
      <c r="L63" s="1510"/>
      <c r="M63" s="537" t="s">
        <v>270</v>
      </c>
      <c r="N63" s="571">
        <v>3</v>
      </c>
      <c r="O63" s="539">
        <f>P63+Q63</f>
        <v>2</v>
      </c>
      <c r="P63" s="538">
        <v>0</v>
      </c>
      <c r="Q63" s="538">
        <v>2</v>
      </c>
      <c r="R63" s="537" t="s">
        <v>139</v>
      </c>
      <c r="S63" s="540"/>
      <c r="T63" s="1513"/>
      <c r="U63" s="537" t="s">
        <v>461</v>
      </c>
      <c r="V63" s="541">
        <v>3</v>
      </c>
      <c r="W63" s="542">
        <f>X63+Y63</f>
        <v>3</v>
      </c>
      <c r="X63" s="541">
        <v>0</v>
      </c>
      <c r="Y63" s="541">
        <v>3</v>
      </c>
      <c r="Z63" s="537" t="s">
        <v>139</v>
      </c>
      <c r="AA63" s="540"/>
    </row>
    <row r="64" spans="1:27" x14ac:dyDescent="0.2">
      <c r="A64" s="1507"/>
      <c r="B64" s="533" t="s">
        <v>124</v>
      </c>
      <c r="C64" s="534">
        <v>13</v>
      </c>
      <c r="D64" s="535">
        <v>45</v>
      </c>
      <c r="E64" s="534">
        <v>15</v>
      </c>
      <c r="F64" s="534">
        <v>30</v>
      </c>
      <c r="G64" s="535">
        <v>8</v>
      </c>
      <c r="H64" s="534">
        <v>4</v>
      </c>
      <c r="I64" s="534">
        <v>4</v>
      </c>
      <c r="J64" s="533"/>
      <c r="K64" s="536"/>
      <c r="L64" s="1510"/>
      <c r="M64" s="533" t="s">
        <v>124</v>
      </c>
      <c r="N64" s="224">
        <v>13</v>
      </c>
      <c r="O64" s="224">
        <v>8</v>
      </c>
      <c r="P64" s="224">
        <v>4</v>
      </c>
      <c r="Q64" s="224">
        <v>4</v>
      </c>
      <c r="R64" s="537"/>
      <c r="S64" s="540"/>
      <c r="T64" s="1513"/>
      <c r="U64" s="533" t="s">
        <v>124</v>
      </c>
      <c r="V64" s="541">
        <v>13</v>
      </c>
      <c r="W64" s="542">
        <v>9</v>
      </c>
      <c r="X64" s="541">
        <v>4</v>
      </c>
      <c r="Y64" s="541">
        <v>5</v>
      </c>
      <c r="Z64" s="537"/>
      <c r="AA64" s="540"/>
    </row>
    <row r="65" spans="1:27" x14ac:dyDescent="0.2">
      <c r="A65" s="1507"/>
      <c r="B65" s="544" t="s">
        <v>176</v>
      </c>
      <c r="C65" s="568">
        <f t="shared" ref="C65:I65" si="22">SUM(C59:C64)</f>
        <v>30</v>
      </c>
      <c r="D65" s="568">
        <f t="shared" si="22"/>
        <v>110</v>
      </c>
      <c r="E65" s="568">
        <f t="shared" si="22"/>
        <v>40</v>
      </c>
      <c r="F65" s="568">
        <f t="shared" si="22"/>
        <v>70</v>
      </c>
      <c r="G65" s="568">
        <f t="shared" si="22"/>
        <v>18</v>
      </c>
      <c r="H65" s="568">
        <f t="shared" si="22"/>
        <v>7</v>
      </c>
      <c r="I65" s="568">
        <f t="shared" si="22"/>
        <v>11</v>
      </c>
      <c r="J65" s="568"/>
      <c r="K65" s="568"/>
      <c r="L65" s="1510"/>
      <c r="M65" s="544" t="s">
        <v>176</v>
      </c>
      <c r="N65" s="568">
        <f>SUM(N59:N64)</f>
        <v>30</v>
      </c>
      <c r="O65" s="568">
        <f>SUM(O59:O64)</f>
        <v>18</v>
      </c>
      <c r="P65" s="568">
        <f>SUM(P59:P64)</f>
        <v>7</v>
      </c>
      <c r="Q65" s="568">
        <f>SUM(Q59:Q64)</f>
        <v>11</v>
      </c>
      <c r="R65" s="568"/>
      <c r="S65" s="568"/>
      <c r="T65" s="1513"/>
      <c r="U65" s="537" t="s">
        <v>270</v>
      </c>
      <c r="V65" s="541">
        <v>2</v>
      </c>
      <c r="W65" s="542">
        <f>X65+Y65</f>
        <v>2</v>
      </c>
      <c r="X65" s="541">
        <v>0</v>
      </c>
      <c r="Y65" s="541">
        <v>2</v>
      </c>
      <c r="Z65" s="537" t="s">
        <v>139</v>
      </c>
      <c r="AA65" s="540"/>
    </row>
    <row r="66" spans="1:27" ht="13.5" thickBot="1" x14ac:dyDescent="0.25">
      <c r="A66" s="1508"/>
      <c r="B66" s="569"/>
      <c r="C66" s="569"/>
      <c r="D66" s="569"/>
      <c r="E66" s="569"/>
      <c r="F66" s="569"/>
      <c r="G66" s="569"/>
      <c r="H66" s="569"/>
      <c r="I66" s="569"/>
      <c r="J66" s="569"/>
      <c r="K66" s="569"/>
      <c r="L66" s="1511"/>
      <c r="M66" s="569"/>
      <c r="N66" s="569"/>
      <c r="O66" s="569"/>
      <c r="P66" s="569"/>
      <c r="Q66" s="569"/>
      <c r="R66" s="569"/>
      <c r="S66" s="569"/>
      <c r="T66" s="1514"/>
      <c r="U66" s="546" t="s">
        <v>176</v>
      </c>
      <c r="V66" s="554">
        <f>SUM(V59:V65)</f>
        <v>30</v>
      </c>
      <c r="W66" s="555">
        <f>SUM(W59:W65)</f>
        <v>23</v>
      </c>
      <c r="X66" s="554">
        <f>SUM(X59:X65)</f>
        <v>7</v>
      </c>
      <c r="Y66" s="554">
        <f>SUM(Y59:Y65)</f>
        <v>16</v>
      </c>
      <c r="Z66" s="552"/>
      <c r="AA66" s="553"/>
    </row>
    <row r="67" spans="1:27" x14ac:dyDescent="0.2">
      <c r="A67" s="1522">
        <v>7</v>
      </c>
      <c r="B67" s="556" t="s">
        <v>701</v>
      </c>
      <c r="C67" s="557">
        <v>30</v>
      </c>
      <c r="D67" s="558">
        <f>E67+F67</f>
        <v>0</v>
      </c>
      <c r="E67" s="572"/>
      <c r="F67" s="572"/>
      <c r="G67" s="558">
        <f>H67+I67</f>
        <v>0</v>
      </c>
      <c r="H67" s="572"/>
      <c r="I67" s="572"/>
      <c r="J67" s="556" t="s">
        <v>139</v>
      </c>
      <c r="K67" s="559"/>
      <c r="L67" s="1516">
        <v>7</v>
      </c>
      <c r="M67" s="560" t="s">
        <v>701</v>
      </c>
      <c r="N67" s="561">
        <v>30</v>
      </c>
      <c r="O67" s="562">
        <f>P67+Q67</f>
        <v>0</v>
      </c>
      <c r="P67" s="573"/>
      <c r="Q67" s="573"/>
      <c r="R67" s="560" t="s">
        <v>139</v>
      </c>
      <c r="S67" s="563"/>
      <c r="T67" s="1524">
        <v>7</v>
      </c>
      <c r="U67" s="560" t="s">
        <v>701</v>
      </c>
      <c r="V67" s="564">
        <v>30</v>
      </c>
      <c r="W67" s="565">
        <f>X67+Y67</f>
        <v>0</v>
      </c>
      <c r="X67" s="574"/>
      <c r="Y67" s="574"/>
      <c r="Z67" s="560" t="s">
        <v>139</v>
      </c>
      <c r="AA67" s="563"/>
    </row>
    <row r="68" spans="1:27" ht="13.5" thickBot="1" x14ac:dyDescent="0.25">
      <c r="A68" s="1523"/>
      <c r="B68" s="546" t="s">
        <v>176</v>
      </c>
      <c r="C68" s="547">
        <v>30</v>
      </c>
      <c r="D68" s="575">
        <f>E68+F68</f>
        <v>0</v>
      </c>
      <c r="E68" s="576"/>
      <c r="F68" s="576"/>
      <c r="G68" s="575">
        <f>H68+I68</f>
        <v>0</v>
      </c>
      <c r="H68" s="576"/>
      <c r="I68" s="576"/>
      <c r="J68" s="548"/>
      <c r="K68" s="549"/>
      <c r="L68" s="1511"/>
      <c r="M68" s="546" t="s">
        <v>176</v>
      </c>
      <c r="N68" s="550">
        <v>30</v>
      </c>
      <c r="O68" s="551"/>
      <c r="P68" s="577"/>
      <c r="Q68" s="577"/>
      <c r="R68" s="552"/>
      <c r="S68" s="553"/>
      <c r="T68" s="1525"/>
      <c r="U68" s="546" t="s">
        <v>176</v>
      </c>
      <c r="V68" s="554">
        <v>30</v>
      </c>
      <c r="W68" s="555"/>
      <c r="X68" s="578"/>
      <c r="Y68" s="578"/>
      <c r="Z68" s="552"/>
      <c r="AA68" s="553"/>
    </row>
    <row r="69" spans="1:27" x14ac:dyDescent="0.2">
      <c r="A69" s="1515">
        <v>8</v>
      </c>
      <c r="B69" s="556" t="s">
        <v>702</v>
      </c>
      <c r="C69" s="557">
        <v>20</v>
      </c>
      <c r="D69" s="558">
        <f>E69+F69</f>
        <v>0</v>
      </c>
      <c r="E69" s="558"/>
      <c r="F69" s="558"/>
      <c r="G69" s="558">
        <f>H69+I69</f>
        <v>0</v>
      </c>
      <c r="H69" s="558"/>
      <c r="I69" s="558"/>
      <c r="J69" s="556" t="s">
        <v>139</v>
      </c>
      <c r="K69" s="579"/>
      <c r="L69" s="1516">
        <v>8</v>
      </c>
      <c r="M69" s="560" t="s">
        <v>702</v>
      </c>
      <c r="N69" s="561">
        <v>20</v>
      </c>
      <c r="O69" s="562">
        <f>P69+Q69</f>
        <v>0</v>
      </c>
      <c r="P69" s="580"/>
      <c r="Q69" s="580"/>
      <c r="R69" s="560" t="s">
        <v>139</v>
      </c>
      <c r="S69" s="562"/>
      <c r="T69" s="1517">
        <v>8</v>
      </c>
      <c r="U69" s="560" t="s">
        <v>702</v>
      </c>
      <c r="V69" s="564">
        <v>20</v>
      </c>
      <c r="W69" s="565">
        <f>X69+Y69</f>
        <v>0</v>
      </c>
      <c r="X69" s="565"/>
      <c r="Y69" s="565"/>
      <c r="Z69" s="560" t="s">
        <v>139</v>
      </c>
      <c r="AA69" s="581"/>
    </row>
    <row r="70" spans="1:27" x14ac:dyDescent="0.2">
      <c r="A70" s="1507"/>
      <c r="B70" s="533" t="s">
        <v>703</v>
      </c>
      <c r="C70" s="534">
        <v>10</v>
      </c>
      <c r="D70" s="535">
        <f>E70+F70</f>
        <v>0</v>
      </c>
      <c r="E70" s="535"/>
      <c r="F70" s="535"/>
      <c r="G70" s="535">
        <f>H70+I70</f>
        <v>0</v>
      </c>
      <c r="H70" s="535"/>
      <c r="I70" s="535"/>
      <c r="J70" s="533" t="s">
        <v>139</v>
      </c>
      <c r="K70" s="568"/>
      <c r="L70" s="1510"/>
      <c r="M70" s="537" t="s">
        <v>703</v>
      </c>
      <c r="N70" s="538">
        <v>10</v>
      </c>
      <c r="O70" s="539">
        <f>P70+Q70</f>
        <v>0</v>
      </c>
      <c r="P70" s="582"/>
      <c r="Q70" s="582"/>
      <c r="R70" s="537" t="s">
        <v>139</v>
      </c>
      <c r="S70" s="539"/>
      <c r="T70" s="1513"/>
      <c r="U70" s="537" t="s">
        <v>703</v>
      </c>
      <c r="V70" s="541">
        <v>10</v>
      </c>
      <c r="W70" s="542">
        <f>X70+Y70</f>
        <v>0</v>
      </c>
      <c r="X70" s="542"/>
      <c r="Y70" s="542"/>
      <c r="Z70" s="537" t="s">
        <v>139</v>
      </c>
      <c r="AA70" s="583"/>
    </row>
    <row r="71" spans="1:27" x14ac:dyDescent="0.2">
      <c r="A71" s="1532"/>
      <c r="B71" s="544" t="s">
        <v>176</v>
      </c>
      <c r="C71" s="534">
        <f>SUM(C69:C70)</f>
        <v>30</v>
      </c>
      <c r="D71" s="535"/>
      <c r="E71" s="535"/>
      <c r="F71" s="535"/>
      <c r="G71" s="535"/>
      <c r="H71" s="535"/>
      <c r="I71" s="535"/>
      <c r="J71" s="533"/>
      <c r="K71" s="568"/>
      <c r="L71" s="1510"/>
      <c r="M71" s="544" t="s">
        <v>176</v>
      </c>
      <c r="N71" s="538">
        <f>SUM(N69:N70)</f>
        <v>30</v>
      </c>
      <c r="O71" s="539"/>
      <c r="P71" s="582"/>
      <c r="Q71" s="582"/>
      <c r="R71" s="537"/>
      <c r="S71" s="539"/>
      <c r="T71" s="1518"/>
      <c r="U71" s="544" t="s">
        <v>176</v>
      </c>
      <c r="V71" s="541">
        <f>SUM(V69:V70)</f>
        <v>30</v>
      </c>
      <c r="W71" s="542"/>
      <c r="X71" s="542"/>
      <c r="Y71" s="542"/>
      <c r="Z71" s="537"/>
      <c r="AA71" s="583"/>
    </row>
    <row r="72" spans="1:27" ht="13.5" thickBot="1" x14ac:dyDescent="0.25">
      <c r="A72" s="584"/>
      <c r="B72" s="585" t="s">
        <v>704</v>
      </c>
      <c r="C72" s="586">
        <f>C16+C28+C39+C50+C58+C65+C68+C71</f>
        <v>240</v>
      </c>
      <c r="D72" s="586">
        <f t="shared" ref="D72:I72" si="23">D16+D28+D39+D50+D58+D65+D68+D71</f>
        <v>690</v>
      </c>
      <c r="E72" s="586">
        <f t="shared" si="23"/>
        <v>250</v>
      </c>
      <c r="F72" s="586">
        <f t="shared" si="23"/>
        <v>440</v>
      </c>
      <c r="G72" s="586">
        <f t="shared" si="23"/>
        <v>136</v>
      </c>
      <c r="H72" s="586">
        <f t="shared" si="23"/>
        <v>50</v>
      </c>
      <c r="I72" s="586">
        <f t="shared" si="23"/>
        <v>86</v>
      </c>
      <c r="J72" s="548"/>
      <c r="K72" s="569"/>
      <c r="L72" s="1511"/>
      <c r="M72" s="585" t="s">
        <v>704</v>
      </c>
      <c r="N72" s="587">
        <f>N16+N28+N39+N50+N58+N65+N68+N71</f>
        <v>240</v>
      </c>
      <c r="O72" s="587">
        <f t="shared" ref="O72:Q72" si="24">O16+O28+O39+O50+O58+O65+O68+O71</f>
        <v>128</v>
      </c>
      <c r="P72" s="587">
        <f t="shared" si="24"/>
        <v>50</v>
      </c>
      <c r="Q72" s="587">
        <f t="shared" si="24"/>
        <v>78</v>
      </c>
      <c r="R72" s="588"/>
      <c r="S72" s="589"/>
      <c r="T72" s="578"/>
      <c r="U72" s="585" t="s">
        <v>704</v>
      </c>
      <c r="V72" s="590"/>
      <c r="W72" s="591"/>
      <c r="X72" s="591"/>
      <c r="Y72" s="591"/>
      <c r="Z72" s="588"/>
      <c r="AA72" s="592"/>
    </row>
    <row r="73" spans="1:27" ht="13.5" thickBot="1" x14ac:dyDescent="0.25">
      <c r="A73" s="1519" t="s">
        <v>657</v>
      </c>
      <c r="B73" s="1520"/>
      <c r="C73" s="1520"/>
      <c r="D73" s="1520"/>
      <c r="E73" s="1520"/>
      <c r="F73" s="1520"/>
      <c r="G73" s="1520"/>
      <c r="H73" s="1520"/>
      <c r="I73" s="1520"/>
      <c r="J73" s="1520"/>
      <c r="K73" s="1521"/>
      <c r="L73" s="1519" t="s">
        <v>657</v>
      </c>
      <c r="M73" s="1520"/>
      <c r="N73" s="1520"/>
      <c r="O73" s="1520"/>
      <c r="P73" s="1520"/>
      <c r="Q73" s="1520"/>
      <c r="R73" s="1520"/>
      <c r="S73" s="1521"/>
      <c r="T73" s="1519" t="s">
        <v>249</v>
      </c>
      <c r="U73" s="1520"/>
      <c r="V73" s="1520"/>
      <c r="W73" s="1520"/>
      <c r="X73" s="1520"/>
      <c r="Y73" s="1520"/>
      <c r="Z73" s="1520"/>
      <c r="AA73" s="1521"/>
    </row>
    <row r="74" spans="1:27" ht="26.25" thickBot="1" x14ac:dyDescent="0.25">
      <c r="A74" s="593" t="s">
        <v>179</v>
      </c>
      <c r="B74" s="594" t="s">
        <v>180</v>
      </c>
      <c r="C74" s="595" t="s">
        <v>181</v>
      </c>
      <c r="D74" s="596" t="s">
        <v>563</v>
      </c>
      <c r="E74" s="596" t="s">
        <v>564</v>
      </c>
      <c r="F74" s="596" t="s">
        <v>565</v>
      </c>
      <c r="G74" s="595" t="s">
        <v>182</v>
      </c>
      <c r="H74" s="595" t="s">
        <v>177</v>
      </c>
      <c r="I74" s="595" t="s">
        <v>183</v>
      </c>
      <c r="J74" s="594" t="s">
        <v>184</v>
      </c>
      <c r="K74" s="594"/>
      <c r="L74" s="597" t="s">
        <v>179</v>
      </c>
      <c r="M74" s="598" t="s">
        <v>180</v>
      </c>
      <c r="N74" s="598" t="s">
        <v>181</v>
      </c>
      <c r="O74" s="598" t="s">
        <v>182</v>
      </c>
      <c r="P74" s="598" t="s">
        <v>177</v>
      </c>
      <c r="Q74" s="598" t="s">
        <v>183</v>
      </c>
      <c r="R74" s="598" t="s">
        <v>184</v>
      </c>
      <c r="S74" s="598" t="s">
        <v>68</v>
      </c>
      <c r="T74" s="597" t="s">
        <v>179</v>
      </c>
      <c r="U74" s="598" t="s">
        <v>180</v>
      </c>
      <c r="V74" s="598" t="s">
        <v>181</v>
      </c>
      <c r="W74" s="598" t="s">
        <v>182</v>
      </c>
      <c r="X74" s="598" t="s">
        <v>177</v>
      </c>
      <c r="Y74" s="598" t="s">
        <v>183</v>
      </c>
      <c r="Z74" s="598" t="s">
        <v>184</v>
      </c>
      <c r="AA74" s="598" t="s">
        <v>68</v>
      </c>
    </row>
    <row r="75" spans="1:27" x14ac:dyDescent="0.2">
      <c r="A75" s="599">
        <v>5</v>
      </c>
      <c r="B75" s="556" t="s">
        <v>618</v>
      </c>
      <c r="C75" s="557">
        <v>5</v>
      </c>
      <c r="D75" s="558">
        <f>E75+F75</f>
        <v>15</v>
      </c>
      <c r="E75" s="557">
        <v>15</v>
      </c>
      <c r="F75" s="557">
        <v>0</v>
      </c>
      <c r="G75" s="558">
        <f>H75+I75</f>
        <v>3</v>
      </c>
      <c r="H75" s="557">
        <v>2</v>
      </c>
      <c r="I75" s="557">
        <v>1</v>
      </c>
      <c r="J75" s="556" t="s">
        <v>688</v>
      </c>
      <c r="K75" s="559"/>
      <c r="L75" s="1516">
        <v>5</v>
      </c>
      <c r="M75" s="560" t="s">
        <v>618</v>
      </c>
      <c r="N75" s="561">
        <v>5</v>
      </c>
      <c r="O75" s="562">
        <f>P75+Q75</f>
        <v>3</v>
      </c>
      <c r="P75" s="561">
        <v>2</v>
      </c>
      <c r="Q75" s="561">
        <v>1</v>
      </c>
      <c r="R75" s="560" t="s">
        <v>688</v>
      </c>
      <c r="S75" s="563"/>
      <c r="T75" s="564">
        <v>5</v>
      </c>
      <c r="U75" s="560" t="s">
        <v>705</v>
      </c>
      <c r="V75" s="565">
        <v>3</v>
      </c>
      <c r="W75" s="564">
        <f>X75+Y75</f>
        <v>3</v>
      </c>
      <c r="X75" s="564">
        <v>2</v>
      </c>
      <c r="Y75" s="564">
        <v>1</v>
      </c>
      <c r="Z75" s="563" t="s">
        <v>688</v>
      </c>
      <c r="AA75" s="560"/>
    </row>
    <row r="76" spans="1:27" x14ac:dyDescent="0.2">
      <c r="A76" s="600">
        <v>5</v>
      </c>
      <c r="B76" s="533" t="s">
        <v>658</v>
      </c>
      <c r="C76" s="534">
        <v>4</v>
      </c>
      <c r="D76" s="535">
        <f>E76+F76</f>
        <v>15</v>
      </c>
      <c r="E76" s="534">
        <v>10</v>
      </c>
      <c r="F76" s="534">
        <v>5</v>
      </c>
      <c r="G76" s="535">
        <f>H76+I76</f>
        <v>3</v>
      </c>
      <c r="H76" s="534">
        <v>1</v>
      </c>
      <c r="I76" s="534">
        <v>2</v>
      </c>
      <c r="J76" s="533" t="s">
        <v>139</v>
      </c>
      <c r="K76" s="536"/>
      <c r="L76" s="1510"/>
      <c r="M76" s="537" t="s">
        <v>658</v>
      </c>
      <c r="N76" s="538">
        <v>4</v>
      </c>
      <c r="O76" s="539">
        <f>P76+Q76</f>
        <v>3</v>
      </c>
      <c r="P76" s="538">
        <v>1</v>
      </c>
      <c r="Q76" s="538">
        <v>2</v>
      </c>
      <c r="R76" s="537" t="s">
        <v>139</v>
      </c>
      <c r="S76" s="540"/>
      <c r="T76" s="541">
        <v>5</v>
      </c>
      <c r="U76" s="537" t="s">
        <v>59</v>
      </c>
      <c r="V76" s="542">
        <v>4</v>
      </c>
      <c r="W76" s="541">
        <f>X76+Y76</f>
        <v>3</v>
      </c>
      <c r="X76" s="541">
        <v>1</v>
      </c>
      <c r="Y76" s="541">
        <v>2</v>
      </c>
      <c r="Z76" s="540" t="s">
        <v>139</v>
      </c>
      <c r="AA76" s="537"/>
    </row>
    <row r="77" spans="1:27" x14ac:dyDescent="0.2">
      <c r="A77" s="600">
        <v>5</v>
      </c>
      <c r="B77" s="533" t="s">
        <v>617</v>
      </c>
      <c r="C77" s="534">
        <v>3</v>
      </c>
      <c r="D77" s="535">
        <f>E77+F77</f>
        <v>15</v>
      </c>
      <c r="E77" s="534">
        <v>0</v>
      </c>
      <c r="F77" s="534">
        <v>15</v>
      </c>
      <c r="G77" s="535">
        <f>H77+I77</f>
        <v>2</v>
      </c>
      <c r="H77" s="534">
        <v>2</v>
      </c>
      <c r="I77" s="534">
        <v>0</v>
      </c>
      <c r="J77" s="533" t="s">
        <v>139</v>
      </c>
      <c r="K77" s="536"/>
      <c r="L77" s="1510"/>
      <c r="M77" s="537" t="s">
        <v>617</v>
      </c>
      <c r="N77" s="538">
        <v>6</v>
      </c>
      <c r="O77" s="539">
        <f>P77+Q77</f>
        <v>4</v>
      </c>
      <c r="P77" s="538">
        <v>2</v>
      </c>
      <c r="Q77" s="538">
        <v>2</v>
      </c>
      <c r="R77" s="537" t="s">
        <v>139</v>
      </c>
      <c r="S77" s="540"/>
      <c r="T77" s="541">
        <v>5</v>
      </c>
      <c r="U77" s="537" t="s">
        <v>400</v>
      </c>
      <c r="V77" s="542">
        <v>4</v>
      </c>
      <c r="W77" s="541">
        <f>X77+Y77</f>
        <v>2</v>
      </c>
      <c r="X77" s="541">
        <v>0</v>
      </c>
      <c r="Y77" s="541">
        <v>2</v>
      </c>
      <c r="Z77" s="540" t="s">
        <v>139</v>
      </c>
      <c r="AA77" s="537"/>
    </row>
    <row r="78" spans="1:27" x14ac:dyDescent="0.2">
      <c r="A78" s="600">
        <v>5</v>
      </c>
      <c r="B78" s="533" t="s">
        <v>706</v>
      </c>
      <c r="C78" s="534">
        <v>3</v>
      </c>
      <c r="D78" s="535">
        <f>E78+F78</f>
        <v>15</v>
      </c>
      <c r="E78" s="534">
        <v>0</v>
      </c>
      <c r="F78" s="534">
        <v>15</v>
      </c>
      <c r="G78" s="535">
        <f>H78+I78</f>
        <v>2</v>
      </c>
      <c r="H78" s="534">
        <v>0</v>
      </c>
      <c r="I78" s="534">
        <v>2</v>
      </c>
      <c r="J78" s="533" t="s">
        <v>139</v>
      </c>
      <c r="K78" s="536"/>
      <c r="L78" s="1510"/>
      <c r="M78" s="568"/>
      <c r="N78" s="568"/>
      <c r="O78" s="568"/>
      <c r="P78" s="568"/>
      <c r="Q78" s="568"/>
      <c r="R78" s="568"/>
      <c r="S78" s="568"/>
      <c r="T78" s="541">
        <v>5</v>
      </c>
      <c r="U78" s="537" t="s">
        <v>131</v>
      </c>
      <c r="V78" s="542">
        <v>4</v>
      </c>
      <c r="W78" s="541">
        <f>X78+Y78</f>
        <v>2</v>
      </c>
      <c r="X78" s="541">
        <v>1</v>
      </c>
      <c r="Y78" s="541">
        <v>1</v>
      </c>
      <c r="Z78" s="540" t="s">
        <v>139</v>
      </c>
      <c r="AA78" s="537"/>
    </row>
    <row r="79" spans="1:27" ht="13.5" thickBot="1" x14ac:dyDescent="0.25">
      <c r="A79" s="584"/>
      <c r="B79" s="546" t="s">
        <v>176</v>
      </c>
      <c r="C79" s="547">
        <f t="shared" ref="C79:I79" si="25">SUM(C75:C78)</f>
        <v>15</v>
      </c>
      <c r="D79" s="575">
        <f t="shared" si="25"/>
        <v>60</v>
      </c>
      <c r="E79" s="547">
        <f t="shared" si="25"/>
        <v>25</v>
      </c>
      <c r="F79" s="547">
        <f t="shared" si="25"/>
        <v>35</v>
      </c>
      <c r="G79" s="575">
        <f t="shared" si="25"/>
        <v>10</v>
      </c>
      <c r="H79" s="547">
        <f t="shared" si="25"/>
        <v>5</v>
      </c>
      <c r="I79" s="547">
        <f t="shared" si="25"/>
        <v>5</v>
      </c>
      <c r="J79" s="548"/>
      <c r="K79" s="549"/>
      <c r="L79" s="1511"/>
      <c r="M79" s="546" t="s">
        <v>176</v>
      </c>
      <c r="N79" s="569">
        <f>SUM(N75:N78)</f>
        <v>15</v>
      </c>
      <c r="O79" s="569">
        <f>SUM(O75:O78)</f>
        <v>10</v>
      </c>
      <c r="P79" s="569">
        <f>SUM(P75:P78)</f>
        <v>5</v>
      </c>
      <c r="Q79" s="569">
        <f>SUM(Q75:Q78)</f>
        <v>5</v>
      </c>
      <c r="R79" s="569"/>
      <c r="S79" s="569"/>
      <c r="T79" s="554"/>
      <c r="U79" s="546" t="s">
        <v>176</v>
      </c>
      <c r="V79" s="555">
        <f>SUM(V75:V78)</f>
        <v>15</v>
      </c>
      <c r="W79" s="554">
        <f>SUM(W75:W78)</f>
        <v>10</v>
      </c>
      <c r="X79" s="554">
        <f>SUM(X75:X78)</f>
        <v>4</v>
      </c>
      <c r="Y79" s="554">
        <f>SUM(Y75:Y78)</f>
        <v>6</v>
      </c>
      <c r="Z79" s="553"/>
      <c r="AA79" s="552"/>
    </row>
    <row r="80" spans="1:27" x14ac:dyDescent="0.2">
      <c r="A80" s="601">
        <v>6</v>
      </c>
      <c r="B80" s="602" t="s">
        <v>476</v>
      </c>
      <c r="C80" s="603">
        <v>3</v>
      </c>
      <c r="D80" s="604">
        <f>E80+F80</f>
        <v>15</v>
      </c>
      <c r="E80" s="603">
        <v>15</v>
      </c>
      <c r="F80" s="603">
        <v>0</v>
      </c>
      <c r="G80" s="604">
        <f>H80+I80</f>
        <v>2</v>
      </c>
      <c r="H80" s="603">
        <v>2</v>
      </c>
      <c r="I80" s="603">
        <v>0</v>
      </c>
      <c r="J80" s="602" t="s">
        <v>688</v>
      </c>
      <c r="K80" s="605"/>
      <c r="L80" s="1526">
        <v>6</v>
      </c>
      <c r="M80" s="560" t="s">
        <v>476</v>
      </c>
      <c r="N80" s="561">
        <v>3</v>
      </c>
      <c r="O80" s="562">
        <f>P80+Q80</f>
        <v>2</v>
      </c>
      <c r="P80" s="561">
        <v>2</v>
      </c>
      <c r="Q80" s="561">
        <v>0</v>
      </c>
      <c r="R80" s="560" t="s">
        <v>688</v>
      </c>
      <c r="S80" s="563"/>
      <c r="T80" s="606">
        <v>6</v>
      </c>
      <c r="U80" s="607" t="s">
        <v>707</v>
      </c>
      <c r="V80" s="608">
        <v>4</v>
      </c>
      <c r="W80" s="606">
        <f>X80+Y80</f>
        <v>3</v>
      </c>
      <c r="X80" s="606">
        <v>1</v>
      </c>
      <c r="Y80" s="606">
        <v>2</v>
      </c>
      <c r="Z80" s="609" t="s">
        <v>139</v>
      </c>
      <c r="AA80" s="607"/>
    </row>
    <row r="81" spans="1:27" x14ac:dyDescent="0.2">
      <c r="A81" s="600">
        <v>6</v>
      </c>
      <c r="B81" s="533" t="s">
        <v>619</v>
      </c>
      <c r="C81" s="534">
        <v>4</v>
      </c>
      <c r="D81" s="535">
        <f>E81+F81</f>
        <v>10</v>
      </c>
      <c r="E81" s="534">
        <v>0</v>
      </c>
      <c r="F81" s="534">
        <v>10</v>
      </c>
      <c r="G81" s="535">
        <f>H81+I81</f>
        <v>3</v>
      </c>
      <c r="H81" s="534">
        <v>1</v>
      </c>
      <c r="I81" s="534">
        <v>2</v>
      </c>
      <c r="J81" s="533" t="s">
        <v>139</v>
      </c>
      <c r="K81" s="536"/>
      <c r="L81" s="1527"/>
      <c r="M81" s="537" t="s">
        <v>619</v>
      </c>
      <c r="N81" s="538">
        <v>4</v>
      </c>
      <c r="O81" s="539">
        <f>P81+Q81</f>
        <v>3</v>
      </c>
      <c r="P81" s="538">
        <v>1</v>
      </c>
      <c r="Q81" s="538">
        <v>2</v>
      </c>
      <c r="R81" s="537" t="s">
        <v>139</v>
      </c>
      <c r="S81" s="540"/>
      <c r="T81" s="541">
        <v>6</v>
      </c>
      <c r="U81" s="537" t="s">
        <v>60</v>
      </c>
      <c r="V81" s="542">
        <v>3</v>
      </c>
      <c r="W81" s="541">
        <f>X81+Y81</f>
        <v>2</v>
      </c>
      <c r="X81" s="541">
        <v>0</v>
      </c>
      <c r="Y81" s="541">
        <v>2</v>
      </c>
      <c r="Z81" s="540" t="s">
        <v>139</v>
      </c>
      <c r="AA81" s="537"/>
    </row>
    <row r="82" spans="1:27" x14ac:dyDescent="0.2">
      <c r="A82" s="600">
        <v>6</v>
      </c>
      <c r="B82" s="533" t="s">
        <v>708</v>
      </c>
      <c r="C82" s="534">
        <v>3</v>
      </c>
      <c r="D82" s="535">
        <f>E82+F82</f>
        <v>10</v>
      </c>
      <c r="E82" s="534">
        <v>0</v>
      </c>
      <c r="F82" s="534">
        <v>10</v>
      </c>
      <c r="G82" s="535">
        <f>H82+I82</f>
        <v>1</v>
      </c>
      <c r="H82" s="534">
        <v>1</v>
      </c>
      <c r="I82" s="534">
        <v>0</v>
      </c>
      <c r="J82" s="533" t="s">
        <v>139</v>
      </c>
      <c r="K82" s="536"/>
      <c r="L82" s="1527"/>
      <c r="M82" s="537" t="s">
        <v>708</v>
      </c>
      <c r="N82" s="538">
        <v>6</v>
      </c>
      <c r="O82" s="539">
        <f>P82+Q82</f>
        <v>3</v>
      </c>
      <c r="P82" s="538">
        <v>1</v>
      </c>
      <c r="Q82" s="538">
        <v>2</v>
      </c>
      <c r="R82" s="537" t="s">
        <v>139</v>
      </c>
      <c r="S82" s="540"/>
      <c r="T82" s="541">
        <v>6</v>
      </c>
      <c r="U82" s="537" t="s">
        <v>477</v>
      </c>
      <c r="V82" s="542">
        <v>3</v>
      </c>
      <c r="W82" s="541">
        <f>X82+Y82</f>
        <v>2</v>
      </c>
      <c r="X82" s="541">
        <v>2</v>
      </c>
      <c r="Y82" s="541">
        <v>0</v>
      </c>
      <c r="Z82" s="540" t="s">
        <v>688</v>
      </c>
      <c r="AA82" s="537"/>
    </row>
    <row r="83" spans="1:27" ht="13.5" thickBot="1" x14ac:dyDescent="0.25">
      <c r="A83" s="600">
        <v>6</v>
      </c>
      <c r="B83" s="533" t="s">
        <v>709</v>
      </c>
      <c r="C83" s="534">
        <v>3</v>
      </c>
      <c r="D83" s="535">
        <f>E83+F83</f>
        <v>10</v>
      </c>
      <c r="E83" s="534">
        <v>0</v>
      </c>
      <c r="F83" s="534">
        <v>10</v>
      </c>
      <c r="G83" s="535">
        <f>H83+I83</f>
        <v>2</v>
      </c>
      <c r="H83" s="534">
        <v>0</v>
      </c>
      <c r="I83" s="534">
        <v>2</v>
      </c>
      <c r="J83" s="533" t="s">
        <v>139</v>
      </c>
      <c r="K83" s="536"/>
      <c r="L83" s="1528"/>
      <c r="M83" s="546" t="s">
        <v>176</v>
      </c>
      <c r="N83" s="569">
        <f>SUM(N80:N82)</f>
        <v>13</v>
      </c>
      <c r="O83" s="569">
        <f>SUM(O80:O82)</f>
        <v>8</v>
      </c>
      <c r="P83" s="569">
        <f>SUM(P80:P82)</f>
        <v>4</v>
      </c>
      <c r="Q83" s="569">
        <f>SUM(Q80:Q82)</f>
        <v>4</v>
      </c>
      <c r="R83" s="569"/>
      <c r="S83" s="569"/>
      <c r="T83" s="541">
        <v>6</v>
      </c>
      <c r="U83" s="537" t="s">
        <v>172</v>
      </c>
      <c r="V83" s="542">
        <v>3</v>
      </c>
      <c r="W83" s="541">
        <f>X83+Y83</f>
        <v>2</v>
      </c>
      <c r="X83" s="541">
        <v>1</v>
      </c>
      <c r="Y83" s="541">
        <v>1</v>
      </c>
      <c r="Z83" s="540" t="s">
        <v>139</v>
      </c>
      <c r="AA83" s="537"/>
    </row>
    <row r="84" spans="1:27" ht="13.5" thickBot="1" x14ac:dyDescent="0.25">
      <c r="A84" s="584"/>
      <c r="B84" s="546" t="s">
        <v>176</v>
      </c>
      <c r="C84" s="547">
        <f t="shared" ref="C84:I84" si="26">SUM(C80:C83)</f>
        <v>13</v>
      </c>
      <c r="D84" s="575">
        <f t="shared" si="26"/>
        <v>45</v>
      </c>
      <c r="E84" s="547">
        <f t="shared" si="26"/>
        <v>15</v>
      </c>
      <c r="F84" s="547">
        <f t="shared" si="26"/>
        <v>30</v>
      </c>
      <c r="G84" s="575">
        <f t="shared" si="26"/>
        <v>8</v>
      </c>
      <c r="H84" s="547">
        <f t="shared" si="26"/>
        <v>4</v>
      </c>
      <c r="I84" s="547">
        <f t="shared" si="26"/>
        <v>4</v>
      </c>
      <c r="J84" s="548"/>
      <c r="K84" s="549"/>
      <c r="L84" s="224"/>
      <c r="M84" s="224"/>
      <c r="N84" s="224"/>
      <c r="O84" s="224"/>
      <c r="P84" s="224"/>
      <c r="Q84" s="224"/>
      <c r="R84" s="224"/>
      <c r="S84" s="224"/>
      <c r="T84" s="554"/>
      <c r="U84" s="546" t="s">
        <v>176</v>
      </c>
      <c r="V84" s="555">
        <f>SUM(V80:V83)</f>
        <v>13</v>
      </c>
      <c r="W84" s="554">
        <f>SUM(W80:W83)</f>
        <v>9</v>
      </c>
      <c r="X84" s="554">
        <f>SUM(X80:X83)</f>
        <v>4</v>
      </c>
      <c r="Y84" s="554">
        <f>SUM(Y80:Y83)</f>
        <v>5</v>
      </c>
      <c r="Z84" s="553"/>
      <c r="AA84" s="552"/>
    </row>
    <row r="85" spans="1:27" x14ac:dyDescent="0.2">
      <c r="A85" s="601"/>
      <c r="B85" s="602"/>
      <c r="C85" s="603"/>
      <c r="D85" s="604"/>
      <c r="E85" s="603"/>
      <c r="F85" s="603"/>
      <c r="G85" s="604"/>
      <c r="H85" s="603"/>
      <c r="I85" s="603"/>
      <c r="J85" s="602"/>
      <c r="K85" s="605"/>
      <c r="L85" s="224"/>
      <c r="M85" s="224"/>
      <c r="N85" s="224"/>
      <c r="O85" s="224"/>
      <c r="P85" s="224"/>
      <c r="Q85" s="224"/>
      <c r="R85" s="224"/>
      <c r="S85" s="224"/>
      <c r="T85" s="372"/>
      <c r="U85" s="355"/>
      <c r="V85" s="610"/>
      <c r="W85" s="372"/>
      <c r="X85" s="372"/>
      <c r="Y85" s="372"/>
      <c r="Z85" s="611"/>
      <c r="AA85" s="355"/>
    </row>
    <row r="86" spans="1:27" ht="13.5" thickBot="1" x14ac:dyDescent="0.25">
      <c r="A86" s="1529" t="s">
        <v>710</v>
      </c>
      <c r="B86" s="1530"/>
      <c r="C86" s="1530"/>
      <c r="D86" s="1530"/>
      <c r="E86" s="1530"/>
      <c r="F86" s="1530"/>
      <c r="G86" s="1530"/>
      <c r="H86" s="1530"/>
      <c r="I86" s="1530"/>
      <c r="J86" s="1530"/>
      <c r="K86" s="1531"/>
      <c r="L86" s="224"/>
      <c r="M86" s="224"/>
      <c r="N86" s="224"/>
      <c r="O86" s="224"/>
      <c r="P86" s="224"/>
      <c r="Q86" s="224"/>
      <c r="R86" s="224"/>
      <c r="S86" s="224"/>
      <c r="T86" s="610"/>
      <c r="U86" s="234"/>
      <c r="V86" s="610"/>
      <c r="W86" s="610"/>
      <c r="X86" s="610"/>
      <c r="Y86" s="610"/>
      <c r="Z86" s="234"/>
      <c r="AA86" s="234"/>
    </row>
    <row r="87" spans="1:27" ht="26.25" thickBot="1" x14ac:dyDescent="0.25">
      <c r="A87" s="612" t="s">
        <v>179</v>
      </c>
      <c r="B87" s="613" t="s">
        <v>180</v>
      </c>
      <c r="C87" s="614" t="s">
        <v>181</v>
      </c>
      <c r="D87" s="528" t="s">
        <v>563</v>
      </c>
      <c r="E87" s="528" t="s">
        <v>564</v>
      </c>
      <c r="F87" s="528" t="s">
        <v>565</v>
      </c>
      <c r="G87" s="614" t="s">
        <v>182</v>
      </c>
      <c r="H87" s="614" t="s">
        <v>177</v>
      </c>
      <c r="I87" s="614" t="s">
        <v>183</v>
      </c>
      <c r="J87" s="613" t="s">
        <v>184</v>
      </c>
      <c r="K87" s="615"/>
      <c r="L87" s="224"/>
      <c r="M87" s="224"/>
      <c r="N87" s="224"/>
      <c r="O87" s="224"/>
      <c r="P87" s="224"/>
      <c r="Q87" s="224"/>
      <c r="R87" s="224"/>
      <c r="S87" s="224"/>
      <c r="T87" s="610"/>
      <c r="U87" s="234"/>
      <c r="V87" s="610"/>
      <c r="W87" s="610"/>
      <c r="X87" s="610"/>
      <c r="Y87" s="610"/>
      <c r="Z87" s="234"/>
      <c r="AA87" s="234"/>
    </row>
    <row r="88" spans="1:27" x14ac:dyDescent="0.2">
      <c r="A88" s="616">
        <v>1</v>
      </c>
      <c r="B88" s="537" t="s">
        <v>711</v>
      </c>
      <c r="C88" s="535">
        <v>0</v>
      </c>
      <c r="D88" s="535"/>
      <c r="E88" s="535"/>
      <c r="F88" s="535"/>
      <c r="G88" s="535">
        <v>0</v>
      </c>
      <c r="H88" s="535">
        <v>0</v>
      </c>
      <c r="I88" s="535">
        <v>0</v>
      </c>
      <c r="J88" s="533" t="s">
        <v>94</v>
      </c>
      <c r="K88" s="568"/>
      <c r="L88" s="224"/>
      <c r="M88" s="224"/>
      <c r="N88" s="224"/>
      <c r="O88" s="224"/>
      <c r="P88" s="224"/>
      <c r="Q88" s="224"/>
      <c r="R88" s="224"/>
      <c r="S88" s="224"/>
      <c r="T88" s="610"/>
      <c r="U88" s="234"/>
      <c r="V88" s="610"/>
      <c r="W88" s="610"/>
      <c r="X88" s="610"/>
      <c r="Y88" s="610"/>
      <c r="Z88" s="234"/>
      <c r="AA88" s="234"/>
    </row>
    <row r="89" spans="1:27" x14ac:dyDescent="0.2">
      <c r="A89" s="616">
        <v>2</v>
      </c>
      <c r="B89" s="537" t="s">
        <v>712</v>
      </c>
      <c r="C89" s="535">
        <v>0</v>
      </c>
      <c r="D89" s="535"/>
      <c r="E89" s="535"/>
      <c r="F89" s="535"/>
      <c r="G89" s="535">
        <v>0</v>
      </c>
      <c r="H89" s="535">
        <v>0</v>
      </c>
      <c r="I89" s="535">
        <v>0</v>
      </c>
      <c r="J89" s="533" t="s">
        <v>94</v>
      </c>
      <c r="K89" s="568"/>
      <c r="L89" s="224"/>
      <c r="M89" s="224"/>
      <c r="N89" s="224"/>
      <c r="O89" s="224"/>
      <c r="P89" s="224"/>
      <c r="Q89" s="224"/>
      <c r="R89" s="224"/>
      <c r="S89" s="224"/>
      <c r="T89" s="610"/>
      <c r="U89" s="234"/>
      <c r="V89" s="610"/>
      <c r="W89" s="610"/>
      <c r="X89" s="610"/>
      <c r="Y89" s="610"/>
      <c r="Z89" s="234"/>
      <c r="AA89" s="234"/>
    </row>
    <row r="90" spans="1:27" x14ac:dyDescent="0.2">
      <c r="A90" s="616">
        <v>3</v>
      </c>
      <c r="B90" s="537" t="s">
        <v>713</v>
      </c>
      <c r="C90" s="535">
        <v>0</v>
      </c>
      <c r="D90" s="535"/>
      <c r="E90" s="535"/>
      <c r="F90" s="535"/>
      <c r="G90" s="535">
        <v>0</v>
      </c>
      <c r="H90" s="535">
        <v>0</v>
      </c>
      <c r="I90" s="535">
        <v>0</v>
      </c>
      <c r="J90" s="533" t="s">
        <v>94</v>
      </c>
      <c r="K90" s="568"/>
      <c r="L90" s="224"/>
      <c r="M90" s="224"/>
      <c r="N90" s="224"/>
      <c r="O90" s="224"/>
      <c r="P90" s="224"/>
      <c r="Q90" s="224"/>
      <c r="R90" s="224"/>
      <c r="S90" s="224"/>
      <c r="T90" s="610"/>
      <c r="U90" s="234"/>
      <c r="V90" s="610"/>
      <c r="W90" s="610"/>
      <c r="X90" s="610"/>
      <c r="Y90" s="610"/>
      <c r="Z90" s="234"/>
      <c r="AA90" s="234"/>
    </row>
    <row r="91" spans="1:27" x14ac:dyDescent="0.2">
      <c r="A91" s="616">
        <v>4</v>
      </c>
      <c r="B91" s="537" t="s">
        <v>714</v>
      </c>
      <c r="C91" s="535">
        <v>0</v>
      </c>
      <c r="D91" s="535"/>
      <c r="E91" s="535"/>
      <c r="F91" s="535"/>
      <c r="G91" s="535">
        <v>0</v>
      </c>
      <c r="H91" s="535">
        <v>0</v>
      </c>
      <c r="I91" s="535">
        <v>0</v>
      </c>
      <c r="J91" s="533" t="s">
        <v>94</v>
      </c>
      <c r="K91" s="568"/>
      <c r="L91" s="224"/>
      <c r="M91" s="224"/>
      <c r="N91" s="224"/>
      <c r="O91" s="224"/>
      <c r="P91" s="224"/>
      <c r="Q91" s="224"/>
      <c r="R91" s="224"/>
      <c r="S91" s="224"/>
      <c r="T91" s="610"/>
      <c r="U91" s="234"/>
      <c r="V91" s="610"/>
      <c r="W91" s="610"/>
      <c r="X91" s="610"/>
      <c r="Y91" s="610"/>
      <c r="Z91" s="234"/>
      <c r="AA91" s="234"/>
    </row>
    <row r="92" spans="1:27" x14ac:dyDescent="0.2">
      <c r="A92" s="616">
        <v>5</v>
      </c>
      <c r="B92" s="537" t="s">
        <v>715</v>
      </c>
      <c r="C92" s="535">
        <v>0</v>
      </c>
      <c r="D92" s="535"/>
      <c r="E92" s="535"/>
      <c r="F92" s="535"/>
      <c r="G92" s="535">
        <v>0</v>
      </c>
      <c r="H92" s="535">
        <v>0</v>
      </c>
      <c r="I92" s="535">
        <v>0</v>
      </c>
      <c r="J92" s="533" t="s">
        <v>94</v>
      </c>
      <c r="K92" s="568"/>
      <c r="L92" s="224"/>
      <c r="M92" s="224"/>
      <c r="N92" s="224"/>
      <c r="O92" s="224"/>
      <c r="P92" s="224"/>
      <c r="Q92" s="224"/>
      <c r="R92" s="224"/>
      <c r="S92" s="224"/>
      <c r="T92" s="610"/>
      <c r="U92" s="234"/>
      <c r="V92" s="610"/>
      <c r="W92" s="610"/>
      <c r="X92" s="610"/>
      <c r="Y92" s="610"/>
      <c r="Z92" s="234"/>
      <c r="AA92" s="234"/>
    </row>
    <row r="93" spans="1:27" x14ac:dyDescent="0.2">
      <c r="A93" s="616">
        <v>6</v>
      </c>
      <c r="B93" s="537" t="s">
        <v>716</v>
      </c>
      <c r="C93" s="535">
        <v>0</v>
      </c>
      <c r="D93" s="535"/>
      <c r="E93" s="535"/>
      <c r="F93" s="535"/>
      <c r="G93" s="535">
        <v>0</v>
      </c>
      <c r="H93" s="535">
        <v>0</v>
      </c>
      <c r="I93" s="535">
        <v>0</v>
      </c>
      <c r="J93" s="533" t="s">
        <v>94</v>
      </c>
      <c r="K93" s="568"/>
      <c r="L93" s="224"/>
      <c r="M93" s="224"/>
      <c r="N93" s="224"/>
      <c r="O93" s="224"/>
      <c r="P93" s="224"/>
      <c r="Q93" s="224"/>
      <c r="R93" s="224"/>
      <c r="S93" s="224"/>
      <c r="T93" s="610"/>
      <c r="U93" s="234"/>
      <c r="V93" s="610"/>
      <c r="W93" s="610"/>
      <c r="X93" s="610"/>
      <c r="Y93" s="610"/>
      <c r="Z93" s="234"/>
      <c r="AA93" s="234"/>
    </row>
  </sheetData>
  <mergeCells count="33">
    <mergeCell ref="L75:L79"/>
    <mergeCell ref="L80:L83"/>
    <mergeCell ref="A86:K86"/>
    <mergeCell ref="A69:A71"/>
    <mergeCell ref="L69:L72"/>
    <mergeCell ref="T69:T71"/>
    <mergeCell ref="A73:K73"/>
    <mergeCell ref="L73:S73"/>
    <mergeCell ref="T73:AA73"/>
    <mergeCell ref="A59:A66"/>
    <mergeCell ref="L59:L66"/>
    <mergeCell ref="T59:T66"/>
    <mergeCell ref="A67:A68"/>
    <mergeCell ref="L67:L68"/>
    <mergeCell ref="T67:T68"/>
    <mergeCell ref="A40:A50"/>
    <mergeCell ref="L40:L50"/>
    <mergeCell ref="T40:T50"/>
    <mergeCell ref="A51:A58"/>
    <mergeCell ref="L51:L58"/>
    <mergeCell ref="T51:T58"/>
    <mergeCell ref="A17:A28"/>
    <mergeCell ref="L17:L28"/>
    <mergeCell ref="T17:T28"/>
    <mergeCell ref="A29:A39"/>
    <mergeCell ref="L29:L39"/>
    <mergeCell ref="T29:T39"/>
    <mergeCell ref="A1:K1"/>
    <mergeCell ref="L1:S1"/>
    <mergeCell ref="T1:AA1"/>
    <mergeCell ref="A3:A16"/>
    <mergeCell ref="L3:L16"/>
    <mergeCell ref="T3:T16"/>
  </mergeCells>
  <pageMargins left="0.7" right="0.7" top="0.75" bottom="0.75" header="0.3" footer="0.3"/>
  <pageSetup paperSize="9" scale="59" orientation="portrait" r:id="rId1"/>
  <colBreaks count="2" manualBreakCount="2">
    <brk id="11" max="1048575" man="1"/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3</vt:i4>
      </vt:variant>
    </vt:vector>
  </HeadingPairs>
  <TitlesOfParts>
    <vt:vector size="19" baseType="lpstr">
      <vt:lpstr>TÁJÉKOZTATÓ</vt:lpstr>
      <vt:lpstr>2026_27. tanulmányi rend</vt:lpstr>
      <vt:lpstr>KREDITELISMERÉS__FOKSZ_BSc</vt:lpstr>
      <vt:lpstr>N_jelmagyarázat</vt:lpstr>
      <vt:lpstr>N_idő- és teremtábla</vt:lpstr>
      <vt:lpstr>FOKSZ_2022-től</vt:lpstr>
      <vt:lpstr>N_FOKSZ</vt:lpstr>
      <vt:lpstr>BSc_2022-től</vt:lpstr>
      <vt:lpstr>N_BSc_8_félév</vt:lpstr>
      <vt:lpstr>N_BSc</vt:lpstr>
      <vt:lpstr>MSc 1 éves</vt:lpstr>
      <vt:lpstr>MSc_2022-2024-től</vt:lpstr>
      <vt:lpstr>N_MSc</vt:lpstr>
      <vt:lpstr>N_BA (3régi)</vt:lpstr>
      <vt:lpstr>N_BA(3 régi modulok)</vt:lpstr>
      <vt:lpstr>N_FOKSZ(régi)</vt:lpstr>
      <vt:lpstr>'N_FOKSZ(régi)'!Nyomtatási_cím</vt:lpstr>
      <vt:lpstr>'N_idő- és teremtábla'!Nyomtatási_cím</vt:lpstr>
      <vt:lpstr>N_BSc_8_félév!Nyomtatási_terület</vt:lpstr>
    </vt:vector>
  </TitlesOfParts>
  <Company>Nyugat-Magyarországi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Varga Martina</cp:lastModifiedBy>
  <cp:lastPrinted>2026-03-02T09:16:00Z</cp:lastPrinted>
  <dcterms:created xsi:type="dcterms:W3CDTF">2006-03-22T07:22:42Z</dcterms:created>
  <dcterms:modified xsi:type="dcterms:W3CDTF">2026-07-13T10:21:36Z</dcterms:modified>
</cp:coreProperties>
</file>