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varga.martina\Desktop\Órarend\2026271\"/>
    </mc:Choice>
  </mc:AlternateContent>
  <xr:revisionPtr revIDLastSave="0" documentId="13_ncr:1_{1C6C6871-130C-4F96-A7F1-10B4C1009E75}" xr6:coauthVersionLast="47" xr6:coauthVersionMax="47" xr10:uidLastSave="{00000000-0000-0000-0000-000000000000}"/>
  <bookViews>
    <workbookView xWindow="-120" yWindow="-120" windowWidth="29040" windowHeight="15720" tabRatio="718" firstSheet="1" activeTab="4" xr2:uid="{00000000-000D-0000-FFFF-FFFF00000000}"/>
  </bookViews>
  <sheets>
    <sheet name="TÁJÉKOZTATÓ" sheetId="15913" r:id="rId1"/>
    <sheet name="2026_27. tanulmányi rend" sheetId="15964" r:id="rId2"/>
    <sheet name="KREDITELISMERÉS__FOKSZ_BSc" sheetId="15952" r:id="rId3"/>
    <sheet name="L_jelmagyarázat" sheetId="15931" r:id="rId4"/>
    <sheet name="L_idő- és teremtábla" sheetId="15926" r:id="rId5"/>
    <sheet name="BSc_2022-től" sheetId="15954" r:id="rId6"/>
    <sheet name="L_BSc" sheetId="15955" r:id="rId7"/>
    <sheet name="MSc 1 éves" sheetId="15961" r:id="rId8"/>
    <sheet name="MSc_2022-től" sheetId="15956" r:id="rId9"/>
    <sheet name="L_MSc" sheetId="15957" r:id="rId10"/>
    <sheet name="FOKSZ_2022-től" sheetId="15958" r:id="rId11"/>
    <sheet name="L_FOKSZ" sheetId="15959" r:id="rId12"/>
    <sheet name="L_BA(régi)" sheetId="15928" r:id="rId13"/>
    <sheet name="L_MA(régi)" sheetId="15930" r:id="rId14"/>
    <sheet name="L_FOKSZ(régi)" sheetId="15929" r:id="rId15"/>
  </sheets>
  <externalReferences>
    <externalReference r:id="rId16"/>
  </externalReferences>
  <definedNames>
    <definedName name="karnév">[1]Munka1!$A$16:$A$20</definedName>
    <definedName name="_xlnm.Print_Titles" localSheetId="4">'L_idő- és teremtábla'!$A:$A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1" i="15961" l="1"/>
  <c r="R21" i="15961"/>
  <c r="Q21" i="15961" s="1"/>
  <c r="P21" i="15961"/>
  <c r="O21" i="15961"/>
  <c r="N21" i="15961" s="1"/>
  <c r="M21" i="15961"/>
  <c r="Q20" i="15961"/>
  <c r="N20" i="15961"/>
  <c r="Q19" i="15961"/>
  <c r="N19" i="15961"/>
  <c r="Q18" i="15961"/>
  <c r="N18" i="15961"/>
  <c r="Q17" i="15961"/>
  <c r="N17" i="15961"/>
  <c r="Q16" i="15961"/>
  <c r="N16" i="15961"/>
  <c r="Q15" i="15961"/>
  <c r="N15" i="15961"/>
  <c r="Q14" i="15961"/>
  <c r="N14" i="15961"/>
  <c r="S12" i="15961"/>
  <c r="R12" i="15961"/>
  <c r="P12" i="15961"/>
  <c r="P22" i="15961" s="1"/>
  <c r="O12" i="15961"/>
  <c r="N12" i="15961" s="1"/>
  <c r="M12" i="15961"/>
  <c r="M22" i="15961" s="1"/>
  <c r="Q11" i="15961"/>
  <c r="N11" i="15961"/>
  <c r="Q10" i="15961"/>
  <c r="N10" i="15961"/>
  <c r="Q9" i="15961"/>
  <c r="N9" i="15961"/>
  <c r="Q8" i="15961"/>
  <c r="N8" i="15961"/>
  <c r="Q7" i="15961"/>
  <c r="N7" i="15961"/>
  <c r="Q5" i="15961"/>
  <c r="N5" i="15961"/>
  <c r="Q4" i="15961"/>
  <c r="N4" i="15961"/>
  <c r="Q3" i="15961"/>
  <c r="N3" i="15961"/>
  <c r="S22" i="15961" l="1"/>
  <c r="O22" i="15961"/>
  <c r="N22" i="15961" s="1"/>
  <c r="R22" i="15961"/>
  <c r="Q22" i="15961" s="1"/>
  <c r="Q12" i="15961"/>
  <c r="AC44" i="15959" l="1"/>
  <c r="AC29" i="15959" s="1"/>
  <c r="AC33" i="15959" s="1"/>
  <c r="AB44" i="15959"/>
  <c r="AB29" i="15959" s="1"/>
  <c r="AB33" i="15959" s="1"/>
  <c r="Z44" i="15959"/>
  <c r="Z29" i="15959" s="1"/>
  <c r="Z33" i="15959" s="1"/>
  <c r="Y44" i="15959"/>
  <c r="Y29" i="15959" s="1"/>
  <c r="Y33" i="15959" s="1"/>
  <c r="W44" i="15959"/>
  <c r="AA43" i="15959"/>
  <c r="X43" i="15959"/>
  <c r="AA42" i="15959"/>
  <c r="X42" i="15959"/>
  <c r="X44" i="15959" s="1"/>
  <c r="X29" i="15959" s="1"/>
  <c r="AC41" i="15959"/>
  <c r="AB41" i="15959"/>
  <c r="AB19" i="15959" s="1"/>
  <c r="AB23" i="15959" s="1"/>
  <c r="Z41" i="15959"/>
  <c r="Z19" i="15959" s="1"/>
  <c r="Z23" i="15959" s="1"/>
  <c r="Y41" i="15959"/>
  <c r="Y19" i="15959" s="1"/>
  <c r="Y23" i="15959" s="1"/>
  <c r="W41" i="15959"/>
  <c r="W19" i="15959" s="1"/>
  <c r="W23" i="15959" s="1"/>
  <c r="AA40" i="15959"/>
  <c r="X40" i="15959"/>
  <c r="AA39" i="15959"/>
  <c r="AA41" i="15959" s="1"/>
  <c r="AA19" i="15959" s="1"/>
  <c r="X39" i="15959"/>
  <c r="X41" i="15959" s="1"/>
  <c r="X19" i="15959" s="1"/>
  <c r="AM33" i="15959"/>
  <c r="AL33" i="15959"/>
  <c r="AJ33" i="15959"/>
  <c r="AI33" i="15959"/>
  <c r="AG33" i="15959"/>
  <c r="S33" i="15959"/>
  <c r="R33" i="15959"/>
  <c r="P33" i="15959"/>
  <c r="O33" i="15959"/>
  <c r="M33" i="15959"/>
  <c r="I33" i="15959"/>
  <c r="H33" i="15959"/>
  <c r="F33" i="15959"/>
  <c r="E33" i="15959"/>
  <c r="C33" i="15959"/>
  <c r="AK31" i="15959"/>
  <c r="AH31" i="15959"/>
  <c r="Q31" i="15959"/>
  <c r="N31" i="15959"/>
  <c r="AK30" i="15959"/>
  <c r="AH30" i="15959"/>
  <c r="Q30" i="15959"/>
  <c r="N30" i="15959"/>
  <c r="G30" i="15959"/>
  <c r="D30" i="15959"/>
  <c r="AK29" i="15959"/>
  <c r="AH29" i="15959"/>
  <c r="W29" i="15959"/>
  <c r="W33" i="15959" s="1"/>
  <c r="Q29" i="15959"/>
  <c r="N29" i="15959"/>
  <c r="G29" i="15959"/>
  <c r="D29" i="15959"/>
  <c r="AK28" i="15959"/>
  <c r="AH28" i="15959"/>
  <c r="AA28" i="15959"/>
  <c r="X28" i="15959"/>
  <c r="Q28" i="15959"/>
  <c r="N28" i="15959"/>
  <c r="G28" i="15959"/>
  <c r="D28" i="15959"/>
  <c r="AK27" i="15959"/>
  <c r="AH27" i="15959"/>
  <c r="AA27" i="15959"/>
  <c r="X27" i="15959"/>
  <c r="Q27" i="15959"/>
  <c r="N27" i="15959"/>
  <c r="G27" i="15959"/>
  <c r="D27" i="15959"/>
  <c r="AK26" i="15959"/>
  <c r="AH26" i="15959"/>
  <c r="AA26" i="15959"/>
  <c r="X26" i="15959"/>
  <c r="Q26" i="15959"/>
  <c r="N26" i="15959"/>
  <c r="G26" i="15959"/>
  <c r="D26" i="15959"/>
  <c r="AK25" i="15959"/>
  <c r="AH25" i="15959"/>
  <c r="AA25" i="15959"/>
  <c r="X25" i="15959"/>
  <c r="Q25" i="15959"/>
  <c r="N25" i="15959"/>
  <c r="G25" i="15959"/>
  <c r="D25" i="15959"/>
  <c r="AK24" i="15959"/>
  <c r="AH24" i="15959"/>
  <c r="AA24" i="15959"/>
  <c r="X24" i="15959"/>
  <c r="Q24" i="15959"/>
  <c r="N24" i="15959"/>
  <c r="G24" i="15959"/>
  <c r="D24" i="15959"/>
  <c r="AM23" i="15959"/>
  <c r="AL23" i="15959"/>
  <c r="AJ23" i="15959"/>
  <c r="AI23" i="15959"/>
  <c r="AG23" i="15959"/>
  <c r="S23" i="15959"/>
  <c r="R23" i="15959"/>
  <c r="P23" i="15959"/>
  <c r="O23" i="15959"/>
  <c r="M23" i="15959"/>
  <c r="I23" i="15959"/>
  <c r="H23" i="15959"/>
  <c r="F23" i="15959"/>
  <c r="E23" i="15959"/>
  <c r="C23" i="15959"/>
  <c r="AK21" i="15959"/>
  <c r="AK20" i="15959"/>
  <c r="AH20" i="15959"/>
  <c r="G20" i="15959"/>
  <c r="D20" i="15959"/>
  <c r="AK19" i="15959"/>
  <c r="AH19" i="15959"/>
  <c r="AC19" i="15959"/>
  <c r="AC23" i="15959" s="1"/>
  <c r="Q19" i="15959"/>
  <c r="N19" i="15959"/>
  <c r="G19" i="15959"/>
  <c r="D19" i="15959"/>
  <c r="AK18" i="15959"/>
  <c r="AH18" i="15959"/>
  <c r="AA18" i="15959"/>
  <c r="X18" i="15959"/>
  <c r="Q18" i="15959"/>
  <c r="N18" i="15959"/>
  <c r="G18" i="15959"/>
  <c r="D18" i="15959"/>
  <c r="AK17" i="15959"/>
  <c r="AH17" i="15959"/>
  <c r="AA17" i="15959"/>
  <c r="X17" i="15959"/>
  <c r="Q17" i="15959"/>
  <c r="N17" i="15959"/>
  <c r="G17" i="15959"/>
  <c r="D17" i="15959"/>
  <c r="AK16" i="15959"/>
  <c r="AH16" i="15959"/>
  <c r="AA16" i="15959"/>
  <c r="X16" i="15959"/>
  <c r="Q16" i="15959"/>
  <c r="N16" i="15959"/>
  <c r="G16" i="15959"/>
  <c r="D16" i="15959"/>
  <c r="AK15" i="15959"/>
  <c r="AH15" i="15959"/>
  <c r="AA15" i="15959"/>
  <c r="X15" i="15959"/>
  <c r="Q15" i="15959"/>
  <c r="N15" i="15959"/>
  <c r="G15" i="15959"/>
  <c r="D15" i="15959"/>
  <c r="AK14" i="15959"/>
  <c r="AH14" i="15959"/>
  <c r="AA14" i="15959"/>
  <c r="X14" i="15959"/>
  <c r="Q14" i="15959"/>
  <c r="N14" i="15959"/>
  <c r="G14" i="15959"/>
  <c r="D14" i="15959"/>
  <c r="AK13" i="15959"/>
  <c r="AH13" i="15959"/>
  <c r="AA13" i="15959"/>
  <c r="X13" i="15959"/>
  <c r="Q13" i="15959"/>
  <c r="N13" i="15959"/>
  <c r="G13" i="15959"/>
  <c r="D13" i="15959"/>
  <c r="AM12" i="15959"/>
  <c r="AM36" i="15959" s="1"/>
  <c r="AL12" i="15959"/>
  <c r="AL36" i="15959" s="1"/>
  <c r="AJ12" i="15959"/>
  <c r="AI12" i="15959"/>
  <c r="AI36" i="15959" s="1"/>
  <c r="AG12" i="15959"/>
  <c r="AG36" i="15959" s="1"/>
  <c r="AC12" i="15959"/>
  <c r="AB12" i="15959"/>
  <c r="Z12" i="15959"/>
  <c r="Y12" i="15959"/>
  <c r="Y36" i="15959" s="1"/>
  <c r="W12" i="15959"/>
  <c r="S12" i="15959"/>
  <c r="R12" i="15959"/>
  <c r="P12" i="15959"/>
  <c r="O12" i="15959"/>
  <c r="M12" i="15959"/>
  <c r="M36" i="15959" s="1"/>
  <c r="I12" i="15959"/>
  <c r="H12" i="15959"/>
  <c r="H36" i="15959" s="1"/>
  <c r="F12" i="15959"/>
  <c r="E12" i="15959"/>
  <c r="C12" i="15959"/>
  <c r="AK11" i="15959"/>
  <c r="AH11" i="15959"/>
  <c r="AA11" i="15959"/>
  <c r="X11" i="15959"/>
  <c r="Q11" i="15959"/>
  <c r="N11" i="15959"/>
  <c r="G11" i="15959"/>
  <c r="D11" i="15959"/>
  <c r="AK10" i="15959"/>
  <c r="AH10" i="15959"/>
  <c r="AA10" i="15959"/>
  <c r="X10" i="15959"/>
  <c r="Q10" i="15959"/>
  <c r="N10" i="15959"/>
  <c r="G10" i="15959"/>
  <c r="D10" i="15959"/>
  <c r="AK9" i="15959"/>
  <c r="AH9" i="15959"/>
  <c r="AA9" i="15959"/>
  <c r="X9" i="15959"/>
  <c r="Q9" i="15959"/>
  <c r="N9" i="15959"/>
  <c r="G9" i="15959"/>
  <c r="D9" i="15959"/>
  <c r="AK8" i="15959"/>
  <c r="AH8" i="15959"/>
  <c r="AA8" i="15959"/>
  <c r="X8" i="15959"/>
  <c r="Q8" i="15959"/>
  <c r="N8" i="15959"/>
  <c r="G8" i="15959"/>
  <c r="D8" i="15959"/>
  <c r="AK7" i="15959"/>
  <c r="AH7" i="15959"/>
  <c r="AA7" i="15959"/>
  <c r="X7" i="15959"/>
  <c r="Q7" i="15959"/>
  <c r="N7" i="15959"/>
  <c r="G7" i="15959"/>
  <c r="D7" i="15959"/>
  <c r="AK6" i="15959"/>
  <c r="AH6" i="15959"/>
  <c r="AA6" i="15959"/>
  <c r="X6" i="15959"/>
  <c r="Q6" i="15959"/>
  <c r="N6" i="15959"/>
  <c r="G6" i="15959"/>
  <c r="D6" i="15959"/>
  <c r="AK5" i="15959"/>
  <c r="AH5" i="15959"/>
  <c r="AA5" i="15959"/>
  <c r="X5" i="15959"/>
  <c r="Q5" i="15959"/>
  <c r="N5" i="15959"/>
  <c r="N12" i="15959" s="1"/>
  <c r="G5" i="15959"/>
  <c r="D5" i="15959"/>
  <c r="AK4" i="15959"/>
  <c r="AH4" i="15959"/>
  <c r="AA4" i="15959"/>
  <c r="X4" i="15959"/>
  <c r="Q4" i="15959"/>
  <c r="N4" i="15959"/>
  <c r="G4" i="15959"/>
  <c r="D4" i="15959"/>
  <c r="AK3" i="15959"/>
  <c r="AH3" i="15959"/>
  <c r="AH12" i="15959" s="1"/>
  <c r="AA3" i="15959"/>
  <c r="X3" i="15959"/>
  <c r="Q3" i="15959"/>
  <c r="N3" i="15959"/>
  <c r="G3" i="15959"/>
  <c r="D3" i="15959"/>
  <c r="AO44" i="15958"/>
  <c r="AL44" i="15958"/>
  <c r="AK44" i="15958"/>
  <c r="AD44" i="15958"/>
  <c r="AA44" i="15958"/>
  <c r="Z44" i="15958"/>
  <c r="S44" i="15958"/>
  <c r="P44" i="15958"/>
  <c r="H44" i="15958"/>
  <c r="E44" i="15958"/>
  <c r="D44" i="15958"/>
  <c r="AQ33" i="15958"/>
  <c r="AP33" i="15958"/>
  <c r="AO33" i="15958"/>
  <c r="AN33" i="15958"/>
  <c r="AM33" i="15958"/>
  <c r="AL33" i="15958"/>
  <c r="AK33" i="15958"/>
  <c r="AF33" i="15958"/>
  <c r="AE33" i="15958"/>
  <c r="AD33" i="15958"/>
  <c r="AC33" i="15958"/>
  <c r="AB33" i="15958"/>
  <c r="AA33" i="15958"/>
  <c r="Z33" i="15958"/>
  <c r="U33" i="15958"/>
  <c r="T33" i="15958"/>
  <c r="S33" i="15958"/>
  <c r="R33" i="15958"/>
  <c r="Q33" i="15958"/>
  <c r="P33" i="15958"/>
  <c r="O33" i="15958"/>
  <c r="J33" i="15958"/>
  <c r="I33" i="15958"/>
  <c r="H33" i="15958"/>
  <c r="G33" i="15958"/>
  <c r="F33" i="15958"/>
  <c r="E33" i="15958"/>
  <c r="D33" i="15958"/>
  <c r="AQ31" i="15958"/>
  <c r="AP31" i="15958"/>
  <c r="AO31" i="15958"/>
  <c r="AN31" i="15958"/>
  <c r="AM31" i="15958"/>
  <c r="AL31" i="15958"/>
  <c r="AK31" i="15958"/>
  <c r="AF31" i="15958"/>
  <c r="AE31" i="15958"/>
  <c r="AD31" i="15958"/>
  <c r="AC31" i="15958"/>
  <c r="AB31" i="15958"/>
  <c r="AA31" i="15958"/>
  <c r="Z31" i="15958"/>
  <c r="U31" i="15958"/>
  <c r="T31" i="15958"/>
  <c r="S31" i="15958"/>
  <c r="R31" i="15958"/>
  <c r="Q31" i="15958"/>
  <c r="P31" i="15958"/>
  <c r="O31" i="15958"/>
  <c r="J31" i="15958"/>
  <c r="I31" i="15958"/>
  <c r="H31" i="15958"/>
  <c r="G31" i="15958"/>
  <c r="F31" i="15958"/>
  <c r="E31" i="15958"/>
  <c r="D31" i="15958"/>
  <c r="AQ23" i="15958"/>
  <c r="AP23" i="15958"/>
  <c r="AO23" i="15958"/>
  <c r="AN23" i="15958"/>
  <c r="AM23" i="15958"/>
  <c r="AL23" i="15958"/>
  <c r="AK23" i="15958"/>
  <c r="AF23" i="15958"/>
  <c r="AE23" i="15958"/>
  <c r="AD23" i="15958"/>
  <c r="AC23" i="15958"/>
  <c r="AC34" i="15958" s="1"/>
  <c r="AB23" i="15958"/>
  <c r="AA23" i="15958"/>
  <c r="Z23" i="15958"/>
  <c r="U23" i="15958"/>
  <c r="T23" i="15958"/>
  <c r="S23" i="15958"/>
  <c r="R23" i="15958"/>
  <c r="Q23" i="15958"/>
  <c r="P23" i="15958"/>
  <c r="O23" i="15958"/>
  <c r="J23" i="15958"/>
  <c r="I23" i="15958"/>
  <c r="I34" i="15958" s="1"/>
  <c r="H23" i="15958"/>
  <c r="G23" i="15958"/>
  <c r="F23" i="15958"/>
  <c r="E23" i="15958"/>
  <c r="D23" i="15958"/>
  <c r="AQ13" i="15958"/>
  <c r="AP13" i="15958"/>
  <c r="AO13" i="15958"/>
  <c r="AN13" i="15958"/>
  <c r="AM13" i="15958"/>
  <c r="AM34" i="15958" s="1"/>
  <c r="AL13" i="15958"/>
  <c r="AK13" i="15958"/>
  <c r="AK34" i="15958" s="1"/>
  <c r="AF13" i="15958"/>
  <c r="AE13" i="15958"/>
  <c r="AE34" i="15958" s="1"/>
  <c r="AD13" i="15958"/>
  <c r="AD34" i="15958" s="1"/>
  <c r="AC13" i="15958"/>
  <c r="AB13" i="15958"/>
  <c r="AA13" i="15958"/>
  <c r="Z13" i="15958"/>
  <c r="U13" i="15958"/>
  <c r="T13" i="15958"/>
  <c r="S13" i="15958"/>
  <c r="S34" i="15958" s="1"/>
  <c r="R13" i="15958"/>
  <c r="Q13" i="15958"/>
  <c r="Q34" i="15958" s="1"/>
  <c r="P13" i="15958"/>
  <c r="O13" i="15958"/>
  <c r="O34" i="15958" s="1"/>
  <c r="J13" i="15958"/>
  <c r="J34" i="15958" s="1"/>
  <c r="I13" i="15958"/>
  <c r="H13" i="15958"/>
  <c r="G13" i="15958"/>
  <c r="F13" i="15958"/>
  <c r="E13" i="15958"/>
  <c r="D13" i="15958"/>
  <c r="AX39" i="15957"/>
  <c r="AW39" i="15957"/>
  <c r="AU39" i="15957"/>
  <c r="AT39" i="15957"/>
  <c r="AR39" i="15957"/>
  <c r="AN39" i="15957"/>
  <c r="AM39" i="15957"/>
  <c r="AK39" i="15957"/>
  <c r="AJ39" i="15957"/>
  <c r="AH39" i="15957"/>
  <c r="AD39" i="15957"/>
  <c r="AC39" i="15957"/>
  <c r="AA39" i="15957"/>
  <c r="Z39" i="15957"/>
  <c r="X39" i="15957"/>
  <c r="T39" i="15957"/>
  <c r="S39" i="15957"/>
  <c r="Q39" i="15957"/>
  <c r="P39" i="15957"/>
  <c r="N39" i="15957"/>
  <c r="I39" i="15957"/>
  <c r="H39" i="15957"/>
  <c r="F39" i="15957"/>
  <c r="E39" i="15957"/>
  <c r="C39" i="15957"/>
  <c r="AL38" i="15957"/>
  <c r="AI38" i="15957"/>
  <c r="AV37" i="15957"/>
  <c r="AS37" i="15957"/>
  <c r="AL37" i="15957"/>
  <c r="AI37" i="15957"/>
  <c r="AB37" i="15957"/>
  <c r="Y37" i="15957"/>
  <c r="R37" i="15957"/>
  <c r="O37" i="15957"/>
  <c r="AV36" i="15957"/>
  <c r="AS36" i="15957"/>
  <c r="AL36" i="15957"/>
  <c r="AI36" i="15957"/>
  <c r="AB36" i="15957"/>
  <c r="Y36" i="15957"/>
  <c r="R36" i="15957"/>
  <c r="O36" i="15957"/>
  <c r="G36" i="15957"/>
  <c r="D36" i="15957"/>
  <c r="BF35" i="15957"/>
  <c r="BC35" i="15957"/>
  <c r="AV35" i="15957"/>
  <c r="AS35" i="15957"/>
  <c r="AL35" i="15957"/>
  <c r="AI35" i="15957"/>
  <c r="AB35" i="15957"/>
  <c r="Y35" i="15957"/>
  <c r="R35" i="15957"/>
  <c r="O35" i="15957"/>
  <c r="G35" i="15957"/>
  <c r="D35" i="15957"/>
  <c r="BF34" i="15957"/>
  <c r="BC34" i="15957"/>
  <c r="AV34" i="15957"/>
  <c r="AS34" i="15957"/>
  <c r="AL34" i="15957"/>
  <c r="AI34" i="15957"/>
  <c r="AB34" i="15957"/>
  <c r="Y34" i="15957"/>
  <c r="R34" i="15957"/>
  <c r="O34" i="15957"/>
  <c r="G34" i="15957"/>
  <c r="D34" i="15957"/>
  <c r="AV33" i="15957"/>
  <c r="AS33" i="15957"/>
  <c r="AL33" i="15957"/>
  <c r="AI33" i="15957"/>
  <c r="AB33" i="15957"/>
  <c r="Y33" i="15957"/>
  <c r="R33" i="15957"/>
  <c r="O33" i="15957"/>
  <c r="G33" i="15957"/>
  <c r="D33" i="15957"/>
  <c r="BH32" i="15957"/>
  <c r="BG32" i="15957"/>
  <c r="BE32" i="15957"/>
  <c r="BD32" i="15957"/>
  <c r="BB32" i="15957"/>
  <c r="AV32" i="15957"/>
  <c r="AS32" i="15957"/>
  <c r="AL32" i="15957"/>
  <c r="AI32" i="15957"/>
  <c r="AB32" i="15957"/>
  <c r="Y32" i="15957"/>
  <c r="Y39" i="15957" s="1"/>
  <c r="R32" i="15957"/>
  <c r="O32" i="15957"/>
  <c r="O39" i="15957" s="1"/>
  <c r="G32" i="15957"/>
  <c r="D32" i="15957"/>
  <c r="BF31" i="15957"/>
  <c r="BC31" i="15957"/>
  <c r="AX31" i="15957"/>
  <c r="AW31" i="15957"/>
  <c r="AU31" i="15957"/>
  <c r="AT31" i="15957"/>
  <c r="AR31" i="15957"/>
  <c r="AN31" i="15957"/>
  <c r="AM31" i="15957"/>
  <c r="AK31" i="15957"/>
  <c r="AJ31" i="15957"/>
  <c r="AH31" i="15957"/>
  <c r="AD31" i="15957"/>
  <c r="AC31" i="15957"/>
  <c r="AA31" i="15957"/>
  <c r="Z31" i="15957"/>
  <c r="X31" i="15957"/>
  <c r="T31" i="15957"/>
  <c r="S31" i="15957"/>
  <c r="Q31" i="15957"/>
  <c r="P31" i="15957"/>
  <c r="N31" i="15957"/>
  <c r="I31" i="15957"/>
  <c r="H31" i="15957"/>
  <c r="F31" i="15957"/>
  <c r="E31" i="15957"/>
  <c r="C31" i="15957"/>
  <c r="BF30" i="15957"/>
  <c r="BC30" i="15957"/>
  <c r="BF29" i="15957"/>
  <c r="BC29" i="15957"/>
  <c r="AI29" i="15957"/>
  <c r="BF28" i="15957"/>
  <c r="BC28" i="15957"/>
  <c r="AV28" i="15957"/>
  <c r="AS28" i="15957"/>
  <c r="AI28" i="15957"/>
  <c r="AB28" i="15957"/>
  <c r="Y28" i="15957"/>
  <c r="G28" i="15957"/>
  <c r="D28" i="15957"/>
  <c r="BF27" i="15957"/>
  <c r="BC27" i="15957"/>
  <c r="AV27" i="15957"/>
  <c r="AS27" i="15957"/>
  <c r="AL27" i="15957"/>
  <c r="AI27" i="15957"/>
  <c r="AB27" i="15957"/>
  <c r="Y27" i="15957"/>
  <c r="R27" i="15957"/>
  <c r="O27" i="15957"/>
  <c r="G27" i="15957"/>
  <c r="D27" i="15957"/>
  <c r="BF26" i="15957"/>
  <c r="BC26" i="15957"/>
  <c r="AV26" i="15957"/>
  <c r="AS26" i="15957"/>
  <c r="AL26" i="15957"/>
  <c r="AI26" i="15957"/>
  <c r="AB26" i="15957"/>
  <c r="Y26" i="15957"/>
  <c r="R26" i="15957"/>
  <c r="O26" i="15957"/>
  <c r="G26" i="15957"/>
  <c r="D26" i="15957"/>
  <c r="BF25" i="15957"/>
  <c r="BC25" i="15957"/>
  <c r="AV25" i="15957"/>
  <c r="AS25" i="15957"/>
  <c r="AL25" i="15957"/>
  <c r="AI25" i="15957"/>
  <c r="Y25" i="15957"/>
  <c r="R25" i="15957"/>
  <c r="O25" i="15957"/>
  <c r="G25" i="15957"/>
  <c r="D25" i="15957"/>
  <c r="BH24" i="15957"/>
  <c r="BG24" i="15957"/>
  <c r="BE24" i="15957"/>
  <c r="BD24" i="15957"/>
  <c r="BB24" i="15957"/>
  <c r="AV24" i="15957"/>
  <c r="AS24" i="15957"/>
  <c r="AL24" i="15957"/>
  <c r="AI24" i="15957"/>
  <c r="AB24" i="15957"/>
  <c r="Y24" i="15957"/>
  <c r="R24" i="15957"/>
  <c r="O24" i="15957"/>
  <c r="G24" i="15957"/>
  <c r="D24" i="15957"/>
  <c r="BF23" i="15957"/>
  <c r="BC23" i="15957"/>
  <c r="AV23" i="15957"/>
  <c r="AV31" i="15957" s="1"/>
  <c r="AS23" i="15957"/>
  <c r="AS31" i="15957" s="1"/>
  <c r="AL23" i="15957"/>
  <c r="AI23" i="15957"/>
  <c r="AB23" i="15957"/>
  <c r="AB31" i="15957" s="1"/>
  <c r="Y23" i="15957"/>
  <c r="R23" i="15957"/>
  <c r="O23" i="15957"/>
  <c r="G23" i="15957"/>
  <c r="G31" i="15957" s="1"/>
  <c r="D23" i="15957"/>
  <c r="D31" i="15957" s="1"/>
  <c r="BF22" i="15957"/>
  <c r="BC22" i="15957"/>
  <c r="AX22" i="15957"/>
  <c r="AW22" i="15957"/>
  <c r="AU22" i="15957"/>
  <c r="AT22" i="15957"/>
  <c r="AR22" i="15957"/>
  <c r="AN22" i="15957"/>
  <c r="AM22" i="15957"/>
  <c r="AK22" i="15957"/>
  <c r="AJ22" i="15957"/>
  <c r="AH22" i="15957"/>
  <c r="AD22" i="15957"/>
  <c r="AC22" i="15957"/>
  <c r="AA22" i="15957"/>
  <c r="Z22" i="15957"/>
  <c r="X22" i="15957"/>
  <c r="T22" i="15957"/>
  <c r="S22" i="15957"/>
  <c r="Q22" i="15957"/>
  <c r="P22" i="15957"/>
  <c r="N22" i="15957"/>
  <c r="I22" i="15957"/>
  <c r="H22" i="15957"/>
  <c r="F22" i="15957"/>
  <c r="E22" i="15957"/>
  <c r="C22" i="15957"/>
  <c r="BF21" i="15957"/>
  <c r="BC21" i="15957"/>
  <c r="Y21" i="15957"/>
  <c r="BF20" i="15957"/>
  <c r="BC20" i="15957"/>
  <c r="Y20" i="15957"/>
  <c r="BF19" i="15957"/>
  <c r="BC19" i="15957"/>
  <c r="AL19" i="15957"/>
  <c r="AI19" i="15957"/>
  <c r="AB19" i="15957"/>
  <c r="Y19" i="15957"/>
  <c r="BF18" i="15957"/>
  <c r="BC18" i="15957"/>
  <c r="AS18" i="15957"/>
  <c r="AL18" i="15957"/>
  <c r="AI18" i="15957"/>
  <c r="AB18" i="15957"/>
  <c r="Y18" i="15957"/>
  <c r="R18" i="15957"/>
  <c r="O18" i="15957"/>
  <c r="G18" i="15957"/>
  <c r="D18" i="15957"/>
  <c r="BH17" i="15957"/>
  <c r="BG17" i="15957"/>
  <c r="BE17" i="15957"/>
  <c r="BD17" i="15957"/>
  <c r="BB17" i="15957"/>
  <c r="AV17" i="15957"/>
  <c r="AS17" i="15957"/>
  <c r="AL17" i="15957"/>
  <c r="AI17" i="15957"/>
  <c r="AB17" i="15957"/>
  <c r="Y17" i="15957"/>
  <c r="R17" i="15957"/>
  <c r="O17" i="15957"/>
  <c r="G17" i="15957"/>
  <c r="D17" i="15957"/>
  <c r="BF16" i="15957"/>
  <c r="BC16" i="15957"/>
  <c r="AV16" i="15957"/>
  <c r="AS16" i="15957"/>
  <c r="AL16" i="15957"/>
  <c r="AI16" i="15957"/>
  <c r="AB16" i="15957"/>
  <c r="Y16" i="15957"/>
  <c r="R16" i="15957"/>
  <c r="O16" i="15957"/>
  <c r="G16" i="15957"/>
  <c r="D16" i="15957"/>
  <c r="BF15" i="15957"/>
  <c r="BC15" i="15957"/>
  <c r="AV15" i="15957"/>
  <c r="AS15" i="15957"/>
  <c r="AL15" i="15957"/>
  <c r="AI15" i="15957"/>
  <c r="AB15" i="15957"/>
  <c r="Y15" i="15957"/>
  <c r="R15" i="15957"/>
  <c r="O15" i="15957"/>
  <c r="G15" i="15957"/>
  <c r="D15" i="15957"/>
  <c r="BF14" i="15957"/>
  <c r="BC14" i="15957"/>
  <c r="AV14" i="15957"/>
  <c r="AS14" i="15957"/>
  <c r="AL14" i="15957"/>
  <c r="AI14" i="15957"/>
  <c r="AB14" i="15957"/>
  <c r="Y14" i="15957"/>
  <c r="R14" i="15957"/>
  <c r="O14" i="15957"/>
  <c r="G14" i="15957"/>
  <c r="D14" i="15957"/>
  <c r="BF13" i="15957"/>
  <c r="BC13" i="15957"/>
  <c r="AV13" i="15957"/>
  <c r="AV22" i="15957" s="1"/>
  <c r="AS13" i="15957"/>
  <c r="AL13" i="15957"/>
  <c r="AI13" i="15957"/>
  <c r="AI22" i="15957" s="1"/>
  <c r="AB13" i="15957"/>
  <c r="Y13" i="15957"/>
  <c r="R13" i="15957"/>
  <c r="O13" i="15957"/>
  <c r="G13" i="15957"/>
  <c r="D13" i="15957"/>
  <c r="BF12" i="15957"/>
  <c r="BC12" i="15957"/>
  <c r="AX12" i="15957"/>
  <c r="AW12" i="15957"/>
  <c r="AW41" i="15957" s="1"/>
  <c r="AU12" i="15957"/>
  <c r="AU41" i="15957" s="1"/>
  <c r="AT12" i="15957"/>
  <c r="AT41" i="15957" s="1"/>
  <c r="AR12" i="15957"/>
  <c r="AN12" i="15957"/>
  <c r="AM12" i="15957"/>
  <c r="AM41" i="15957" s="1"/>
  <c r="AK12" i="15957"/>
  <c r="AJ12" i="15957"/>
  <c r="AH12" i="15957"/>
  <c r="AD12" i="15957"/>
  <c r="AC12" i="15957"/>
  <c r="AC41" i="15957" s="1"/>
  <c r="AA12" i="15957"/>
  <c r="Z12" i="15957"/>
  <c r="X12" i="15957"/>
  <c r="X41" i="15957" s="1"/>
  <c r="T12" i="15957"/>
  <c r="S12" i="15957"/>
  <c r="Q12" i="15957"/>
  <c r="P12" i="15957"/>
  <c r="P41" i="15957" s="1"/>
  <c r="N12" i="15957"/>
  <c r="I12" i="15957"/>
  <c r="H12" i="15957"/>
  <c r="F12" i="15957"/>
  <c r="F41" i="15957" s="1"/>
  <c r="E12" i="15957"/>
  <c r="E41" i="15957" s="1"/>
  <c r="C12" i="15957"/>
  <c r="BF11" i="15957"/>
  <c r="BC11" i="15957"/>
  <c r="BF10" i="15957"/>
  <c r="BC10" i="15957"/>
  <c r="BH9" i="15957"/>
  <c r="BG9" i="15957"/>
  <c r="BG36" i="15957" s="1"/>
  <c r="BE9" i="15957"/>
  <c r="BE36" i="15957" s="1"/>
  <c r="BD9" i="15957"/>
  <c r="BD36" i="15957" s="1"/>
  <c r="BB9" i="15957"/>
  <c r="AS9" i="15957"/>
  <c r="AB9" i="15957"/>
  <c r="Y9" i="15957"/>
  <c r="BF8" i="15957"/>
  <c r="BC8" i="15957"/>
  <c r="AV8" i="15957"/>
  <c r="AS8" i="15957"/>
  <c r="AL8" i="15957"/>
  <c r="AI8" i="15957"/>
  <c r="AB8" i="15957"/>
  <c r="Y8" i="15957"/>
  <c r="R8" i="15957"/>
  <c r="O8" i="15957"/>
  <c r="G8" i="15957"/>
  <c r="D8" i="15957"/>
  <c r="BF7" i="15957"/>
  <c r="BC7" i="15957"/>
  <c r="AV7" i="15957"/>
  <c r="AS7" i="15957"/>
  <c r="AL7" i="15957"/>
  <c r="AI7" i="15957"/>
  <c r="AB7" i="15957"/>
  <c r="Y7" i="15957"/>
  <c r="R7" i="15957"/>
  <c r="O7" i="15957"/>
  <c r="G7" i="15957"/>
  <c r="D7" i="15957"/>
  <c r="BF6" i="15957"/>
  <c r="BC6" i="15957"/>
  <c r="AV6" i="15957"/>
  <c r="AS6" i="15957"/>
  <c r="AL6" i="15957"/>
  <c r="AI6" i="15957"/>
  <c r="AB6" i="15957"/>
  <c r="Y6" i="15957"/>
  <c r="R6" i="15957"/>
  <c r="O6" i="15957"/>
  <c r="G6" i="15957"/>
  <c r="D6" i="15957"/>
  <c r="BF5" i="15957"/>
  <c r="BC5" i="15957"/>
  <c r="AV5" i="15957"/>
  <c r="AS5" i="15957"/>
  <c r="AL5" i="15957"/>
  <c r="AI5" i="15957"/>
  <c r="AB5" i="15957"/>
  <c r="Y5" i="15957"/>
  <c r="R5" i="15957"/>
  <c r="O5" i="15957"/>
  <c r="G5" i="15957"/>
  <c r="D5" i="15957"/>
  <c r="BF4" i="15957"/>
  <c r="BC4" i="15957"/>
  <c r="AV4" i="15957"/>
  <c r="AS4" i="15957"/>
  <c r="AL4" i="15957"/>
  <c r="AI4" i="15957"/>
  <c r="AB4" i="15957"/>
  <c r="Y4" i="15957"/>
  <c r="R4" i="15957"/>
  <c r="O4" i="15957"/>
  <c r="G4" i="15957"/>
  <c r="D4" i="15957"/>
  <c r="BF3" i="15957"/>
  <c r="BF9" i="15957" s="1"/>
  <c r="BC3" i="15957"/>
  <c r="BC9" i="15957" s="1"/>
  <c r="AV3" i="15957"/>
  <c r="AV12" i="15957" s="1"/>
  <c r="AS3" i="15957"/>
  <c r="AL3" i="15957"/>
  <c r="AL12" i="15957" s="1"/>
  <c r="AI3" i="15957"/>
  <c r="AI12" i="15957" s="1"/>
  <c r="AB3" i="15957"/>
  <c r="Y3" i="15957"/>
  <c r="Y12" i="15957" s="1"/>
  <c r="R3" i="15957"/>
  <c r="R12" i="15957" s="1"/>
  <c r="O3" i="15957"/>
  <c r="O12" i="15957" s="1"/>
  <c r="G3" i="15957"/>
  <c r="G12" i="15957" s="1"/>
  <c r="D3" i="15957"/>
  <c r="D12" i="15957" s="1"/>
  <c r="AZ107" i="15956"/>
  <c r="AW107" i="15956"/>
  <c r="AV107" i="15956"/>
  <c r="AO107" i="15956"/>
  <c r="AL107" i="15956"/>
  <c r="AK107" i="15956"/>
  <c r="AZ96" i="15956"/>
  <c r="AW96" i="15956"/>
  <c r="AV96" i="15956"/>
  <c r="AO96" i="15956"/>
  <c r="AL96" i="15956"/>
  <c r="AK96" i="15956"/>
  <c r="BB83" i="15956"/>
  <c r="BA83" i="15956"/>
  <c r="AZ83" i="15956"/>
  <c r="AY83" i="15956"/>
  <c r="AX83" i="15956"/>
  <c r="AW83" i="15956"/>
  <c r="AV83" i="15956"/>
  <c r="AQ83" i="15956"/>
  <c r="AP83" i="15956"/>
  <c r="AO83" i="15956"/>
  <c r="AN83" i="15956"/>
  <c r="AM83" i="15956"/>
  <c r="AL83" i="15956"/>
  <c r="AK83" i="15956"/>
  <c r="BB76" i="15956"/>
  <c r="BA76" i="15956"/>
  <c r="AZ76" i="15956"/>
  <c r="AY76" i="15956"/>
  <c r="AX76" i="15956"/>
  <c r="AW76" i="15956"/>
  <c r="AV76" i="15956"/>
  <c r="AQ76" i="15956"/>
  <c r="AP76" i="15956"/>
  <c r="AO76" i="15956"/>
  <c r="AN76" i="15956"/>
  <c r="AM76" i="15956"/>
  <c r="AL76" i="15956"/>
  <c r="AK76" i="15956"/>
  <c r="BB71" i="15956"/>
  <c r="BA71" i="15956"/>
  <c r="AZ71" i="15956"/>
  <c r="AY71" i="15956"/>
  <c r="AX71" i="15956"/>
  <c r="AW71" i="15956"/>
  <c r="AV71" i="15956"/>
  <c r="AQ71" i="15956"/>
  <c r="AP71" i="15956"/>
  <c r="AO71" i="15956"/>
  <c r="AN71" i="15956"/>
  <c r="AM71" i="15956"/>
  <c r="AL71" i="15956"/>
  <c r="AK71" i="15956"/>
  <c r="BB68" i="15956"/>
  <c r="BA68" i="15956"/>
  <c r="AZ68" i="15956"/>
  <c r="AY68" i="15956"/>
  <c r="AX68" i="15956"/>
  <c r="AW68" i="15956"/>
  <c r="AV68" i="15956"/>
  <c r="AQ68" i="15956"/>
  <c r="AP68" i="15956"/>
  <c r="AO68" i="15956"/>
  <c r="AO84" i="15956" s="1"/>
  <c r="AN68" i="15956"/>
  <c r="AN84" i="15956" s="1"/>
  <c r="AM68" i="15956"/>
  <c r="AL68" i="15956"/>
  <c r="AK68" i="15956"/>
  <c r="BB62" i="15956"/>
  <c r="BA62" i="15956"/>
  <c r="AZ62" i="15956"/>
  <c r="AY62" i="15956"/>
  <c r="AX62" i="15956"/>
  <c r="AW62" i="15956"/>
  <c r="AV62" i="15956"/>
  <c r="AQ62" i="15956"/>
  <c r="AP62" i="15956"/>
  <c r="AO62" i="15956"/>
  <c r="AN62" i="15956"/>
  <c r="AM62" i="15956"/>
  <c r="AL62" i="15956"/>
  <c r="AK62" i="15956"/>
  <c r="BB56" i="15956"/>
  <c r="BA56" i="15956"/>
  <c r="AZ56" i="15956"/>
  <c r="AY56" i="15956"/>
  <c r="AX56" i="15956"/>
  <c r="AW56" i="15956"/>
  <c r="AV56" i="15956"/>
  <c r="AQ56" i="15956"/>
  <c r="AP56" i="15956"/>
  <c r="AO56" i="15956"/>
  <c r="AN56" i="15956"/>
  <c r="AM56" i="15956"/>
  <c r="AL56" i="15956"/>
  <c r="AK56" i="15956"/>
  <c r="BB51" i="15956"/>
  <c r="BA51" i="15956"/>
  <c r="AZ51" i="15956"/>
  <c r="AY51" i="15956"/>
  <c r="AX51" i="15956"/>
  <c r="AW51" i="15956"/>
  <c r="AV51" i="15956"/>
  <c r="AQ51" i="15956"/>
  <c r="AP51" i="15956"/>
  <c r="AO51" i="15956"/>
  <c r="AN51" i="15956"/>
  <c r="AM51" i="15956"/>
  <c r="AL51" i="15956"/>
  <c r="AK51" i="15956"/>
  <c r="BB48" i="15956"/>
  <c r="BA48" i="15956"/>
  <c r="AZ48" i="15956"/>
  <c r="AZ63" i="15956" s="1"/>
  <c r="AY48" i="15956"/>
  <c r="AX48" i="15956"/>
  <c r="AW48" i="15956"/>
  <c r="AV48" i="15956"/>
  <c r="AQ48" i="15956"/>
  <c r="AP48" i="15956"/>
  <c r="AO48" i="15956"/>
  <c r="AO63" i="15956" s="1"/>
  <c r="AN48" i="15956"/>
  <c r="AM48" i="15956"/>
  <c r="AL48" i="15956"/>
  <c r="AK48" i="15956"/>
  <c r="CT41" i="15956"/>
  <c r="CS41" i="15956"/>
  <c r="CR41" i="15956"/>
  <c r="CQ41" i="15956"/>
  <c r="CP41" i="15956"/>
  <c r="CO41" i="15956"/>
  <c r="CN41" i="15956"/>
  <c r="CI41" i="15956"/>
  <c r="CH41" i="15956"/>
  <c r="CG41" i="15956"/>
  <c r="CF41" i="15956"/>
  <c r="CE41" i="15956"/>
  <c r="CE42" i="15956" s="1"/>
  <c r="CD41" i="15956"/>
  <c r="CC41" i="15956"/>
  <c r="BX41" i="15956"/>
  <c r="BW41" i="15956"/>
  <c r="BV41" i="15956"/>
  <c r="BU41" i="15956"/>
  <c r="BT41" i="15956"/>
  <c r="BS41" i="15956"/>
  <c r="BR41" i="15956"/>
  <c r="BM41" i="15956"/>
  <c r="BL41" i="15956"/>
  <c r="BK41" i="15956"/>
  <c r="BJ41" i="15956"/>
  <c r="BI41" i="15956"/>
  <c r="BH41" i="15956"/>
  <c r="BG41" i="15956"/>
  <c r="BB41" i="15956"/>
  <c r="BA41" i="15956"/>
  <c r="AZ41" i="15956"/>
  <c r="AY41" i="15956"/>
  <c r="AX41" i="15956"/>
  <c r="AW41" i="15956"/>
  <c r="AV41" i="15956"/>
  <c r="AQ41" i="15956"/>
  <c r="AP41" i="15956"/>
  <c r="AO41" i="15956"/>
  <c r="AN41" i="15956"/>
  <c r="AM41" i="15956"/>
  <c r="AL41" i="15956"/>
  <c r="AK41" i="15956"/>
  <c r="AF41" i="15956"/>
  <c r="AE41" i="15956"/>
  <c r="AD41" i="15956"/>
  <c r="AC41" i="15956"/>
  <c r="AB41" i="15956"/>
  <c r="AA41" i="15956"/>
  <c r="Z41" i="15956"/>
  <c r="U41" i="15956"/>
  <c r="T41" i="15956"/>
  <c r="S41" i="15956"/>
  <c r="R41" i="15956"/>
  <c r="Q41" i="15956"/>
  <c r="P41" i="15956"/>
  <c r="O41" i="15956"/>
  <c r="J41" i="15956"/>
  <c r="I41" i="15956"/>
  <c r="H41" i="15956"/>
  <c r="G41" i="15956"/>
  <c r="F41" i="15956"/>
  <c r="E41" i="15956"/>
  <c r="D41" i="15956"/>
  <c r="CT31" i="15956"/>
  <c r="CS31" i="15956"/>
  <c r="CR31" i="15956"/>
  <c r="CQ31" i="15956"/>
  <c r="CP31" i="15956"/>
  <c r="CO31" i="15956"/>
  <c r="CN31" i="15956"/>
  <c r="CI31" i="15956"/>
  <c r="CH31" i="15956"/>
  <c r="CG31" i="15956"/>
  <c r="CF31" i="15956"/>
  <c r="CE31" i="15956"/>
  <c r="CD31" i="15956"/>
  <c r="CC31" i="15956"/>
  <c r="BX31" i="15956"/>
  <c r="BW31" i="15956"/>
  <c r="BV31" i="15956"/>
  <c r="BU31" i="15956"/>
  <c r="BT31" i="15956"/>
  <c r="BS31" i="15956"/>
  <c r="BR31" i="15956"/>
  <c r="BM31" i="15956"/>
  <c r="BL31" i="15956"/>
  <c r="BK31" i="15956"/>
  <c r="BJ31" i="15956"/>
  <c r="BI31" i="15956"/>
  <c r="BH31" i="15956"/>
  <c r="BG31" i="15956"/>
  <c r="BB31" i="15956"/>
  <c r="BA31" i="15956"/>
  <c r="AZ31" i="15956"/>
  <c r="AY31" i="15956"/>
  <c r="AX31" i="15956"/>
  <c r="AW31" i="15956"/>
  <c r="AV31" i="15956"/>
  <c r="AQ31" i="15956"/>
  <c r="AP31" i="15956"/>
  <c r="AO31" i="15956"/>
  <c r="AN31" i="15956"/>
  <c r="AM31" i="15956"/>
  <c r="AL31" i="15956"/>
  <c r="AK31" i="15956"/>
  <c r="AF31" i="15956"/>
  <c r="AE31" i="15956"/>
  <c r="AD31" i="15956"/>
  <c r="AC31" i="15956"/>
  <c r="AB31" i="15956"/>
  <c r="AA31" i="15956"/>
  <c r="Z31" i="15956"/>
  <c r="U31" i="15956"/>
  <c r="T31" i="15956"/>
  <c r="S31" i="15956"/>
  <c r="R31" i="15956"/>
  <c r="Q31" i="15956"/>
  <c r="P31" i="15956"/>
  <c r="O31" i="15956"/>
  <c r="J31" i="15956"/>
  <c r="I31" i="15956"/>
  <c r="H31" i="15956"/>
  <c r="G31" i="15956"/>
  <c r="F31" i="15956"/>
  <c r="E31" i="15956"/>
  <c r="D31" i="15956"/>
  <c r="CS20" i="15956"/>
  <c r="CR20" i="15956"/>
  <c r="CQ20" i="15956"/>
  <c r="CP20" i="15956"/>
  <c r="CO20" i="15956"/>
  <c r="CN20" i="15956"/>
  <c r="CI20" i="15956"/>
  <c r="CH20" i="15956"/>
  <c r="CG20" i="15956"/>
  <c r="CF20" i="15956"/>
  <c r="CE20" i="15956"/>
  <c r="CD20" i="15956"/>
  <c r="CC20" i="15956"/>
  <c r="BX20" i="15956"/>
  <c r="BW20" i="15956"/>
  <c r="BV20" i="15956"/>
  <c r="BU20" i="15956"/>
  <c r="BT20" i="15956"/>
  <c r="BS20" i="15956"/>
  <c r="BR20" i="15956"/>
  <c r="BM20" i="15956"/>
  <c r="BL20" i="15956"/>
  <c r="BK20" i="15956"/>
  <c r="BJ20" i="15956"/>
  <c r="BI20" i="15956"/>
  <c r="BH20" i="15956"/>
  <c r="BG20" i="15956"/>
  <c r="BB20" i="15956"/>
  <c r="BA20" i="15956"/>
  <c r="AZ20" i="15956"/>
  <c r="AY20" i="15956"/>
  <c r="AX20" i="15956"/>
  <c r="AW20" i="15956"/>
  <c r="AV20" i="15956"/>
  <c r="AP20" i="15956"/>
  <c r="AO20" i="15956"/>
  <c r="AN20" i="15956"/>
  <c r="AM20" i="15956"/>
  <c r="AL20" i="15956"/>
  <c r="AK20" i="15956"/>
  <c r="AE20" i="15956"/>
  <c r="AD20" i="15956"/>
  <c r="AC20" i="15956"/>
  <c r="AB20" i="15956"/>
  <c r="AA20" i="15956"/>
  <c r="Z20" i="15956"/>
  <c r="U20" i="15956"/>
  <c r="T20" i="15956"/>
  <c r="S20" i="15956"/>
  <c r="R20" i="15956"/>
  <c r="Q20" i="15956"/>
  <c r="P20" i="15956"/>
  <c r="O20" i="15956"/>
  <c r="J20" i="15956"/>
  <c r="I20" i="15956"/>
  <c r="H20" i="15956"/>
  <c r="G20" i="15956"/>
  <c r="F20" i="15956"/>
  <c r="E20" i="15956"/>
  <c r="D20" i="15956"/>
  <c r="CT11" i="15956"/>
  <c r="CT42" i="15956" s="1"/>
  <c r="CS11" i="15956"/>
  <c r="CS42" i="15956" s="1"/>
  <c r="CR11" i="15956"/>
  <c r="CQ11" i="15956"/>
  <c r="CQ42" i="15956" s="1"/>
  <c r="CP11" i="15956"/>
  <c r="CO11" i="15956"/>
  <c r="CO42" i="15956" s="1"/>
  <c r="CN11" i="15956"/>
  <c r="CI11" i="15956"/>
  <c r="CH11" i="15956"/>
  <c r="CG11" i="15956"/>
  <c r="CG42" i="15956" s="1"/>
  <c r="CF11" i="15956"/>
  <c r="CF42" i="15956" s="1"/>
  <c r="CE11" i="15956"/>
  <c r="CD11" i="15956"/>
  <c r="CD42" i="15956" s="1"/>
  <c r="CC11" i="15956"/>
  <c r="CC42" i="15956" s="1"/>
  <c r="BX11" i="15956"/>
  <c r="BW11" i="15956"/>
  <c r="BW42" i="15956" s="1"/>
  <c r="BV11" i="15956"/>
  <c r="BU11" i="15956"/>
  <c r="BU42" i="15956" s="1"/>
  <c r="BT11" i="15956"/>
  <c r="BS11" i="15956"/>
  <c r="BR11" i="15956"/>
  <c r="BM11" i="15956"/>
  <c r="BM42" i="15956" s="1"/>
  <c r="BL11" i="15956"/>
  <c r="BL42" i="15956" s="1"/>
  <c r="BK11" i="15956"/>
  <c r="BJ11" i="15956"/>
  <c r="BJ42" i="15956" s="1"/>
  <c r="BI11" i="15956"/>
  <c r="BI42" i="15956" s="1"/>
  <c r="BH11" i="15956"/>
  <c r="BG11" i="15956"/>
  <c r="BG42" i="15956" s="1"/>
  <c r="BB11" i="15956"/>
  <c r="BA11" i="15956"/>
  <c r="BA42" i="15956" s="1"/>
  <c r="AZ11" i="15956"/>
  <c r="AY11" i="15956"/>
  <c r="AX11" i="15956"/>
  <c r="AW11" i="15956"/>
  <c r="AW42" i="15956" s="1"/>
  <c r="AV11" i="15956"/>
  <c r="AV42" i="15956" s="1"/>
  <c r="AQ11" i="15956"/>
  <c r="AP11" i="15956"/>
  <c r="AO11" i="15956"/>
  <c r="AO42" i="15956" s="1"/>
  <c r="AN11" i="15956"/>
  <c r="AN42" i="15956" s="1"/>
  <c r="AM11" i="15956"/>
  <c r="AL11" i="15956"/>
  <c r="AK11" i="15956"/>
  <c r="AK42" i="15956" s="1"/>
  <c r="AF11" i="15956"/>
  <c r="AF42" i="15956" s="1"/>
  <c r="AE11" i="15956"/>
  <c r="AD11" i="15956"/>
  <c r="AC11" i="15956"/>
  <c r="AC42" i="15956" s="1"/>
  <c r="AB11" i="15956"/>
  <c r="AB42" i="15956" s="1"/>
  <c r="AA11" i="15956"/>
  <c r="Z11" i="15956"/>
  <c r="Z42" i="15956" s="1"/>
  <c r="U11" i="15956"/>
  <c r="U42" i="15956" s="1"/>
  <c r="T11" i="15956"/>
  <c r="T42" i="15956" s="1"/>
  <c r="S11" i="15956"/>
  <c r="S42" i="15956" s="1"/>
  <c r="R11" i="15956"/>
  <c r="Q11" i="15956"/>
  <c r="Q42" i="15956" s="1"/>
  <c r="P11" i="15956"/>
  <c r="P42" i="15956" s="1"/>
  <c r="O11" i="15956"/>
  <c r="J11" i="15956"/>
  <c r="I11" i="15956"/>
  <c r="I42" i="15956" s="1"/>
  <c r="H11" i="15956"/>
  <c r="H42" i="15956" s="1"/>
  <c r="G11" i="15956"/>
  <c r="F11" i="15956"/>
  <c r="F42" i="15956" s="1"/>
  <c r="E11" i="15956"/>
  <c r="E42" i="15956" s="1"/>
  <c r="D11" i="15956"/>
  <c r="D42" i="15956" s="1"/>
  <c r="AE83" i="15955"/>
  <c r="AD83" i="15955"/>
  <c r="AB83" i="15955"/>
  <c r="AB68" i="15955" s="1"/>
  <c r="AB69" i="15955" s="1"/>
  <c r="AA83" i="15955"/>
  <c r="Y83" i="15955"/>
  <c r="Y68" i="15955" s="1"/>
  <c r="Y69" i="15955" s="1"/>
  <c r="T83" i="15955"/>
  <c r="S83" i="15955"/>
  <c r="R83" i="15955"/>
  <c r="Q83" i="15955"/>
  <c r="P83" i="15955"/>
  <c r="N83" i="15955"/>
  <c r="N68" i="15955" s="1"/>
  <c r="N69" i="15955" s="1"/>
  <c r="AC82" i="15955"/>
  <c r="Z82" i="15955"/>
  <c r="O82" i="15955"/>
  <c r="O83" i="15955" s="1"/>
  <c r="AC81" i="15955"/>
  <c r="Z81" i="15955"/>
  <c r="O81" i="15955"/>
  <c r="I81" i="15955"/>
  <c r="H81" i="15955"/>
  <c r="H68" i="15955" s="1"/>
  <c r="F81" i="15955"/>
  <c r="F68" i="15955" s="1"/>
  <c r="F69" i="15955" s="1"/>
  <c r="E81" i="15955"/>
  <c r="E68" i="15955" s="1"/>
  <c r="C81" i="15955"/>
  <c r="C68" i="15955" s="1"/>
  <c r="C69" i="15955" s="1"/>
  <c r="AC80" i="15955"/>
  <c r="Z80" i="15955"/>
  <c r="O80" i="15955"/>
  <c r="G80" i="15955"/>
  <c r="D80" i="15955"/>
  <c r="AC79" i="15955"/>
  <c r="AC83" i="15955" s="1"/>
  <c r="Z79" i="15955"/>
  <c r="O79" i="15955"/>
  <c r="G79" i="15955"/>
  <c r="D79" i="15955"/>
  <c r="AE78" i="15955"/>
  <c r="AE59" i="15955" s="1"/>
  <c r="AE61" i="15955" s="1"/>
  <c r="AD78" i="15955"/>
  <c r="AD59" i="15955" s="1"/>
  <c r="AB78" i="15955"/>
  <c r="AA78" i="15955"/>
  <c r="Y78" i="15955"/>
  <c r="T78" i="15955"/>
  <c r="S78" i="15955"/>
  <c r="R78" i="15955"/>
  <c r="Q78" i="15955"/>
  <c r="Q59" i="15955" s="1"/>
  <c r="Q61" i="15955" s="1"/>
  <c r="P78" i="15955"/>
  <c r="P59" i="15955" s="1"/>
  <c r="N78" i="15955"/>
  <c r="N59" i="15955" s="1"/>
  <c r="N61" i="15955" s="1"/>
  <c r="G78" i="15955"/>
  <c r="D78" i="15955"/>
  <c r="AC77" i="15955"/>
  <c r="Z77" i="15955"/>
  <c r="O77" i="15955"/>
  <c r="I77" i="15955"/>
  <c r="H77" i="15955"/>
  <c r="H59" i="15955" s="1"/>
  <c r="F77" i="15955"/>
  <c r="E77" i="15955"/>
  <c r="E59" i="15955" s="1"/>
  <c r="C77" i="15955"/>
  <c r="AC76" i="15955"/>
  <c r="Z76" i="15955"/>
  <c r="O76" i="15955"/>
  <c r="G76" i="15955"/>
  <c r="D76" i="15955"/>
  <c r="AC75" i="15955"/>
  <c r="Z75" i="15955"/>
  <c r="O75" i="15955"/>
  <c r="G75" i="15955"/>
  <c r="D75" i="15955"/>
  <c r="AC74" i="15955"/>
  <c r="Z74" i="15955"/>
  <c r="O74" i="15955"/>
  <c r="G74" i="15955"/>
  <c r="D74" i="15955"/>
  <c r="AE68" i="15955"/>
  <c r="AE69" i="15955" s="1"/>
  <c r="AD68" i="15955"/>
  <c r="AC68" i="15955" s="1"/>
  <c r="AA68" i="15955"/>
  <c r="AA69" i="15955" s="1"/>
  <c r="T68" i="15955"/>
  <c r="S68" i="15955"/>
  <c r="S69" i="15955" s="1"/>
  <c r="Q68" i="15955"/>
  <c r="Q69" i="15955" s="1"/>
  <c r="P68" i="15955"/>
  <c r="P69" i="15955" s="1"/>
  <c r="I68" i="15955"/>
  <c r="I69" i="15955" s="1"/>
  <c r="R67" i="15955"/>
  <c r="O67" i="15955"/>
  <c r="AC66" i="15955"/>
  <c r="Z66" i="15955"/>
  <c r="R66" i="15955"/>
  <c r="O66" i="15955"/>
  <c r="G66" i="15955"/>
  <c r="D66" i="15955"/>
  <c r="AC65" i="15955"/>
  <c r="Z65" i="15955"/>
  <c r="R65" i="15955"/>
  <c r="O65" i="15955"/>
  <c r="D65" i="15955"/>
  <c r="AC64" i="15955"/>
  <c r="Z64" i="15955"/>
  <c r="R64" i="15955"/>
  <c r="O64" i="15955"/>
  <c r="G64" i="15955"/>
  <c r="D64" i="15955"/>
  <c r="AC63" i="15955"/>
  <c r="Z63" i="15955"/>
  <c r="R63" i="15955"/>
  <c r="O63" i="15955"/>
  <c r="G63" i="15955"/>
  <c r="D63" i="15955"/>
  <c r="AC62" i="15955"/>
  <c r="Z62" i="15955"/>
  <c r="R62" i="15955"/>
  <c r="O62" i="15955"/>
  <c r="G62" i="15955"/>
  <c r="D62" i="15955"/>
  <c r="AC60" i="15955"/>
  <c r="R60" i="15955"/>
  <c r="G60" i="15955"/>
  <c r="AB59" i="15955"/>
  <c r="AB61" i="15955" s="1"/>
  <c r="AA59" i="15955"/>
  <c r="AA61" i="15955" s="1"/>
  <c r="Y59" i="15955"/>
  <c r="Y61" i="15955" s="1"/>
  <c r="T59" i="15955"/>
  <c r="T61" i="15955" s="1"/>
  <c r="S59" i="15955"/>
  <c r="I59" i="15955"/>
  <c r="I61" i="15955" s="1"/>
  <c r="F59" i="15955"/>
  <c r="F61" i="15955" s="1"/>
  <c r="C59" i="15955"/>
  <c r="C61" i="15955" s="1"/>
  <c r="AC58" i="15955"/>
  <c r="Z58" i="15955"/>
  <c r="R58" i="15955"/>
  <c r="O58" i="15955"/>
  <c r="G58" i="15955"/>
  <c r="D58" i="15955"/>
  <c r="AC57" i="15955"/>
  <c r="Z57" i="15955"/>
  <c r="R57" i="15955"/>
  <c r="O57" i="15955"/>
  <c r="G57" i="15955"/>
  <c r="D57" i="15955"/>
  <c r="AC56" i="15955"/>
  <c r="Z56" i="15955"/>
  <c r="R56" i="15955"/>
  <c r="O56" i="15955"/>
  <c r="G56" i="15955"/>
  <c r="D56" i="15955"/>
  <c r="AC55" i="15955"/>
  <c r="Z55" i="15955"/>
  <c r="R55" i="15955"/>
  <c r="O55" i="15955"/>
  <c r="G55" i="15955"/>
  <c r="D55" i="15955"/>
  <c r="AC54" i="15955"/>
  <c r="Z54" i="15955"/>
  <c r="R54" i="15955"/>
  <c r="O54" i="15955"/>
  <c r="G54" i="15955"/>
  <c r="D54" i="15955"/>
  <c r="AE53" i="15955"/>
  <c r="AD53" i="15955"/>
  <c r="AB53" i="15955"/>
  <c r="AA53" i="15955"/>
  <c r="Y53" i="15955"/>
  <c r="T53" i="15955"/>
  <c r="S53" i="15955"/>
  <c r="Q53" i="15955"/>
  <c r="P53" i="15955"/>
  <c r="N53" i="15955"/>
  <c r="I53" i="15955"/>
  <c r="H53" i="15955"/>
  <c r="F53" i="15955"/>
  <c r="E53" i="15955"/>
  <c r="C53" i="15955"/>
  <c r="AC52" i="15955"/>
  <c r="R52" i="15955"/>
  <c r="G52" i="15955"/>
  <c r="AC51" i="15955"/>
  <c r="Z51" i="15955"/>
  <c r="R51" i="15955"/>
  <c r="O51" i="15955"/>
  <c r="G51" i="15955"/>
  <c r="D51" i="15955"/>
  <c r="AC50" i="15955"/>
  <c r="Z50" i="15955"/>
  <c r="R50" i="15955"/>
  <c r="O50" i="15955"/>
  <c r="G50" i="15955"/>
  <c r="D50" i="15955"/>
  <c r="AC49" i="15955"/>
  <c r="Z49" i="15955"/>
  <c r="R49" i="15955"/>
  <c r="O49" i="15955"/>
  <c r="G49" i="15955"/>
  <c r="D49" i="15955"/>
  <c r="AC48" i="15955"/>
  <c r="Z48" i="15955"/>
  <c r="R48" i="15955"/>
  <c r="O48" i="15955"/>
  <c r="G48" i="15955"/>
  <c r="D48" i="15955"/>
  <c r="AC47" i="15955"/>
  <c r="Z47" i="15955"/>
  <c r="R47" i="15955"/>
  <c r="O47" i="15955"/>
  <c r="G47" i="15955"/>
  <c r="D47" i="15955"/>
  <c r="AC46" i="15955"/>
  <c r="Z46" i="15955"/>
  <c r="R46" i="15955"/>
  <c r="O46" i="15955"/>
  <c r="G46" i="15955"/>
  <c r="D46" i="15955"/>
  <c r="AC45" i="15955"/>
  <c r="Z45" i="15955"/>
  <c r="R45" i="15955"/>
  <c r="O45" i="15955"/>
  <c r="G45" i="15955"/>
  <c r="D45" i="15955"/>
  <c r="AC44" i="15955"/>
  <c r="AC53" i="15955" s="1"/>
  <c r="Z44" i="15955"/>
  <c r="R44" i="15955"/>
  <c r="O44" i="15955"/>
  <c r="G44" i="15955"/>
  <c r="D44" i="15955"/>
  <c r="AC43" i="15955"/>
  <c r="Z43" i="15955"/>
  <c r="R43" i="15955"/>
  <c r="O43" i="15955"/>
  <c r="O53" i="15955" s="1"/>
  <c r="G43" i="15955"/>
  <c r="D43" i="15955"/>
  <c r="AE42" i="15955"/>
  <c r="AD42" i="15955"/>
  <c r="AB42" i="15955"/>
  <c r="AA42" i="15955"/>
  <c r="Y42" i="15955"/>
  <c r="T42" i="15955"/>
  <c r="S42" i="15955"/>
  <c r="Q42" i="15955"/>
  <c r="P42" i="15955"/>
  <c r="N42" i="15955"/>
  <c r="I42" i="15955"/>
  <c r="H42" i="15955"/>
  <c r="F42" i="15955"/>
  <c r="E42" i="15955"/>
  <c r="C42" i="15955"/>
  <c r="AC41" i="15955"/>
  <c r="R41" i="15955"/>
  <c r="G41" i="15955"/>
  <c r="AC40" i="15955"/>
  <c r="Z40" i="15955"/>
  <c r="R40" i="15955"/>
  <c r="O40" i="15955"/>
  <c r="G40" i="15955"/>
  <c r="D40" i="15955"/>
  <c r="AC39" i="15955"/>
  <c r="Z39" i="15955"/>
  <c r="R39" i="15955"/>
  <c r="O39" i="15955"/>
  <c r="G39" i="15955"/>
  <c r="D39" i="15955"/>
  <c r="AC38" i="15955"/>
  <c r="R38" i="15955"/>
  <c r="G38" i="15955"/>
  <c r="AC37" i="15955"/>
  <c r="Z37" i="15955"/>
  <c r="R37" i="15955"/>
  <c r="O37" i="15955"/>
  <c r="G37" i="15955"/>
  <c r="D37" i="15955"/>
  <c r="AC36" i="15955"/>
  <c r="Z36" i="15955"/>
  <c r="AC35" i="15955"/>
  <c r="Z35" i="15955"/>
  <c r="R35" i="15955"/>
  <c r="O35" i="15955"/>
  <c r="G35" i="15955"/>
  <c r="D35" i="15955"/>
  <c r="AC34" i="15955"/>
  <c r="Z34" i="15955"/>
  <c r="R34" i="15955"/>
  <c r="O34" i="15955"/>
  <c r="G34" i="15955"/>
  <c r="D34" i="15955"/>
  <c r="AC33" i="15955"/>
  <c r="Z33" i="15955"/>
  <c r="R33" i="15955"/>
  <c r="O33" i="15955"/>
  <c r="G33" i="15955"/>
  <c r="D33" i="15955"/>
  <c r="AC32" i="15955"/>
  <c r="Z32" i="15955"/>
  <c r="R32" i="15955"/>
  <c r="O32" i="15955"/>
  <c r="G32" i="15955"/>
  <c r="D32" i="15955"/>
  <c r="AC31" i="15955"/>
  <c r="Z31" i="15955"/>
  <c r="R31" i="15955"/>
  <c r="O31" i="15955"/>
  <c r="G31" i="15955"/>
  <c r="D31" i="15955"/>
  <c r="AE30" i="15955"/>
  <c r="AD30" i="15955"/>
  <c r="AB30" i="15955"/>
  <c r="AA30" i="15955"/>
  <c r="Y30" i="15955"/>
  <c r="T30" i="15955"/>
  <c r="S30" i="15955"/>
  <c r="Q30" i="15955"/>
  <c r="P30" i="15955"/>
  <c r="N30" i="15955"/>
  <c r="I30" i="15955"/>
  <c r="H30" i="15955"/>
  <c r="F30" i="15955"/>
  <c r="E30" i="15955"/>
  <c r="C30" i="15955"/>
  <c r="AC29" i="15955"/>
  <c r="R29" i="15955"/>
  <c r="G29" i="15955"/>
  <c r="AC28" i="15955"/>
  <c r="R28" i="15955"/>
  <c r="G28" i="15955"/>
  <c r="AC27" i="15955"/>
  <c r="Z27" i="15955"/>
  <c r="R27" i="15955"/>
  <c r="O27" i="15955"/>
  <c r="G27" i="15955"/>
  <c r="D27" i="15955"/>
  <c r="AC26" i="15955"/>
  <c r="Z26" i="15955"/>
  <c r="R26" i="15955"/>
  <c r="O26" i="15955"/>
  <c r="G26" i="15955"/>
  <c r="D26" i="15955"/>
  <c r="AC25" i="15955"/>
  <c r="R25" i="15955"/>
  <c r="G25" i="15955"/>
  <c r="AC24" i="15955"/>
  <c r="Z24" i="15955"/>
  <c r="R24" i="15955"/>
  <c r="O24" i="15955"/>
  <c r="G24" i="15955"/>
  <c r="D24" i="15955"/>
  <c r="AC23" i="15955"/>
  <c r="Z23" i="15955"/>
  <c r="R23" i="15955"/>
  <c r="O23" i="15955"/>
  <c r="G23" i="15955"/>
  <c r="D23" i="15955"/>
  <c r="AC22" i="15955"/>
  <c r="Z22" i="15955"/>
  <c r="R22" i="15955"/>
  <c r="O22" i="15955"/>
  <c r="G22" i="15955"/>
  <c r="D22" i="15955"/>
  <c r="AC21" i="15955"/>
  <c r="Z21" i="15955"/>
  <c r="R21" i="15955"/>
  <c r="O21" i="15955"/>
  <c r="G21" i="15955"/>
  <c r="D21" i="15955"/>
  <c r="AC20" i="15955"/>
  <c r="Z20" i="15955"/>
  <c r="R20" i="15955"/>
  <c r="O20" i="15955"/>
  <c r="G20" i="15955"/>
  <c r="D20" i="15955"/>
  <c r="AC19" i="15955"/>
  <c r="Z19" i="15955"/>
  <c r="R19" i="15955"/>
  <c r="O19" i="15955"/>
  <c r="G19" i="15955"/>
  <c r="D19" i="15955"/>
  <c r="AC18" i="15955"/>
  <c r="Z18" i="15955"/>
  <c r="Z30" i="15955" s="1"/>
  <c r="R18" i="15955"/>
  <c r="O18" i="15955"/>
  <c r="G18" i="15955"/>
  <c r="D18" i="15955"/>
  <c r="AE17" i="15955"/>
  <c r="AD17" i="15955"/>
  <c r="AB17" i="15955"/>
  <c r="AA17" i="15955"/>
  <c r="Y17" i="15955"/>
  <c r="T17" i="15955"/>
  <c r="S17" i="15955"/>
  <c r="R17" i="15955"/>
  <c r="Q17" i="15955"/>
  <c r="P17" i="15955"/>
  <c r="N17" i="15955"/>
  <c r="I17" i="15955"/>
  <c r="H17" i="15955"/>
  <c r="F17" i="15955"/>
  <c r="E17" i="15955"/>
  <c r="C17" i="15955"/>
  <c r="AC16" i="15955"/>
  <c r="G16" i="15955"/>
  <c r="AC15" i="15955"/>
  <c r="G15" i="15955"/>
  <c r="AC14" i="15955"/>
  <c r="Z14" i="15955"/>
  <c r="O14" i="15955"/>
  <c r="G14" i="15955"/>
  <c r="D14" i="15955"/>
  <c r="AC13" i="15955"/>
  <c r="G13" i="15955"/>
  <c r="AC12" i="15955"/>
  <c r="G12" i="15955"/>
  <c r="AC11" i="15955"/>
  <c r="G11" i="15955"/>
  <c r="AC10" i="15955"/>
  <c r="G10" i="15955"/>
  <c r="AC9" i="15955"/>
  <c r="Z9" i="15955"/>
  <c r="O9" i="15955"/>
  <c r="G9" i="15955"/>
  <c r="D9" i="15955"/>
  <c r="AC8" i="15955"/>
  <c r="Z8" i="15955"/>
  <c r="O8" i="15955"/>
  <c r="G8" i="15955"/>
  <c r="D8" i="15955"/>
  <c r="AC7" i="15955"/>
  <c r="Z7" i="15955"/>
  <c r="O7" i="15955"/>
  <c r="G7" i="15955"/>
  <c r="D7" i="15955"/>
  <c r="AC6" i="15955"/>
  <c r="Z6" i="15955"/>
  <c r="O6" i="15955"/>
  <c r="G6" i="15955"/>
  <c r="D6" i="15955"/>
  <c r="AC5" i="15955"/>
  <c r="Z5" i="15955"/>
  <c r="O5" i="15955"/>
  <c r="G5" i="15955"/>
  <c r="D5" i="15955"/>
  <c r="AC4" i="15955"/>
  <c r="Z4" i="15955"/>
  <c r="O4" i="15955"/>
  <c r="G4" i="15955"/>
  <c r="D4" i="15955"/>
  <c r="AC3" i="15955"/>
  <c r="Z3" i="15955"/>
  <c r="O3" i="15955"/>
  <c r="G3" i="15955"/>
  <c r="D3" i="15955"/>
  <c r="D13" i="15954"/>
  <c r="E13" i="15954"/>
  <c r="F13" i="15954"/>
  <c r="G13" i="15954"/>
  <c r="H13" i="15954"/>
  <c r="I13" i="15954"/>
  <c r="J13" i="15954"/>
  <c r="O13" i="15954"/>
  <c r="P13" i="15954"/>
  <c r="Q13" i="15954"/>
  <c r="R13" i="15954"/>
  <c r="S13" i="15954"/>
  <c r="T13" i="15954"/>
  <c r="U13" i="15954"/>
  <c r="Z13" i="15954"/>
  <c r="AA13" i="15954"/>
  <c r="AB13" i="15954"/>
  <c r="AC13" i="15954"/>
  <c r="AD13" i="15954"/>
  <c r="AE13" i="15954"/>
  <c r="AF13" i="15954"/>
  <c r="AK13" i="15954"/>
  <c r="AL13" i="15954"/>
  <c r="AM13" i="15954"/>
  <c r="AN13" i="15954"/>
  <c r="AO13" i="15954"/>
  <c r="AP13" i="15954"/>
  <c r="AQ13" i="15954"/>
  <c r="AV13" i="15954"/>
  <c r="AW13" i="15954"/>
  <c r="AX13" i="15954"/>
  <c r="AY13" i="15954"/>
  <c r="AZ13" i="15954"/>
  <c r="BA13" i="15954"/>
  <c r="BB13" i="15954"/>
  <c r="BG13" i="15954"/>
  <c r="BH13" i="15954"/>
  <c r="BI13" i="15954"/>
  <c r="BJ13" i="15954"/>
  <c r="BK13" i="15954"/>
  <c r="BL13" i="15954"/>
  <c r="BM13" i="15954"/>
  <c r="D24" i="15954"/>
  <c r="E24" i="15954"/>
  <c r="F24" i="15954"/>
  <c r="G24" i="15954"/>
  <c r="H24" i="15954"/>
  <c r="I24" i="15954"/>
  <c r="I69" i="15954" s="1"/>
  <c r="J24" i="15954"/>
  <c r="O24" i="15954"/>
  <c r="P24" i="15954"/>
  <c r="Q24" i="15954"/>
  <c r="R24" i="15954"/>
  <c r="S24" i="15954"/>
  <c r="T24" i="15954"/>
  <c r="U24" i="15954"/>
  <c r="Z24" i="15954"/>
  <c r="AA24" i="15954"/>
  <c r="AB24" i="15954"/>
  <c r="AC24" i="15954"/>
  <c r="AD24" i="15954"/>
  <c r="AE24" i="15954"/>
  <c r="AF24" i="15954"/>
  <c r="AK24" i="15954"/>
  <c r="AL24" i="15954"/>
  <c r="AM24" i="15954"/>
  <c r="AN24" i="15954"/>
  <c r="AO24" i="15954"/>
  <c r="AP24" i="15954"/>
  <c r="AQ24" i="15954"/>
  <c r="AV24" i="15954"/>
  <c r="AW24" i="15954"/>
  <c r="AX24" i="15954"/>
  <c r="AY24" i="15954"/>
  <c r="AZ24" i="15954"/>
  <c r="BA24" i="15954"/>
  <c r="BB24" i="15954"/>
  <c r="BG24" i="15954"/>
  <c r="BH24" i="15954"/>
  <c r="BI24" i="15954"/>
  <c r="BJ24" i="15954"/>
  <c r="BK24" i="15954"/>
  <c r="BL24" i="15954"/>
  <c r="BM24" i="15954"/>
  <c r="D34" i="15954"/>
  <c r="E34" i="15954"/>
  <c r="F34" i="15954"/>
  <c r="G34" i="15954"/>
  <c r="H34" i="15954"/>
  <c r="I34" i="15954"/>
  <c r="J34" i="15954"/>
  <c r="O34" i="15954"/>
  <c r="P34" i="15954"/>
  <c r="Q34" i="15954"/>
  <c r="R34" i="15954"/>
  <c r="S34" i="15954"/>
  <c r="T34" i="15954"/>
  <c r="U34" i="15954"/>
  <c r="Z34" i="15954"/>
  <c r="AA34" i="15954"/>
  <c r="AB34" i="15954"/>
  <c r="AC34" i="15954"/>
  <c r="AD34" i="15954"/>
  <c r="AE34" i="15954"/>
  <c r="AF34" i="15954"/>
  <c r="AK34" i="15954"/>
  <c r="AL34" i="15954"/>
  <c r="AM34" i="15954"/>
  <c r="AN34" i="15954"/>
  <c r="AO34" i="15954"/>
  <c r="AP34" i="15954"/>
  <c r="AQ34" i="15954"/>
  <c r="AV34" i="15954"/>
  <c r="AW34" i="15954"/>
  <c r="AX34" i="15954"/>
  <c r="AY34" i="15954"/>
  <c r="AZ34" i="15954"/>
  <c r="BA34" i="15954"/>
  <c r="BB34" i="15954"/>
  <c r="BG34" i="15954"/>
  <c r="BH34" i="15954"/>
  <c r="BI34" i="15954"/>
  <c r="BJ34" i="15954"/>
  <c r="BK34" i="15954"/>
  <c r="BL34" i="15954"/>
  <c r="BM34" i="15954"/>
  <c r="D46" i="15954"/>
  <c r="E46" i="15954"/>
  <c r="F46" i="15954"/>
  <c r="G46" i="15954"/>
  <c r="H46" i="15954"/>
  <c r="I46" i="15954"/>
  <c r="J46" i="15954"/>
  <c r="O46" i="15954"/>
  <c r="P46" i="15954"/>
  <c r="Q46" i="15954"/>
  <c r="R46" i="15954"/>
  <c r="S46" i="15954"/>
  <c r="T46" i="15954"/>
  <c r="U46" i="15954"/>
  <c r="Z46" i="15954"/>
  <c r="AA46" i="15954"/>
  <c r="AB46" i="15954"/>
  <c r="AC46" i="15954"/>
  <c r="AD46" i="15954"/>
  <c r="AE46" i="15954"/>
  <c r="AF46" i="15954"/>
  <c r="AK46" i="15954"/>
  <c r="AL46" i="15954"/>
  <c r="AM46" i="15954"/>
  <c r="AN46" i="15954"/>
  <c r="AO46" i="15954"/>
  <c r="AP46" i="15954"/>
  <c r="AQ46" i="15954"/>
  <c r="AV46" i="15954"/>
  <c r="AW46" i="15954"/>
  <c r="AX46" i="15954"/>
  <c r="AY46" i="15954"/>
  <c r="AZ46" i="15954"/>
  <c r="BA46" i="15954"/>
  <c r="BB46" i="15954"/>
  <c r="BG46" i="15954"/>
  <c r="BH46" i="15954"/>
  <c r="BI46" i="15954"/>
  <c r="BJ46" i="15954"/>
  <c r="BK46" i="15954"/>
  <c r="BL46" i="15954"/>
  <c r="BM46" i="15954"/>
  <c r="D54" i="15954"/>
  <c r="E54" i="15954"/>
  <c r="F54" i="15954"/>
  <c r="G54" i="15954"/>
  <c r="H54" i="15954"/>
  <c r="I54" i="15954"/>
  <c r="J54" i="15954"/>
  <c r="O54" i="15954"/>
  <c r="P54" i="15954"/>
  <c r="Q54" i="15954"/>
  <c r="R54" i="15954"/>
  <c r="S54" i="15954"/>
  <c r="T54" i="15954"/>
  <c r="U54" i="15954"/>
  <c r="Z54" i="15954"/>
  <c r="AA54" i="15954"/>
  <c r="AB54" i="15954"/>
  <c r="AC54" i="15954"/>
  <c r="AD54" i="15954"/>
  <c r="AE54" i="15954"/>
  <c r="AF54" i="15954"/>
  <c r="AK54" i="15954"/>
  <c r="AL54" i="15954"/>
  <c r="AM54" i="15954"/>
  <c r="AN54" i="15954"/>
  <c r="AO54" i="15954"/>
  <c r="AP54" i="15954"/>
  <c r="AQ54" i="15954"/>
  <c r="AV54" i="15954"/>
  <c r="AW54" i="15954"/>
  <c r="AX54" i="15954"/>
  <c r="AY54" i="15954"/>
  <c r="AZ54" i="15954"/>
  <c r="BA54" i="15954"/>
  <c r="BB54" i="15954"/>
  <c r="BG54" i="15954"/>
  <c r="BH54" i="15954"/>
  <c r="BI54" i="15954"/>
  <c r="BJ54" i="15954"/>
  <c r="BK54" i="15954"/>
  <c r="BL54" i="15954"/>
  <c r="BM54" i="15954"/>
  <c r="O61" i="15954"/>
  <c r="O62" i="15954" s="1"/>
  <c r="P61" i="15954"/>
  <c r="P62" i="15954" s="1"/>
  <c r="Q61" i="15954"/>
  <c r="R61" i="15954"/>
  <c r="R62" i="15954" s="1"/>
  <c r="S61" i="15954"/>
  <c r="S62" i="15954" s="1"/>
  <c r="T61" i="15954"/>
  <c r="T62" i="15954" s="1"/>
  <c r="U61" i="15954"/>
  <c r="U62" i="15954" s="1"/>
  <c r="D62" i="15954"/>
  <c r="E62" i="15954"/>
  <c r="F62" i="15954"/>
  <c r="G62" i="15954"/>
  <c r="H62" i="15954"/>
  <c r="I62" i="15954"/>
  <c r="J62" i="15954"/>
  <c r="Q62" i="15954"/>
  <c r="Z62" i="15954"/>
  <c r="AA62" i="15954"/>
  <c r="AB62" i="15954"/>
  <c r="AC62" i="15954"/>
  <c r="AD62" i="15954"/>
  <c r="AE62" i="15954"/>
  <c r="AF62" i="15954"/>
  <c r="AK62" i="15954"/>
  <c r="AL62" i="15954"/>
  <c r="AM62" i="15954"/>
  <c r="AN62" i="15954"/>
  <c r="AO62" i="15954"/>
  <c r="AP62" i="15954"/>
  <c r="AQ62" i="15954"/>
  <c r="AV62" i="15954"/>
  <c r="AV69" i="15954" s="1"/>
  <c r="AW62" i="15954"/>
  <c r="AX62" i="15954"/>
  <c r="AY62" i="15954"/>
  <c r="AZ62" i="15954"/>
  <c r="BA62" i="15954"/>
  <c r="BB62" i="15954"/>
  <c r="BG62" i="15954"/>
  <c r="BH62" i="15954"/>
  <c r="BI62" i="15954"/>
  <c r="BJ62" i="15954"/>
  <c r="BK62" i="15954"/>
  <c r="BL62" i="15954"/>
  <c r="BL69" i="15954" s="1"/>
  <c r="BM62" i="15954"/>
  <c r="D65" i="15954"/>
  <c r="E65" i="15954"/>
  <c r="F65" i="15954"/>
  <c r="G65" i="15954"/>
  <c r="H65" i="15954"/>
  <c r="I65" i="15954"/>
  <c r="J65" i="15954"/>
  <c r="O65" i="15954"/>
  <c r="P65" i="15954"/>
  <c r="Q65" i="15954"/>
  <c r="R65" i="15954"/>
  <c r="S65" i="15954"/>
  <c r="T65" i="15954"/>
  <c r="U65" i="15954"/>
  <c r="Z65" i="15954"/>
  <c r="AA65" i="15954"/>
  <c r="AB65" i="15954"/>
  <c r="AC65" i="15954"/>
  <c r="AD65" i="15954"/>
  <c r="AE65" i="15954"/>
  <c r="AF65" i="15954"/>
  <c r="AK65" i="15954"/>
  <c r="AL65" i="15954"/>
  <c r="AM65" i="15954"/>
  <c r="AN65" i="15954"/>
  <c r="AO65" i="15954"/>
  <c r="AP65" i="15954"/>
  <c r="AQ65" i="15954"/>
  <c r="AV65" i="15954"/>
  <c r="AW65" i="15954"/>
  <c r="AX65" i="15954"/>
  <c r="AY65" i="15954"/>
  <c r="AZ65" i="15954"/>
  <c r="BA65" i="15954"/>
  <c r="BB65" i="15954"/>
  <c r="BG65" i="15954"/>
  <c r="BH65" i="15954"/>
  <c r="BI65" i="15954"/>
  <c r="BJ65" i="15954"/>
  <c r="BK65" i="15954"/>
  <c r="BL65" i="15954"/>
  <c r="BM65" i="15954"/>
  <c r="Z68" i="15954"/>
  <c r="AA68" i="15954"/>
  <c r="AB68" i="15954"/>
  <c r="AC68" i="15954"/>
  <c r="AD68" i="15954"/>
  <c r="AD69" i="15954" s="1"/>
  <c r="AE68" i="15954"/>
  <c r="AF68" i="15954"/>
  <c r="AV68" i="15954"/>
  <c r="AW68" i="15954"/>
  <c r="AX68" i="15954"/>
  <c r="AY68" i="15954"/>
  <c r="AZ68" i="15954"/>
  <c r="BA68" i="15954"/>
  <c r="BB68" i="15954"/>
  <c r="BG68" i="15954"/>
  <c r="BH68" i="15954"/>
  <c r="BI68" i="15954"/>
  <c r="BJ68" i="15954"/>
  <c r="BK68" i="15954"/>
  <c r="BL68" i="15954"/>
  <c r="BM68" i="15954"/>
  <c r="H69" i="15954"/>
  <c r="D74" i="15954"/>
  <c r="E74" i="15954"/>
  <c r="F74" i="15954"/>
  <c r="F80" i="15954" s="1"/>
  <c r="G74" i="15954"/>
  <c r="H74" i="15954"/>
  <c r="I74" i="15954"/>
  <c r="J74" i="15954"/>
  <c r="O74" i="15954"/>
  <c r="P74" i="15954"/>
  <c r="Q74" i="15954"/>
  <c r="R74" i="15954"/>
  <c r="S74" i="15954"/>
  <c r="T74" i="15954"/>
  <c r="U74" i="15954"/>
  <c r="Z74" i="15954"/>
  <c r="Z80" i="15954" s="1"/>
  <c r="AA74" i="15954"/>
  <c r="AB74" i="15954"/>
  <c r="AC74" i="15954"/>
  <c r="AD74" i="15954"/>
  <c r="AE74" i="15954"/>
  <c r="AF74" i="15954"/>
  <c r="AK74" i="15954"/>
  <c r="AL74" i="15954"/>
  <c r="AM74" i="15954"/>
  <c r="AN74" i="15954"/>
  <c r="AO74" i="15954"/>
  <c r="AP74" i="15954"/>
  <c r="AP80" i="15954" s="1"/>
  <c r="AQ74" i="15954"/>
  <c r="AV74" i="15954"/>
  <c r="AW74" i="15954"/>
  <c r="AX74" i="15954"/>
  <c r="AY74" i="15954"/>
  <c r="AZ74" i="15954"/>
  <c r="BA74" i="15954"/>
  <c r="BB74" i="15954"/>
  <c r="BG74" i="15954"/>
  <c r="BH74" i="15954"/>
  <c r="BI74" i="15954"/>
  <c r="BJ74" i="15954"/>
  <c r="BJ80" i="15954" s="1"/>
  <c r="BK74" i="15954"/>
  <c r="BL74" i="15954"/>
  <c r="BM74" i="15954"/>
  <c r="D79" i="15954"/>
  <c r="D80" i="15954" s="1"/>
  <c r="E79" i="15954"/>
  <c r="E80" i="15954" s="1"/>
  <c r="F79" i="15954"/>
  <c r="G79" i="15954"/>
  <c r="G80" i="15954" s="1"/>
  <c r="H79" i="15954"/>
  <c r="I79" i="15954"/>
  <c r="I80" i="15954" s="1"/>
  <c r="J79" i="15954"/>
  <c r="O79" i="15954"/>
  <c r="P79" i="15954"/>
  <c r="P80" i="15954" s="1"/>
  <c r="Q79" i="15954"/>
  <c r="R79" i="15954"/>
  <c r="S79" i="15954"/>
  <c r="T79" i="15954"/>
  <c r="U79" i="15954"/>
  <c r="U80" i="15954" s="1"/>
  <c r="Z79" i="15954"/>
  <c r="AA79" i="15954"/>
  <c r="AA80" i="15954" s="1"/>
  <c r="AB79" i="15954"/>
  <c r="AC79" i="15954"/>
  <c r="AC80" i="15954" s="1"/>
  <c r="AD79" i="15954"/>
  <c r="AE79" i="15954"/>
  <c r="AF79" i="15954"/>
  <c r="AF80" i="15954" s="1"/>
  <c r="AK79" i="15954"/>
  <c r="AL79" i="15954"/>
  <c r="AL80" i="15954" s="1"/>
  <c r="AM79" i="15954"/>
  <c r="AN79" i="15954"/>
  <c r="AN80" i="15954" s="1"/>
  <c r="AO79" i="15954"/>
  <c r="AO80" i="15954" s="1"/>
  <c r="AP79" i="15954"/>
  <c r="AQ79" i="15954"/>
  <c r="AQ80" i="15954" s="1"/>
  <c r="AV79" i="15954"/>
  <c r="AW79" i="15954"/>
  <c r="AW80" i="15954" s="1"/>
  <c r="AX79" i="15954"/>
  <c r="AY79" i="15954"/>
  <c r="AZ79" i="15954"/>
  <c r="AZ80" i="15954" s="1"/>
  <c r="BA79" i="15954"/>
  <c r="BB79" i="15954"/>
  <c r="BG79" i="15954"/>
  <c r="BH79" i="15954"/>
  <c r="BI79" i="15954"/>
  <c r="BI80" i="15954" s="1"/>
  <c r="BJ79" i="15954"/>
  <c r="BK79" i="15954"/>
  <c r="BK80" i="15954" s="1"/>
  <c r="BL79" i="15954"/>
  <c r="BM79" i="15954"/>
  <c r="BM80" i="15954" s="1"/>
  <c r="R80" i="15954"/>
  <c r="S80" i="15954"/>
  <c r="AK80" i="15954"/>
  <c r="AM80" i="15954"/>
  <c r="BB80" i="15954"/>
  <c r="BG80" i="15954"/>
  <c r="D91" i="15954"/>
  <c r="E91" i="15954"/>
  <c r="H91" i="15954"/>
  <c r="O91" i="15954"/>
  <c r="S91" i="15954"/>
  <c r="Z91" i="15954"/>
  <c r="AD91" i="15954"/>
  <c r="AK91" i="15954"/>
  <c r="AL91" i="15954"/>
  <c r="AO91" i="15954"/>
  <c r="AV91" i="15954"/>
  <c r="AW91" i="15954"/>
  <c r="AZ91" i="15954"/>
  <c r="BG91" i="15954"/>
  <c r="BK91" i="15954"/>
  <c r="AX80" i="15954" l="1"/>
  <c r="AD80" i="15954"/>
  <c r="AD81" i="15954" s="1"/>
  <c r="J80" i="15954"/>
  <c r="BH80" i="15954"/>
  <c r="T80" i="15954"/>
  <c r="AB69" i="15954"/>
  <c r="D30" i="15955"/>
  <c r="R30" i="15955"/>
  <c r="D53" i="15955"/>
  <c r="Z59" i="15955"/>
  <c r="Z61" i="15955" s="1"/>
  <c r="G42" i="15956"/>
  <c r="AA42" i="15956"/>
  <c r="AQ42" i="15956"/>
  <c r="BK42" i="15956"/>
  <c r="AS22" i="15957"/>
  <c r="R31" i="15957"/>
  <c r="G68" i="15955"/>
  <c r="AQ63" i="15956"/>
  <c r="AA41" i="15957"/>
  <c r="X12" i="15959"/>
  <c r="BA80" i="15954"/>
  <c r="Q80" i="15954"/>
  <c r="AW69" i="15954"/>
  <c r="AX69" i="15954"/>
  <c r="AX81" i="15954" s="1"/>
  <c r="J69" i="15954"/>
  <c r="R53" i="15955"/>
  <c r="J42" i="15956"/>
  <c r="AD42" i="15956"/>
  <c r="AK84" i="15956"/>
  <c r="BA84" i="15956"/>
  <c r="AY84" i="15956"/>
  <c r="T41" i="15957"/>
  <c r="Z53" i="15955"/>
  <c r="AL84" i="15956"/>
  <c r="BB84" i="15956"/>
  <c r="BC24" i="15957"/>
  <c r="AA44" i="15959"/>
  <c r="AA29" i="15959" s="1"/>
  <c r="AY80" i="15954"/>
  <c r="AE80" i="15954"/>
  <c r="O80" i="15954"/>
  <c r="AZ42" i="15956"/>
  <c r="BT42" i="15956"/>
  <c r="CN42" i="15956"/>
  <c r="N41" i="15957"/>
  <c r="AJ41" i="15957"/>
  <c r="G22" i="15957"/>
  <c r="AI31" i="15957"/>
  <c r="AI41" i="15957" s="1"/>
  <c r="R68" i="15955"/>
  <c r="AS12" i="15957"/>
  <c r="R22" i="15957"/>
  <c r="R39" i="15957"/>
  <c r="D69" i="15954"/>
  <c r="BI69" i="15954"/>
  <c r="AO69" i="15954"/>
  <c r="E69" i="15954"/>
  <c r="O30" i="15955"/>
  <c r="AL63" i="15956"/>
  <c r="BB63" i="15956"/>
  <c r="AP84" i="15956"/>
  <c r="BC17" i="15957"/>
  <c r="Y22" i="15957"/>
  <c r="AK23" i="15959"/>
  <c r="BM69" i="15954"/>
  <c r="AC69" i="15954"/>
  <c r="R59" i="15955"/>
  <c r="AM84" i="15956"/>
  <c r="BF17" i="15957"/>
  <c r="AH41" i="15957"/>
  <c r="AB39" i="15957"/>
  <c r="G34" i="15958"/>
  <c r="AA34" i="15958"/>
  <c r="AQ34" i="15958"/>
  <c r="I36" i="15959"/>
  <c r="G33" i="15959"/>
  <c r="AL22" i="15957"/>
  <c r="AK41" i="15957"/>
  <c r="O31" i="15957"/>
  <c r="U69" i="15954"/>
  <c r="AD61" i="15955"/>
  <c r="AC59" i="15955"/>
  <c r="AC61" i="15955" s="1"/>
  <c r="BA69" i="15954"/>
  <c r="BA81" i="15954" s="1"/>
  <c r="BM81" i="15954"/>
  <c r="AW81" i="15954"/>
  <c r="AC81" i="15954"/>
  <c r="I81" i="15954"/>
  <c r="Y71" i="15955"/>
  <c r="G30" i="15955"/>
  <c r="G53" i="15955"/>
  <c r="S61" i="15955"/>
  <c r="O68" i="15955"/>
  <c r="O69" i="15955" s="1"/>
  <c r="Z78" i="15955"/>
  <c r="AM42" i="15956"/>
  <c r="AM85" i="15956" s="1"/>
  <c r="AX63" i="15956"/>
  <c r="AV63" i="15956"/>
  <c r="AV64" i="15956" s="1"/>
  <c r="AW84" i="15956"/>
  <c r="AW85" i="15956" s="1"/>
  <c r="AR41" i="15957"/>
  <c r="D22" i="15957"/>
  <c r="AL31" i="15957"/>
  <c r="AS39" i="15957"/>
  <c r="AS41" i="15957" s="1"/>
  <c r="AI39" i="15957"/>
  <c r="H34" i="15958"/>
  <c r="AB34" i="15958"/>
  <c r="D34" i="15958"/>
  <c r="T34" i="15958"/>
  <c r="AN34" i="15958"/>
  <c r="G12" i="15959"/>
  <c r="E36" i="15959"/>
  <c r="AB80" i="15954"/>
  <c r="H80" i="15954"/>
  <c r="H81" i="15954" s="1"/>
  <c r="C71" i="15955"/>
  <c r="AA71" i="15955"/>
  <c r="G42" i="15955"/>
  <c r="T69" i="15955"/>
  <c r="BH42" i="15956"/>
  <c r="BX42" i="15956"/>
  <c r="CR42" i="15956"/>
  <c r="AW63" i="15956"/>
  <c r="AZ84" i="15956"/>
  <c r="AB22" i="15957"/>
  <c r="Y31" i="15957"/>
  <c r="F36" i="15959"/>
  <c r="AK69" i="15954"/>
  <c r="AK81" i="15954" s="1"/>
  <c r="O42" i="15955"/>
  <c r="N33" i="15959"/>
  <c r="AV80" i="15954"/>
  <c r="AV81" i="15954" s="1"/>
  <c r="G17" i="15955"/>
  <c r="Z17" i="15955"/>
  <c r="D81" i="15955"/>
  <c r="AP42" i="15956"/>
  <c r="AK63" i="15956"/>
  <c r="AK64" i="15956" s="1"/>
  <c r="BA63" i="15956"/>
  <c r="BA64" i="15956" s="1"/>
  <c r="AY63" i="15956"/>
  <c r="Z41" i="15957"/>
  <c r="P36" i="15959"/>
  <c r="Q33" i="15959"/>
  <c r="AK33" i="15959"/>
  <c r="BB69" i="15954"/>
  <c r="BB81" i="15954" s="1"/>
  <c r="AL69" i="15954"/>
  <c r="AL81" i="15954" s="1"/>
  <c r="R69" i="15954"/>
  <c r="R81" i="15954" s="1"/>
  <c r="O17" i="15955"/>
  <c r="AE71" i="15955"/>
  <c r="R61" i="15955"/>
  <c r="R69" i="15955"/>
  <c r="D77" i="15955"/>
  <c r="G81" i="15955"/>
  <c r="BB36" i="15957"/>
  <c r="BF32" i="15957"/>
  <c r="AV39" i="15957"/>
  <c r="P34" i="15958"/>
  <c r="AF34" i="15958"/>
  <c r="AA12" i="15959"/>
  <c r="D33" i="15959"/>
  <c r="J81" i="15954"/>
  <c r="Q69" i="15954"/>
  <c r="Q81" i="15954" s="1"/>
  <c r="BI81" i="15954"/>
  <c r="U81" i="15954"/>
  <c r="BK69" i="15954"/>
  <c r="AQ69" i="15954"/>
  <c r="AQ81" i="15954" s="1"/>
  <c r="AA69" i="15954"/>
  <c r="G69" i="15954"/>
  <c r="AC42" i="15955"/>
  <c r="H41" i="15957"/>
  <c r="AX41" i="15957"/>
  <c r="O36" i="15959"/>
  <c r="S36" i="15959"/>
  <c r="R36" i="15959"/>
  <c r="BL80" i="15954"/>
  <c r="BL81" i="15954" s="1"/>
  <c r="AO81" i="15954"/>
  <c r="E81" i="15954"/>
  <c r="AZ69" i="15954"/>
  <c r="AF69" i="15954"/>
  <c r="P69" i="15954"/>
  <c r="BJ69" i="15954"/>
  <c r="BJ81" i="15954" s="1"/>
  <c r="AP69" i="15954"/>
  <c r="AP81" i="15954" s="1"/>
  <c r="Z69" i="15954"/>
  <c r="Z81" i="15954" s="1"/>
  <c r="F69" i="15954"/>
  <c r="F81" i="15954" s="1"/>
  <c r="AC17" i="15955"/>
  <c r="N71" i="15955"/>
  <c r="D42" i="15955"/>
  <c r="Z42" i="15955"/>
  <c r="AC69" i="15955"/>
  <c r="O78" i="15955"/>
  <c r="AC78" i="15955"/>
  <c r="AN63" i="15956"/>
  <c r="AB12" i="15957"/>
  <c r="I41" i="15957"/>
  <c r="AD41" i="15957"/>
  <c r="BC32" i="15957"/>
  <c r="AK12" i="15959"/>
  <c r="AK36" i="15959" s="1"/>
  <c r="AH33" i="15959"/>
  <c r="Z68" i="15955"/>
  <c r="Z69" i="15955" s="1"/>
  <c r="Z83" i="15955"/>
  <c r="AX42" i="15956"/>
  <c r="AX64" i="15956" s="1"/>
  <c r="BR42" i="15956"/>
  <c r="CH42" i="15956"/>
  <c r="S41" i="15957"/>
  <c r="D39" i="15957"/>
  <c r="AE69" i="15954"/>
  <c r="AE81" i="15954" s="1"/>
  <c r="Q71" i="15955"/>
  <c r="G69" i="15955"/>
  <c r="G71" i="15955" s="1"/>
  <c r="O42" i="15956"/>
  <c r="AE42" i="15956"/>
  <c r="AY42" i="15956"/>
  <c r="AY85" i="15956" s="1"/>
  <c r="BS42" i="15956"/>
  <c r="CI42" i="15956"/>
  <c r="AP63" i="15956"/>
  <c r="AQ84" i="15956"/>
  <c r="AQ85" i="15956" s="1"/>
  <c r="G39" i="15957"/>
  <c r="G41" i="15957" s="1"/>
  <c r="G23" i="15959"/>
  <c r="AY69" i="15954"/>
  <c r="AY81" i="15954" s="1"/>
  <c r="T69" i="15954"/>
  <c r="T81" i="15954" s="1"/>
  <c r="BG69" i="15954"/>
  <c r="BG81" i="15954" s="1"/>
  <c r="AM69" i="15954"/>
  <c r="AM81" i="15954" s="1"/>
  <c r="S69" i="15954"/>
  <c r="S81" i="15954" s="1"/>
  <c r="D17" i="15955"/>
  <c r="R42" i="15955"/>
  <c r="AM63" i="15956"/>
  <c r="BH36" i="15957"/>
  <c r="Q41" i="15957"/>
  <c r="E34" i="15958"/>
  <c r="U34" i="15958"/>
  <c r="AO34" i="15958"/>
  <c r="W36" i="15959"/>
  <c r="N23" i="15959"/>
  <c r="N36" i="15959" s="1"/>
  <c r="AH23" i="15959"/>
  <c r="AH36" i="15959" s="1"/>
  <c r="C36" i="15959"/>
  <c r="D81" i="15954"/>
  <c r="BH69" i="15954"/>
  <c r="BH81" i="15954" s="1"/>
  <c r="AN69" i="15954"/>
  <c r="AN81" i="15954" s="1"/>
  <c r="S71" i="15955"/>
  <c r="AC30" i="15955"/>
  <c r="G77" i="15955"/>
  <c r="AV41" i="15957"/>
  <c r="O22" i="15957"/>
  <c r="O41" i="15957" s="1"/>
  <c r="BF24" i="15957"/>
  <c r="BF36" i="15957" s="1"/>
  <c r="F34" i="15958"/>
  <c r="Z34" i="15958"/>
  <c r="AP34" i="15958"/>
  <c r="R34" i="15958"/>
  <c r="AL34" i="15958"/>
  <c r="Q12" i="15959"/>
  <c r="Q23" i="15959"/>
  <c r="AJ36" i="15959"/>
  <c r="R42" i="15956"/>
  <c r="AL42" i="15956"/>
  <c r="AL85" i="15956" s="1"/>
  <c r="BB42" i="15956"/>
  <c r="BV42" i="15956"/>
  <c r="CP42" i="15956"/>
  <c r="AX84" i="15956"/>
  <c r="AV84" i="15956"/>
  <c r="AN41" i="15957"/>
  <c r="R41" i="15957"/>
  <c r="C41" i="15957"/>
  <c r="AL39" i="15957"/>
  <c r="D12" i="15959"/>
  <c r="X23" i="15959"/>
  <c r="D23" i="15959"/>
  <c r="AB36" i="15959"/>
  <c r="AA23" i="15959"/>
  <c r="AC36" i="15959"/>
  <c r="X33" i="15959"/>
  <c r="X36" i="15959" s="1"/>
  <c r="AA33" i="15959"/>
  <c r="Z36" i="15959"/>
  <c r="Y41" i="15957"/>
  <c r="AO85" i="15956"/>
  <c r="AO64" i="15956"/>
  <c r="AN85" i="15956"/>
  <c r="AN64" i="15956"/>
  <c r="AV85" i="15956"/>
  <c r="AW64" i="15956"/>
  <c r="AZ85" i="15956"/>
  <c r="AZ64" i="15956"/>
  <c r="AK85" i="15956"/>
  <c r="BA85" i="15956"/>
  <c r="AL64" i="15956"/>
  <c r="AM64" i="15956"/>
  <c r="AQ64" i="15956"/>
  <c r="AB71" i="15955"/>
  <c r="F71" i="15955"/>
  <c r="O61" i="15955"/>
  <c r="O71" i="15955" s="1"/>
  <c r="D68" i="15955"/>
  <c r="D69" i="15955" s="1"/>
  <c r="E69" i="15955"/>
  <c r="I71" i="15955"/>
  <c r="P61" i="15955"/>
  <c r="P71" i="15955" s="1"/>
  <c r="O59" i="15955"/>
  <c r="H61" i="15955"/>
  <c r="G59" i="15955"/>
  <c r="G61" i="15955"/>
  <c r="E61" i="15955"/>
  <c r="D59" i="15955"/>
  <c r="D61" i="15955" s="1"/>
  <c r="D71" i="15955" s="1"/>
  <c r="T71" i="15955"/>
  <c r="H69" i="15955"/>
  <c r="H71" i="15955" s="1"/>
  <c r="AD69" i="15955"/>
  <c r="AD71" i="15955" s="1"/>
  <c r="BK81" i="15954"/>
  <c r="AA81" i="15954"/>
  <c r="G81" i="15954"/>
  <c r="AF81" i="15954"/>
  <c r="AZ81" i="15954"/>
  <c r="O69" i="15954"/>
  <c r="O81" i="15954" s="1"/>
  <c r="P81" i="15954"/>
  <c r="AB81" i="15954"/>
  <c r="AP85" i="15956" l="1"/>
  <c r="BB85" i="15956"/>
  <c r="BB64" i="15956"/>
  <c r="Q36" i="15959"/>
  <c r="BC36" i="15957"/>
  <c r="R71" i="15955"/>
  <c r="AL41" i="15957"/>
  <c r="D41" i="15957"/>
  <c r="Z71" i="15955"/>
  <c r="AX85" i="15956"/>
  <c r="AC71" i="15955"/>
  <c r="G36" i="15959"/>
  <c r="AY64" i="15956"/>
  <c r="D36" i="15959"/>
  <c r="E71" i="15955"/>
  <c r="AB41" i="15957"/>
  <c r="AA36" i="15959"/>
  <c r="AP64" i="15956"/>
  <c r="AA45" i="15929"/>
  <c r="Z45" i="15929"/>
  <c r="Y45" i="15929"/>
  <c r="X45" i="15929"/>
  <c r="AA41" i="15929"/>
  <c r="Z41" i="15929"/>
  <c r="Y41" i="15929"/>
  <c r="X41" i="15929"/>
  <c r="AA34" i="15929"/>
  <c r="Z34" i="15929"/>
  <c r="Y34" i="15929"/>
  <c r="X34" i="15929"/>
  <c r="AA25" i="15929"/>
  <c r="Z25" i="15929"/>
  <c r="Y25" i="15929"/>
  <c r="X25" i="15929"/>
  <c r="AA12" i="15929"/>
  <c r="Z12" i="15929"/>
  <c r="Y12" i="15929"/>
  <c r="X12" i="15929"/>
  <c r="AI42" i="15928"/>
  <c r="AJ42" i="15928"/>
  <c r="AK42" i="15928"/>
  <c r="AL42" i="15928"/>
  <c r="AA31" i="15928"/>
  <c r="AB31" i="15928"/>
  <c r="AC31" i="15928"/>
  <c r="AD31" i="15928"/>
  <c r="S31" i="15928"/>
  <c r="T31" i="15928"/>
  <c r="U31" i="15928"/>
  <c r="V31" i="15928"/>
  <c r="K31" i="15928"/>
  <c r="L31" i="15928"/>
  <c r="M31" i="15928"/>
  <c r="N31" i="15928"/>
  <c r="C31" i="15928"/>
  <c r="D31" i="15928"/>
  <c r="E31" i="15928"/>
  <c r="F31" i="15928"/>
  <c r="AI31" i="15928"/>
  <c r="AJ31" i="15928"/>
  <c r="AK31" i="15928"/>
  <c r="AL31" i="15928"/>
  <c r="AA18" i="15928"/>
  <c r="AC18" i="15928"/>
  <c r="AD18" i="15928"/>
  <c r="S18" i="15928"/>
  <c r="U18" i="15928"/>
  <c r="V18" i="15928"/>
  <c r="K18" i="15928"/>
  <c r="M18" i="15928"/>
  <c r="N18" i="15928"/>
  <c r="AI71" i="15928"/>
  <c r="AJ71" i="15928"/>
  <c r="AK71" i="15928"/>
  <c r="AL71" i="15928"/>
  <c r="AI61" i="15928"/>
  <c r="AJ61" i="15928"/>
  <c r="AK61" i="15928"/>
  <c r="AL61" i="15928"/>
  <c r="AI52" i="15928"/>
  <c r="AJ52" i="15928"/>
  <c r="AK52" i="15928"/>
  <c r="AL52" i="15928"/>
  <c r="AJ8" i="15928"/>
  <c r="AJ7" i="15928"/>
  <c r="AJ6" i="15928"/>
  <c r="AJ5" i="15928"/>
  <c r="AJ4" i="15928"/>
  <c r="AJ3" i="15928"/>
  <c r="AL18" i="15928"/>
  <c r="AK18" i="15928"/>
  <c r="AI18" i="15928"/>
  <c r="W27" i="15930"/>
  <c r="X27" i="15930"/>
  <c r="W18" i="15930"/>
  <c r="X18" i="15930"/>
  <c r="W11" i="15930"/>
  <c r="X11" i="15930"/>
  <c r="S42" i="15930"/>
  <c r="S31" i="15930"/>
  <c r="R31" i="15930"/>
  <c r="S23" i="15930"/>
  <c r="R23" i="15930"/>
  <c r="S16" i="15930"/>
  <c r="R16" i="15930"/>
  <c r="S9" i="15930"/>
  <c r="R9" i="15930"/>
  <c r="X42" i="15930"/>
  <c r="N42" i="15930"/>
  <c r="I42" i="15930"/>
  <c r="D42" i="15930"/>
  <c r="D28" i="15930"/>
  <c r="C28" i="15930"/>
  <c r="N26" i="15930"/>
  <c r="M26" i="15930"/>
  <c r="I25" i="15930"/>
  <c r="H25" i="15930"/>
  <c r="D21" i="15930"/>
  <c r="C21" i="15930"/>
  <c r="N20" i="15930"/>
  <c r="M20" i="15930"/>
  <c r="I21" i="15930"/>
  <c r="H21" i="15930"/>
  <c r="I16" i="15930"/>
  <c r="H16" i="15930"/>
  <c r="N14" i="15930"/>
  <c r="M14" i="15930"/>
  <c r="D14" i="15930"/>
  <c r="C14" i="15930"/>
  <c r="N9" i="15930"/>
  <c r="M9" i="15930"/>
  <c r="I9" i="15930"/>
  <c r="H9" i="15930"/>
  <c r="D8" i="15930"/>
  <c r="C8" i="15930"/>
  <c r="F48" i="15929"/>
  <c r="E48" i="15929"/>
  <c r="D48" i="15929"/>
  <c r="C48" i="15929"/>
  <c r="T42" i="15929"/>
  <c r="S42" i="15929"/>
  <c r="R42" i="15929"/>
  <c r="Q42" i="15929"/>
  <c r="M42" i="15929"/>
  <c r="L42" i="15929"/>
  <c r="K42" i="15929"/>
  <c r="J42" i="15929"/>
  <c r="T34" i="15929"/>
  <c r="S34" i="15929"/>
  <c r="R34" i="15929"/>
  <c r="Q34" i="15929"/>
  <c r="M34" i="15929"/>
  <c r="L34" i="15929"/>
  <c r="K34" i="15929"/>
  <c r="J34" i="15929"/>
  <c r="F34" i="15929"/>
  <c r="E34" i="15929"/>
  <c r="D34" i="15929"/>
  <c r="C34" i="15929"/>
  <c r="T25" i="15929"/>
  <c r="S25" i="15929"/>
  <c r="R25" i="15929"/>
  <c r="Q25" i="15929"/>
  <c r="M25" i="15929"/>
  <c r="L25" i="15929"/>
  <c r="K25" i="15929"/>
  <c r="J25" i="15929"/>
  <c r="F25" i="15929"/>
  <c r="E25" i="15929"/>
  <c r="D25" i="15929"/>
  <c r="C25" i="15929"/>
  <c r="T12" i="15929"/>
  <c r="S12" i="15929"/>
  <c r="R12" i="15929"/>
  <c r="Q12" i="15929"/>
  <c r="M12" i="15929"/>
  <c r="L12" i="15929"/>
  <c r="K12" i="15929"/>
  <c r="J12" i="15929"/>
  <c r="F12" i="15929"/>
  <c r="E12" i="15929"/>
  <c r="D12" i="15929"/>
  <c r="C12" i="15929"/>
  <c r="V84" i="15928"/>
  <c r="U84" i="15928"/>
  <c r="T84" i="15928"/>
  <c r="S84" i="15928"/>
  <c r="AD81" i="15928"/>
  <c r="AC81" i="15928"/>
  <c r="AB81" i="15928"/>
  <c r="AA81" i="15928"/>
  <c r="N81" i="15928"/>
  <c r="M81" i="15928"/>
  <c r="L81" i="15928"/>
  <c r="K81" i="15928"/>
  <c r="F81" i="15928"/>
  <c r="E81" i="15928"/>
  <c r="D81" i="15928"/>
  <c r="C81" i="15928"/>
  <c r="AD71" i="15928"/>
  <c r="AC71" i="15928"/>
  <c r="AB71" i="15928"/>
  <c r="AA71" i="15928"/>
  <c r="V71" i="15928"/>
  <c r="U71" i="15928"/>
  <c r="T71" i="15928"/>
  <c r="S71" i="15928"/>
  <c r="N71" i="15928"/>
  <c r="M71" i="15928"/>
  <c r="L71" i="15928"/>
  <c r="K71" i="15928"/>
  <c r="F71" i="15928"/>
  <c r="E71" i="15928"/>
  <c r="D71" i="15928"/>
  <c r="C71" i="15928"/>
  <c r="AD61" i="15928"/>
  <c r="AC61" i="15928"/>
  <c r="AB61" i="15928"/>
  <c r="AA61" i="15928"/>
  <c r="V61" i="15928"/>
  <c r="U61" i="15928"/>
  <c r="T61" i="15928"/>
  <c r="S61" i="15928"/>
  <c r="N61" i="15928"/>
  <c r="M61" i="15928"/>
  <c r="L61" i="15928"/>
  <c r="K61" i="15928"/>
  <c r="F61" i="15928"/>
  <c r="E61" i="15928"/>
  <c r="D61" i="15928"/>
  <c r="C61" i="15928"/>
  <c r="AD52" i="15928"/>
  <c r="AC52" i="15928"/>
  <c r="AB52" i="15928"/>
  <c r="AA52" i="15928"/>
  <c r="V52" i="15928"/>
  <c r="U52" i="15928"/>
  <c r="T52" i="15928"/>
  <c r="S52" i="15928"/>
  <c r="N52" i="15928"/>
  <c r="M52" i="15928"/>
  <c r="L52" i="15928"/>
  <c r="K52" i="15928"/>
  <c r="F52" i="15928"/>
  <c r="E52" i="15928"/>
  <c r="D52" i="15928"/>
  <c r="C52" i="15928"/>
  <c r="AD42" i="15928"/>
  <c r="AC42" i="15928"/>
  <c r="AB42" i="15928"/>
  <c r="AA42" i="15928"/>
  <c r="V42" i="15928"/>
  <c r="U42" i="15928"/>
  <c r="T42" i="15928"/>
  <c r="S42" i="15928"/>
  <c r="N42" i="15928"/>
  <c r="M42" i="15928"/>
  <c r="L42" i="15928"/>
  <c r="K42" i="15928"/>
  <c r="F42" i="15928"/>
  <c r="E42" i="15928"/>
  <c r="D42" i="15928"/>
  <c r="C42" i="15928"/>
  <c r="F18" i="15928"/>
  <c r="E18" i="15928"/>
  <c r="C18" i="15928"/>
  <c r="AB8" i="15928"/>
  <c r="T8" i="15928"/>
  <c r="L8" i="15928"/>
  <c r="D8" i="15928"/>
  <c r="AB7" i="15928"/>
  <c r="T7" i="15928"/>
  <c r="L7" i="15928"/>
  <c r="D7" i="15928"/>
  <c r="AB6" i="15928"/>
  <c r="T6" i="15928"/>
  <c r="L6" i="15928"/>
  <c r="D6" i="15928"/>
  <c r="AB5" i="15928"/>
  <c r="T5" i="15928"/>
  <c r="L5" i="15928"/>
  <c r="D5" i="15928"/>
  <c r="AB4" i="15928"/>
  <c r="T4" i="15928"/>
  <c r="L4" i="15928"/>
  <c r="D4" i="15928"/>
  <c r="AB3" i="15928"/>
  <c r="T3" i="15928"/>
  <c r="L3" i="15928"/>
  <c r="D3" i="15928"/>
  <c r="AA73" i="15928" l="1"/>
  <c r="C73" i="15928"/>
  <c r="D18" i="15928"/>
  <c r="L18" i="15928"/>
  <c r="AD73" i="15928"/>
  <c r="T18" i="15928"/>
  <c r="T73" i="15928" s="1"/>
  <c r="AB18" i="15928"/>
  <c r="AB73" i="15928" s="1"/>
  <c r="U73" i="15928"/>
  <c r="K73" i="15928"/>
  <c r="N73" i="15928"/>
  <c r="E73" i="15928"/>
  <c r="AJ18" i="15928"/>
  <c r="AC73" i="15928"/>
  <c r="V73" i="15928"/>
  <c r="D73" i="15928"/>
  <c r="S73" i="15928"/>
  <c r="M73" i="15928"/>
  <c r="F73" i="15928"/>
  <c r="L73" i="15928"/>
  <c r="X36" i="15930"/>
  <c r="W36" i="15930"/>
</calcChain>
</file>

<file path=xl/sharedStrings.xml><?xml version="1.0" encoding="utf-8"?>
<sst xmlns="http://schemas.openxmlformats.org/spreadsheetml/2006/main" count="9105" uniqueCount="1772">
  <si>
    <t>G</t>
  </si>
  <si>
    <t>M</t>
  </si>
  <si>
    <t>N</t>
  </si>
  <si>
    <t>Nemzetközi pénzügyek</t>
  </si>
  <si>
    <t>5k, 3f</t>
  </si>
  <si>
    <t>4k, 4f</t>
  </si>
  <si>
    <t>Európa gazdasága</t>
  </si>
  <si>
    <t>Pályázatírás</t>
  </si>
  <si>
    <t>Szakszeminárium (kutatómunka)</t>
  </si>
  <si>
    <t>Fenntartható fejlődés</t>
  </si>
  <si>
    <t>Szakszeminárium (terepgyakorlat, tanulmányút)</t>
  </si>
  <si>
    <t>Nemzetközi vállalatgazdaságtan</t>
  </si>
  <si>
    <t>Félév</t>
  </si>
  <si>
    <t>A tantárgy neve</t>
  </si>
  <si>
    <t>Kreditpont</t>
  </si>
  <si>
    <t>Számonkérés jellege</t>
  </si>
  <si>
    <t>Előkövetelmény</t>
  </si>
  <si>
    <t>Matematika I.</t>
  </si>
  <si>
    <t>EU ismeretek</t>
  </si>
  <si>
    <t>Üzleti kommunikáció</t>
  </si>
  <si>
    <t>Projektmenedzsment</t>
  </si>
  <si>
    <t>Marketingkommunikáció</t>
  </si>
  <si>
    <t>Jogi alapismeretek</t>
  </si>
  <si>
    <t>4k, 3f</t>
  </si>
  <si>
    <t>Marketingmenedzsment</t>
  </si>
  <si>
    <t>Szervezeti magatartás és vezetés</t>
  </si>
  <si>
    <t>Nemzetközi intézmények</t>
  </si>
  <si>
    <t>Emberi erőforrás menedzsment</t>
  </si>
  <si>
    <t>aláírás</t>
  </si>
  <si>
    <t>Vállalkozásfejlesztés</t>
  </si>
  <si>
    <t>Nemzetközi gazdaság és gazdálkodás</t>
  </si>
  <si>
    <t>Gazdaságszociológia</t>
  </si>
  <si>
    <t>Vállalkozás innováció</t>
  </si>
  <si>
    <t>Társadalmi-gazdasági előrejelzés</t>
  </si>
  <si>
    <t>Makroökonómia (haladó)</t>
  </si>
  <si>
    <t>Üzleti gazdaságtan</t>
  </si>
  <si>
    <t>Nemzetközi politikai gazdaságtan</t>
  </si>
  <si>
    <t>Nemzetközi gazdaságtan (haladó)</t>
  </si>
  <si>
    <t xml:space="preserve">Pénzügyi elemzés </t>
  </si>
  <si>
    <t>Döntéstámogató rendszerek és módszerek</t>
  </si>
  <si>
    <t>Projektek menedzselése</t>
  </si>
  <si>
    <t>Nemzetközi gazdasági folyamatok kvantitatív elemzése</t>
  </si>
  <si>
    <t>Vállalatfinanszírozás és pénzügyi szolgáltatások</t>
  </si>
  <si>
    <t>Választható tárgy (1 darab)</t>
  </si>
  <si>
    <t>Termelés- és innovációmenedzsment</t>
  </si>
  <si>
    <t>Vezetői számvitel és kontrolling</t>
  </si>
  <si>
    <t>Vállalkozás és globalizáció</t>
  </si>
  <si>
    <t>Statégiai menedzsment</t>
  </si>
  <si>
    <t>Üzleti tanácsadás</t>
  </si>
  <si>
    <t>Vállalati kommunikáció</t>
  </si>
  <si>
    <t>Kisvállalkozásfejlesztési politika</t>
  </si>
  <si>
    <t>Fejlődésgazdaságtan</t>
  </si>
  <si>
    <t>Szervezetfejlesztés gyakorlata</t>
  </si>
  <si>
    <t>Diplomamunka</t>
  </si>
  <si>
    <t>Választható tárgy</t>
  </si>
  <si>
    <t>Külkereskedelmi technikák és ügyletek</t>
  </si>
  <si>
    <t>Nemzetközi tárgyalástan</t>
  </si>
  <si>
    <t>3k, 5f</t>
  </si>
  <si>
    <t>Szabadon választható</t>
  </si>
  <si>
    <t>P</t>
  </si>
  <si>
    <t>Marketingtervezés</t>
  </si>
  <si>
    <r>
      <t xml:space="preserve">Ebben többek között az szerepel, hogy </t>
    </r>
    <r>
      <rPr>
        <b/>
        <sz val="10"/>
        <rFont val="Arial"/>
        <family val="2"/>
        <charset val="238"/>
      </rPr>
      <t>a Szakmai gyakorlat tárgy felvételének előkövetelménye 165 kredit teljesítése, valamit az, hogy a Szakmai gyakorlat tárgy felvételével együtt csak vizsgakurzussal meghirdetett tárgyakat lehet felvenni.</t>
    </r>
  </si>
  <si>
    <t>A Kari Tanács elfogadta a BA szakokra vonatkozó "Szakmai gyakorlat szabályzata" dokumentumot.</t>
  </si>
  <si>
    <t>Kisvállalkozások gazdaságtana</t>
  </si>
  <si>
    <t>Kötelező tárgy</t>
  </si>
  <si>
    <t>Vállalati erőforrás gazdálkodás</t>
  </si>
  <si>
    <t>Adózási ismeretek</t>
  </si>
  <si>
    <t>Értékesítési technikák</t>
  </si>
  <si>
    <t>Pénzügyi számítások és pénzügyi piacok</t>
  </si>
  <si>
    <t>Értékelemzés</t>
  </si>
  <si>
    <t>Biztosítási alapismeretek</t>
  </si>
  <si>
    <t>Üzleti tervezés</t>
  </si>
  <si>
    <t>Á</t>
  </si>
  <si>
    <t>Modul</t>
  </si>
  <si>
    <t>Nemzetközi pénzügyi, számviteli és kontrolling modul</t>
  </si>
  <si>
    <t>Nemzetközi vállalati pénzügyek</t>
  </si>
  <si>
    <t>Nemzetközi fizetések</t>
  </si>
  <si>
    <t>Nemzetközi befektetések és biztosítási ismeretek</t>
  </si>
  <si>
    <t>Nemzetközi számvitel</t>
  </si>
  <si>
    <t>Controlling informatikai eszközökkel</t>
  </si>
  <si>
    <t>Nemzetközi számviteli szakszeminárium</t>
  </si>
  <si>
    <t>Nemzetközi adózás</t>
  </si>
  <si>
    <t>Nemzetközi vállalatok controllingja</t>
  </si>
  <si>
    <t>Nemzetközi controlling szakszeminárium</t>
  </si>
  <si>
    <t>Interkulturális menedzsment</t>
  </si>
  <si>
    <t>Gazdaságföldrajz</t>
  </si>
  <si>
    <t>Ellenőrzés</t>
  </si>
  <si>
    <t>Az alapfokozat megszerzéséhez legalább egy idegen nyelvből államilag elismert középfokú (B2) komplex típusú, a képzési területnek megfelelő szaknyelvi vagy államilag elismert felsőfokú (C1) komplex típusú általános nyelvvizsga vagy ezekkel egyenértékű érettségi bizonyítvány vagy oklevél szükséges.</t>
  </si>
  <si>
    <t>Az alapfokozat megszerzéséhez legalább két idegen nyelvből államilag elismert középfokú (B2) komplex típusú, a képzési területnek megfelelő szaknyelvi nyelvvizsga – amelyek közül az egyik államilag elismert felsőfokú (C1) komplex típusú általános nyelvvizsgával kiváltható – vagy ezekkel egyenértékű érettségi bizonyítvány vagy oklevél szükséges.</t>
  </si>
  <si>
    <t>Nemzetközi kereskedelempolitika</t>
  </si>
  <si>
    <t>Globális kormányzás</t>
  </si>
  <si>
    <t>Kutatásmódszertan</t>
  </si>
  <si>
    <t>évközi jegy</t>
  </si>
  <si>
    <t>Mikroökonómia (haladó)</t>
  </si>
  <si>
    <t>Statisztika (kvantitatív módszerek)</t>
  </si>
  <si>
    <t>Nemzetközi marketing</t>
  </si>
  <si>
    <t>Turizmusfejlesztés és településmarketing</t>
  </si>
  <si>
    <t>Vidékfejlesztés</t>
  </si>
  <si>
    <t>E202 LABOR</t>
  </si>
  <si>
    <t>kollokvium</t>
  </si>
  <si>
    <t>E208 (30)</t>
  </si>
  <si>
    <t>félévközi jegy</t>
  </si>
  <si>
    <t>Statisztika I.</t>
  </si>
  <si>
    <t>Statisztika II.</t>
  </si>
  <si>
    <t>Számvitel I.</t>
  </si>
  <si>
    <t>Számvitel II.</t>
  </si>
  <si>
    <t>Marketing</t>
  </si>
  <si>
    <t>Vállalati pénzügyek</t>
  </si>
  <si>
    <t>Vezetői gazdaságtan</t>
  </si>
  <si>
    <t>Nemzetközi jog</t>
  </si>
  <si>
    <t>Gazdasági jog</t>
  </si>
  <si>
    <t>Logisztika</t>
  </si>
  <si>
    <t>K</t>
  </si>
  <si>
    <t>Informatika</t>
  </si>
  <si>
    <t>Menedzsment</t>
  </si>
  <si>
    <t>1.</t>
  </si>
  <si>
    <t>Makroökonómia</t>
  </si>
  <si>
    <t>Vezetés és szervezés</t>
  </si>
  <si>
    <t>Pénzügytan</t>
  </si>
  <si>
    <t>Vállalati gazdaságtan</t>
  </si>
  <si>
    <t>3.</t>
  </si>
  <si>
    <t>Szakirány</t>
  </si>
  <si>
    <t>4.</t>
  </si>
  <si>
    <t>Gazdasági elemzés</t>
  </si>
  <si>
    <t>Környezetgazdaságtan</t>
  </si>
  <si>
    <t>Regionális gazdaságtan</t>
  </si>
  <si>
    <t>Világgazdaságtan</t>
  </si>
  <si>
    <t>Üzleti etika</t>
  </si>
  <si>
    <t>Kontrolling</t>
  </si>
  <si>
    <t>2.</t>
  </si>
  <si>
    <t>Szolgáltatásmarketing</t>
  </si>
  <si>
    <t>Marketingkutatás</t>
  </si>
  <si>
    <t>Mikroökonómia</t>
  </si>
  <si>
    <t>2 darab</t>
  </si>
  <si>
    <t>3 darab</t>
  </si>
  <si>
    <t>Összesen:</t>
  </si>
  <si>
    <t>E209 (42)</t>
  </si>
  <si>
    <t>E</t>
  </si>
  <si>
    <t>E201 LABOR</t>
  </si>
  <si>
    <t>FV</t>
  </si>
  <si>
    <t>Tárgynév</t>
  </si>
  <si>
    <t>Kredit</t>
  </si>
  <si>
    <t>Óra</t>
  </si>
  <si>
    <t>GY</t>
  </si>
  <si>
    <t>Számonkérés</t>
  </si>
  <si>
    <t>Kötelezően választható tárgy</t>
  </si>
  <si>
    <t>KV_Európai kultúra</t>
  </si>
  <si>
    <t>KV _Gazdaságtörténet</t>
  </si>
  <si>
    <t>KV _Tanulás- és kutatásmódszertan</t>
  </si>
  <si>
    <t>KV_ Gazdaságföldrajz</t>
  </si>
  <si>
    <t>Felzárkóztató</t>
  </si>
  <si>
    <t>F_Matematika gyakorlat</t>
  </si>
  <si>
    <t>F_Vállalati gazdaságtan gyakorlat</t>
  </si>
  <si>
    <t>F_Mikroökonómia gyakorlat</t>
  </si>
  <si>
    <t>5k, 2f</t>
  </si>
  <si>
    <t>6k, 2f</t>
  </si>
  <si>
    <t xml:space="preserve">Matematika II. </t>
  </si>
  <si>
    <t>Üzleti informatika</t>
  </si>
  <si>
    <t>Szaknyelvi szakmai tárgy I.</t>
  </si>
  <si>
    <t>F_Makroökonómia gyakorlat</t>
  </si>
  <si>
    <t>6k, 3f</t>
  </si>
  <si>
    <t xml:space="preserve">Nemzetközi gazdaságtan </t>
  </si>
  <si>
    <t>Külgazdasági politika</t>
  </si>
  <si>
    <t>Szaknyelvi szakmai tárgy II.</t>
  </si>
  <si>
    <t xml:space="preserve">kollokvium </t>
  </si>
  <si>
    <t>F_Nemzetközi gazdaságtan gyakorlat</t>
  </si>
  <si>
    <t xml:space="preserve">Számvitel II. </t>
  </si>
  <si>
    <t xml:space="preserve">Marketingtmenedzsment </t>
  </si>
  <si>
    <t>Marketingtmenedzsment</t>
  </si>
  <si>
    <t>Pénzügyi és biztosítási ismertek</t>
  </si>
  <si>
    <t>Nemzetközi kereskedelem</t>
  </si>
  <si>
    <t>Szaknyelvi szakmai tárgy III.</t>
  </si>
  <si>
    <t>Szaknyelvi szakmai tárgy III. (2)</t>
  </si>
  <si>
    <t>kollokvium (2)</t>
  </si>
  <si>
    <t>Szaknyelvi szakmai tárgy  III.</t>
  </si>
  <si>
    <t>Szervezeti magatartás</t>
  </si>
  <si>
    <t>Tevékenységmenedzsment</t>
  </si>
  <si>
    <t xml:space="preserve">Számvitel III. </t>
  </si>
  <si>
    <t>Nemzetközi szállítmányozás</t>
  </si>
  <si>
    <t>koll. (1), félévk. (2)</t>
  </si>
  <si>
    <t>koll. (2), félévk. (1)</t>
  </si>
  <si>
    <t>koll. (2), félévk. (3)</t>
  </si>
  <si>
    <t>5k, 6f</t>
  </si>
  <si>
    <t>Stratégiai tervezés</t>
  </si>
  <si>
    <t>Beszámolókészítés</t>
  </si>
  <si>
    <t>Médiagazdaságtan</t>
  </si>
  <si>
    <t>Vezetői számvitel alapjai</t>
  </si>
  <si>
    <t>Döntéselmélet</t>
  </si>
  <si>
    <t>Helyi gazdaságfejlesztés</t>
  </si>
  <si>
    <t>Kereskedelemgazdaságtan</t>
  </si>
  <si>
    <t>Banktan</t>
  </si>
  <si>
    <t>koll. (2), félévk. (2)</t>
  </si>
  <si>
    <t xml:space="preserve">Diploma </t>
  </si>
  <si>
    <t>4k, 5f</t>
  </si>
  <si>
    <t>5k, 4f</t>
  </si>
  <si>
    <t>Szakmai gyakorlat</t>
  </si>
  <si>
    <t>Mindösszesen</t>
  </si>
  <si>
    <t>30k, 18f</t>
  </si>
  <si>
    <t>31k, 17f</t>
  </si>
  <si>
    <t>30k, 22f</t>
  </si>
  <si>
    <t>Vállalati menedzsment modul</t>
  </si>
  <si>
    <t>Marketing modul</t>
  </si>
  <si>
    <t>Nemzetközi tanulmányok modul</t>
  </si>
  <si>
    <t>Pénzügyi-számviteli modul</t>
  </si>
  <si>
    <t>SZ_V Logisztikai folyamatok elemzése</t>
  </si>
  <si>
    <t>SZ_M Értékesítési technikák</t>
  </si>
  <si>
    <t>SZ_P Adózási gyakorlat</t>
  </si>
  <si>
    <t>SZ_V Projektmenedzsment</t>
  </si>
  <si>
    <t>SZ_M Fogyasztói magatartás</t>
  </si>
  <si>
    <t>SZ_P Pénzügyi informatika</t>
  </si>
  <si>
    <t>SZ_V Vállalati erőforrás gazdálkodás</t>
  </si>
  <si>
    <t>SZ_M Marketingkutatás</t>
  </si>
  <si>
    <t>SZ_P Vállalati pénzügyi tervezés</t>
  </si>
  <si>
    <t>SZ_M Kereskedelmi jog</t>
  </si>
  <si>
    <t>SZ_P Számvitelszervezés</t>
  </si>
  <si>
    <t>SZ_V Teljesítményértékelés és fejlesztés</t>
  </si>
  <si>
    <t>SZ_M Kereskedelmi marketing</t>
  </si>
  <si>
    <t>SZ_P Vállalati és banki pénzügyek</t>
  </si>
  <si>
    <t>SZ_V Üzleti szimuláció és esettanulmányok</t>
  </si>
  <si>
    <t>SZ_M Marketingtervezés</t>
  </si>
  <si>
    <t>SZ_P Vállalkozásfinanszírozás</t>
  </si>
  <si>
    <t>Modul összesen:</t>
  </si>
  <si>
    <t>Pénztörténet</t>
  </si>
  <si>
    <t>Protokoll és etikett</t>
  </si>
  <si>
    <t>Menedzsment esettanulmányok</t>
  </si>
  <si>
    <t>Szaknyelvi szakmai tárgy</t>
  </si>
  <si>
    <t>Kvantitatív döntési módszerek</t>
  </si>
  <si>
    <t>Haladó vezetői számvitel</t>
  </si>
  <si>
    <t>Matematikai-statisztikai elemzések</t>
  </si>
  <si>
    <t>Vezetéselmélet és módszertan</t>
  </si>
  <si>
    <t>Szabadon választható ( 1 tárgy felvétele ajánlott)</t>
  </si>
  <si>
    <t>Pénzügyi kontrolling</t>
  </si>
  <si>
    <t>Pénzügyi instrumentumok számvitele</t>
  </si>
  <si>
    <t>A könyvvizsgálat rendszere</t>
  </si>
  <si>
    <t>Konszolidált beszámoló összeállítása és elemzése</t>
  </si>
  <si>
    <t>Alkalmazott vállalatértékelés</t>
  </si>
  <si>
    <t>Vállalkozások adózása és költségvetési kapcsolatok elemzése</t>
  </si>
  <si>
    <t>Ellenőrzési esettanulmányok</t>
  </si>
  <si>
    <t>Nemzetközi szállítmányozás és logisztika</t>
  </si>
  <si>
    <t>Számvitel alapjai</t>
  </si>
  <si>
    <t>Szakszeminárium I.</t>
  </si>
  <si>
    <t>Fogyasztói magatartás</t>
  </si>
  <si>
    <t>Adók és támogatások</t>
  </si>
  <si>
    <t>Logisztikai rendszerek tervezése, logisztikai kontrolling</t>
  </si>
  <si>
    <t>Szakszeminárium II.</t>
  </si>
  <si>
    <t>Szak betűjele</t>
  </si>
  <si>
    <t>Mintatanterv féléve</t>
  </si>
  <si>
    <t>Gazdálkodási és menedzsment</t>
  </si>
  <si>
    <t>Nemzetközi gazdálkodási</t>
  </si>
  <si>
    <t>Kereskedelem és marketing</t>
  </si>
  <si>
    <t>Pénzügy és számvitel</t>
  </si>
  <si>
    <t xml:space="preserve">S </t>
  </si>
  <si>
    <t>Kommunikáció alapjai</t>
  </si>
  <si>
    <t>Közgazdasági alapismeretek</t>
  </si>
  <si>
    <t>Marketing alapjai</t>
  </si>
  <si>
    <t>Üzleti gazdasági számítások</t>
  </si>
  <si>
    <t>Szakmai és pénzügyi információ feldolgozási alapismeretek</t>
  </si>
  <si>
    <t>Logisztikai alapismeretek</t>
  </si>
  <si>
    <t>Menedzsment ismeretek</t>
  </si>
  <si>
    <t>Munkaerőpiaci ismeretek</t>
  </si>
  <si>
    <t>Pénzügyi alapismeretek</t>
  </si>
  <si>
    <t>Szakmai idegen nyelvi alapok</t>
  </si>
  <si>
    <t>Vállalkozások működtetése</t>
  </si>
  <si>
    <t>Üzleti kommunikációs készségfejlesztés</t>
  </si>
  <si>
    <t>Rendezvényszervezés alapjai</t>
  </si>
  <si>
    <t>Választható készségfejlesztő ismeretek</t>
  </si>
  <si>
    <t>Prezentáció és íráskészségfejlesztés</t>
  </si>
  <si>
    <t>Nemzetközi pénzügyi alapismeretek</t>
  </si>
  <si>
    <t xml:space="preserve">Számvitel alapjai </t>
  </si>
  <si>
    <t>MINDÖSSZESEN:</t>
  </si>
  <si>
    <t xml:space="preserve">Nemzetközi szállítmányozás és logisztika  szakirány </t>
  </si>
  <si>
    <t>Művelődéstörténet alapjai</t>
  </si>
  <si>
    <t>Szabadidő elmélet és intézményrendszer</t>
  </si>
  <si>
    <t>Vámjog és –eljárás</t>
  </si>
  <si>
    <t>V</t>
  </si>
  <si>
    <t>T</t>
  </si>
  <si>
    <t>Értékesítési ismeretek</t>
  </si>
  <si>
    <t>Statisztika alapjai</t>
  </si>
  <si>
    <t>Nemzetközi gazdálkodási FOKSZ</t>
  </si>
  <si>
    <t>E220 (30)</t>
  </si>
  <si>
    <t>Gazdálkodási és menedzsment FOKSZ</t>
  </si>
  <si>
    <t>Szervezési alapismeretek</t>
  </si>
  <si>
    <t>Üzleti szimuláció és esettanulmányok</t>
  </si>
  <si>
    <t>Stratégiai tervezés alapjai</t>
  </si>
  <si>
    <t>Projektmenedzsment szakirány</t>
  </si>
  <si>
    <t>Projektmenedzsment alapjai</t>
  </si>
  <si>
    <t>Projektfinanszírozás alapjai</t>
  </si>
  <si>
    <t>Kereskedelmi marketing</t>
  </si>
  <si>
    <t>FOKSZ</t>
  </si>
  <si>
    <t>Alapszintű szakmai idegennyelvtudás.</t>
  </si>
  <si>
    <t>Vállalati stratégia</t>
  </si>
  <si>
    <t>Pénzügyi kockázatkezelés</t>
  </si>
  <si>
    <t>Vállalkozások jogi környezete (társasági jog)</t>
  </si>
  <si>
    <t xml:space="preserve">Politikai földrajz (haladó) </t>
  </si>
  <si>
    <t>A mesterfokozat megszerzéséhez angol nyelvből államilag elismert, legalább középfokú (B2) komplex típusú nyelvvizsga, vagy egy másik élő idegen nyelvből középfokú (B2) komplex típusú, a képzési területnek megfelelő szaknyelvi nyelvvizsga vagy államilag elismert felsőfokú (C1) komplex típusú általános nyelvvizsga vagy ezekkel egyenértékű érettségi bizonyítvány vagy oklevél szükséges.</t>
  </si>
  <si>
    <t xml:space="preserve">TÁJÉKOZTATÓ </t>
  </si>
  <si>
    <t>BÉRES TEREM</t>
  </si>
  <si>
    <t>Turizmus</t>
  </si>
  <si>
    <t>Turizmus-menedzsment</t>
  </si>
  <si>
    <t>Haladó közgazdasági ismeretek</t>
  </si>
  <si>
    <t>Regionális és lokális gazdaságfejlesztés</t>
  </si>
  <si>
    <t>E-business</t>
  </si>
  <si>
    <t>Turisztikai kutatások módszertana</t>
  </si>
  <si>
    <t>Szabadidőszociológia</t>
  </si>
  <si>
    <t>Kulturális és kreatív turizmus</t>
  </si>
  <si>
    <t>Nonprofit szektor gazdaságtana</t>
  </si>
  <si>
    <t>Kötelezően választható tárgy (1 tárgy)</t>
  </si>
  <si>
    <t>Szabadon választható tárgy (1 tárgy)</t>
  </si>
  <si>
    <t>Kvantitatív módszerek és gazdaságstatisztikai elemzések</t>
  </si>
  <si>
    <t>Döntéselemzés és vezetői stratégiák</t>
  </si>
  <si>
    <t>Finanszírozási stratégiák és pénzügyi menedzsment</t>
  </si>
  <si>
    <t>Integrált vállalatirányítási rendszerek fejlesztése és menedzselése</t>
  </si>
  <si>
    <t>Turizmuspolitika és turizmustervezés</t>
  </si>
  <si>
    <t>A turizmus intézményi és jogrendszere</t>
  </si>
  <si>
    <t>Nemzetközi szállodamenedzsment</t>
  </si>
  <si>
    <t>Desztinációs menedzsment és marketing</t>
  </si>
  <si>
    <t>Attrakció- és látogatómenedzsment</t>
  </si>
  <si>
    <t>Pénzügyek a turizmusban</t>
  </si>
  <si>
    <t>Turisztikai térpályák és közlekedés</t>
  </si>
  <si>
    <t>E-marketing a turizmusban</t>
  </si>
  <si>
    <t>Területfejlesztés és térségi menedzsment</t>
  </si>
  <si>
    <t>Együttműködések a térségi turizmusban</t>
  </si>
  <si>
    <t>Turisztikai projektek menedzselése</t>
  </si>
  <si>
    <t>4 darab</t>
  </si>
  <si>
    <t xml:space="preserve">A számvitel számítógépes támogatása </t>
  </si>
  <si>
    <t>A mesterfokozat megszerzéséhez angol nyelvből államilag elismert, legalább középfokú (B2) komplex típusú nyelvvizsga, vagy egy másik élő idegen nyelvből középfokú (B2) komplex típusú, a képzési területnek megfelelő szaknyelvi nyelvvizsga, vagy államilag elismert felsőfokú (C1) komplex típusú általános nyelvvizsga vagy ezekkel egyenértékű érettségi bizonyítvány vagy oklevél szükséges.</t>
  </si>
  <si>
    <t>Pénzügy és számvitel FOKSZ</t>
  </si>
  <si>
    <t>Pénzügyi számvitel</t>
  </si>
  <si>
    <t>Pénzintézeti szakirány</t>
  </si>
  <si>
    <t>Vállalkozásfinanszírozási ismeretek</t>
  </si>
  <si>
    <t>Banki ismeretek</t>
  </si>
  <si>
    <t>x</t>
  </si>
  <si>
    <t>Kis- és középvállalkozási</t>
  </si>
  <si>
    <t>Kereskedelmi logisztika</t>
  </si>
  <si>
    <t>kredit</t>
  </si>
  <si>
    <t>Megjegyzés</t>
  </si>
  <si>
    <t>Marketing modulon</t>
  </si>
  <si>
    <t>Falusi és városi turizmus</t>
  </si>
  <si>
    <t>Választható tárgyként</t>
  </si>
  <si>
    <t>Kötelezően választható tárgyként</t>
  </si>
  <si>
    <t>Vállalati menedzsment modulon</t>
  </si>
  <si>
    <t>Európai kultúra</t>
  </si>
  <si>
    <t>Nemzetközi tanulmányok modulon</t>
  </si>
  <si>
    <t>Nem lineáris folytatás esetén megvizsgálandó</t>
  </si>
  <si>
    <t>Szaknyelvi szakmai tárgy(nevesítve)</t>
  </si>
  <si>
    <t>Szaknyelvi szakmai választható tárgyként (nevesítve)</t>
  </si>
  <si>
    <t>Pénzintézeti</t>
  </si>
  <si>
    <t>GIDAI TEREM</t>
  </si>
  <si>
    <t>Érdekérvényesítés és lobby az EU-ban</t>
  </si>
  <si>
    <t>Európai politikai és gazdasági integráció</t>
  </si>
  <si>
    <t>KMLVA00</t>
  </si>
  <si>
    <t>KMLVE00</t>
  </si>
  <si>
    <t>KMLNG00</t>
  </si>
  <si>
    <t>KMLSZ00</t>
  </si>
  <si>
    <t>Félévi óraszám</t>
  </si>
  <si>
    <t>Félévi órazsám</t>
  </si>
  <si>
    <t>Gazdaságpolitika</t>
  </si>
  <si>
    <t>Matematikai és statisztikai módszerek és elemzések</t>
  </si>
  <si>
    <t xml:space="preserve">Nemzetközi számvitel </t>
  </si>
  <si>
    <t>Szervezetelmélet</t>
  </si>
  <si>
    <t>Vállalkozások jogi környezete</t>
  </si>
  <si>
    <t>Haladó vállalati pénzügyek</t>
  </si>
  <si>
    <t>Változtatás- és tudásmenedzsment</t>
  </si>
  <si>
    <t>Nemzetközi számvitel szakszeminárium</t>
  </si>
  <si>
    <t>Integrált információs rendszerek irányítása</t>
  </si>
  <si>
    <t>Pénzügyi elemzés</t>
  </si>
  <si>
    <t>Pénzügyi kockázatkezelés (VF MA -val)</t>
  </si>
  <si>
    <t>Nemzetközi adózás (NG MA-val együtt)</t>
  </si>
  <si>
    <t>Nemzetközi kontrolling szakszeminárium (NG MA-val)</t>
  </si>
  <si>
    <t>Emberi erőforrás menedzsment rendszerek</t>
  </si>
  <si>
    <t>Szervezetfejlesztés elmélete, modelljei</t>
  </si>
  <si>
    <t>Információrendszerek fejlesztése és menedzselése</t>
  </si>
  <si>
    <t>Szervezeti kultúra vizsgálata és fejlesztése</t>
  </si>
  <si>
    <t>Vezetői kompetencia fejlesztés</t>
  </si>
  <si>
    <t>Tartalommenedzsment</t>
  </si>
  <si>
    <t>Emberi erőforrásmenedzsment-információmenedzsment modul</t>
  </si>
  <si>
    <t>Információs társadalom</t>
  </si>
  <si>
    <t>S</t>
  </si>
  <si>
    <t>Képzési szint</t>
  </si>
  <si>
    <t>Szabadon választható ( 2 tárgy felvétele ajánlott)</t>
  </si>
  <si>
    <t>Kritériumtárgy:Diplomamunka</t>
  </si>
  <si>
    <t>Kötelezően választható:</t>
  </si>
  <si>
    <t>Szabadon választható tárgy (3 darab)</t>
  </si>
  <si>
    <t>Szabadon választható tárgy (2 tárgy)</t>
  </si>
  <si>
    <t>Turizmus-vendéglátás</t>
  </si>
  <si>
    <t>A turizmus rendszere</t>
  </si>
  <si>
    <t>Szállásadás</t>
  </si>
  <si>
    <t>Utazásszervezés</t>
  </si>
  <si>
    <t>Turisztikai erőforrások</t>
  </si>
  <si>
    <t>Turizmus termékek és marketing</t>
  </si>
  <si>
    <t>Turisztikai vállalkozások</t>
  </si>
  <si>
    <t>A turizmus közigazgatási, szakigazgatási, önkormányzati vonatkozásai</t>
  </si>
  <si>
    <t>Vendéglátás</t>
  </si>
  <si>
    <t>28k, 19f</t>
  </si>
  <si>
    <t xml:space="preserve">Turizmus-vendéglátás </t>
  </si>
  <si>
    <t>Bevezetés a turizmusba</t>
  </si>
  <si>
    <t>Gasztronómiai alapismeretek</t>
  </si>
  <si>
    <t>Magyarország külgazdasági stratégiája</t>
  </si>
  <si>
    <t xml:space="preserve">Stratégiai tervezés </t>
  </si>
  <si>
    <t>Választható tárgyként, a Turizmus-vendéglátás BA-n kötelező tárgyként</t>
  </si>
  <si>
    <t>Szállodai alapismeretek</t>
  </si>
  <si>
    <t>Turisztikai és térségszervezési alapismeretek</t>
  </si>
  <si>
    <t>Turizmus-vendéglátó marketing</t>
  </si>
  <si>
    <t>Utazásszervezés és értékesítés</t>
  </si>
  <si>
    <t>Vállalkozásfinanszírozás</t>
  </si>
  <si>
    <t>Pénzügyi-számviteli modulon</t>
  </si>
  <si>
    <t>Külgazdasági poltika</t>
  </si>
  <si>
    <t xml:space="preserve">Vállalkozásfinanszírozás és pénzügyi szolgáltatások </t>
  </si>
  <si>
    <t>E217 (36)</t>
  </si>
  <si>
    <t>Kereskedelem és marketing FOKSZ</t>
  </si>
  <si>
    <t>Kereskedelmi logisztika szakirány</t>
  </si>
  <si>
    <t>Árutan</t>
  </si>
  <si>
    <t>A nonprofit szektor gazdaságtana</t>
  </si>
  <si>
    <t>Szakirányú modul</t>
  </si>
  <si>
    <t>Vállalati menedzsment</t>
  </si>
  <si>
    <t>Pénzügyi-számviteli</t>
  </si>
  <si>
    <t>Számvitel (Szombathely)</t>
  </si>
  <si>
    <r>
      <t>A felsőoktatási szakképzésben a szakképzettség megszerzéséhez legalább alapfokú</t>
    </r>
    <r>
      <rPr>
        <b/>
        <sz val="10"/>
        <color indexed="8"/>
        <rFont val="Arial"/>
        <family val="2"/>
        <charset val="238"/>
      </rPr>
      <t xml:space="preserve"> (B1)</t>
    </r>
    <r>
      <rPr>
        <sz val="10"/>
        <color indexed="8"/>
        <rFont val="Arial"/>
        <family val="2"/>
        <charset val="238"/>
      </rPr>
      <t xml:space="preserve"> komplex típusú államilag elismert </t>
    </r>
    <r>
      <rPr>
        <b/>
        <sz val="10"/>
        <color indexed="8"/>
        <rFont val="Arial"/>
        <family val="2"/>
        <charset val="238"/>
      </rPr>
      <t>szaknyelvi vizsga</t>
    </r>
    <r>
      <rPr>
        <sz val="10"/>
        <color indexed="8"/>
        <rFont val="Arial"/>
        <family val="2"/>
        <charset val="238"/>
      </rPr>
      <t xml:space="preserve"> vagy azzal egyenértékű érettségi bizonyítvány, illetve oklevél szükséges.</t>
    </r>
  </si>
  <si>
    <r>
      <t xml:space="preserve">A </t>
    </r>
    <r>
      <rPr>
        <b/>
        <sz val="10"/>
        <color indexed="8"/>
        <rFont val="Arial"/>
        <family val="2"/>
        <charset val="238"/>
      </rPr>
      <t xml:space="preserve">szakmai gyakorlat </t>
    </r>
    <r>
      <rPr>
        <sz val="10"/>
        <color indexed="8"/>
        <rFont val="Arial"/>
        <family val="2"/>
        <charset val="238"/>
      </rPr>
      <t>a képzés negyedik félévében a felsőoktatási intézményben, illetve annak gyakorlati képzést biztosító szervezeti egységében (tanműhely, tanszálloda, tanétterem, laboratórium, taniroda), valamint a felsőoktatási intézmény által alapított gazdálkodó szervezetnél, továbbá egyesületnél, alapítványnál és egyéb gazdálkodó szervezetnél végzett gyakorlat</t>
    </r>
  </si>
  <si>
    <r>
      <t>A</t>
    </r>
    <r>
      <rPr>
        <b/>
        <sz val="10"/>
        <color rgb="FF000000"/>
        <rFont val="Arial"/>
        <family val="2"/>
        <charset val="238"/>
      </rPr>
      <t xml:space="preserve"> szakmai gyakorlat</t>
    </r>
    <r>
      <rPr>
        <sz val="10"/>
        <color rgb="FF000000"/>
        <rFont val="Arial"/>
        <family val="2"/>
        <charset val="238"/>
      </rPr>
      <t xml:space="preserve"> a képzés negyedik félévében a felsőoktatási intézményben, illetve annak gyakorlati képzést biztosító szervezeti egységében (tanműhely, tanszálloda, tanétterem, laboratórium, taniroda), valamint a felsőoktatási intézmény által alapított gazdálkodó szervezetnél, továbbá egyesületnél, alapítványnál és egyéb gazdálkodó szervezetnél végzett gyakorlat.</t>
    </r>
  </si>
  <si>
    <r>
      <t xml:space="preserve">A </t>
    </r>
    <r>
      <rPr>
        <b/>
        <sz val="10"/>
        <color rgb="FF000000"/>
        <rFont val="Arial"/>
        <family val="2"/>
        <charset val="238"/>
      </rPr>
      <t>szakmai gyakorlat</t>
    </r>
    <r>
      <rPr>
        <sz val="10"/>
        <color rgb="FF000000"/>
        <rFont val="Arial"/>
        <family val="2"/>
        <charset val="238"/>
      </rPr>
      <t xml:space="preserve"> a képzés negyedik félévében a felsőoktatási intézményben, illetve annak gyakorlati képzést biztosító szervezeti egységében (tanműhely, tanszálloda, tanétterem, laboratórium, taniroda), valamint a felsőoktatási intézmény által alapított gazdálkodó szervezetnél, továbbá egyesületnél, alapítványnál és egyéb gazdálkodó szervezetnél végzett gyakorlat</t>
    </r>
  </si>
  <si>
    <t xml:space="preserve">A szakmai gyakorlat a képzés negyedik félévében a felsőoktatási intézményben, illetve  annak gyakorlati képzést biztosító szervezeti egységében (tanműhely, tanszálloda,  tanétterem, laboratórium, taniroda), valamint a felsőoktatási intézmény által alapított  gazdálkodó szervezetnél, továbbá egyesületnél, alapítványnál és egyéb gazdálkodó  szervezetnél végzett gyakorlat. </t>
  </si>
  <si>
    <t>Lev. óra</t>
  </si>
  <si>
    <t>lev. elm.</t>
  </si>
  <si>
    <t>lev. gyak.</t>
  </si>
  <si>
    <t>Általános és gazdasági jogi ismeretek</t>
  </si>
  <si>
    <t>Matematika</t>
  </si>
  <si>
    <t>Kommunikációs és prezentációs tréning</t>
  </si>
  <si>
    <t>Választható szaknyelvi szakmai tárgy I.</t>
  </si>
  <si>
    <t>Business English/Wirtschaftsdeutsch I. (0 kredit + 2 óra, nem kötelező)</t>
  </si>
  <si>
    <t>Választható szaknyelvi szakmai tárgy II.</t>
  </si>
  <si>
    <t>Választható szaknyelvi szakmai tárgy III.</t>
  </si>
  <si>
    <t>Business English/Wirtschaftsdeutsch II. (0 kredit + 2 óra, nem kötelező)</t>
  </si>
  <si>
    <t>3k, 4f</t>
  </si>
  <si>
    <t>Az EU gazdaságtana</t>
  </si>
  <si>
    <t>Pénz- és tőkepiaci ismeretek</t>
  </si>
  <si>
    <t>Biztosítási ismeretek</t>
  </si>
  <si>
    <t>Business English/Wirtschaftsdeutsch III. (0 kredit + 2 óra, nem kötelező)</t>
  </si>
  <si>
    <t>Emberierőforrás-menedzsment</t>
  </si>
  <si>
    <t xml:space="preserve">Tevékenységmenedzsment </t>
  </si>
  <si>
    <t>Business English/Wirtschaftsdeutsch IV. (0 kredit + 2 óra, nem kötelező)</t>
  </si>
  <si>
    <t>A vezetői számvitel alapjai</t>
  </si>
  <si>
    <t>Szakmai gyakorlat (része a dipl. kredit)</t>
  </si>
  <si>
    <t>24k, 23f</t>
  </si>
  <si>
    <t>24k, 24f</t>
  </si>
  <si>
    <t>SZ_V Vállalati erőforrás-gazdálkodás</t>
  </si>
  <si>
    <t>SZ_V Teljesítményértékelés és -fejlesztés</t>
  </si>
  <si>
    <t>SZ_P Vállalati és banki pénzügyek a gyakorlatban</t>
  </si>
  <si>
    <t>Az alapfokozat megszerzéséhez egy idegen nyelvből államilag elismert, középfokú (B2), komplex típusú, a képzési területnek megfelelő szaknyelvi vagy államilag elismert, felsőfokú (C1), komplex típusú általános nyelvvizsga vagy ezekkel egyenértékű érettségi bizonyítvány vagy oklevél szükséges.</t>
  </si>
  <si>
    <t>A szakmai gyakorlat tizenkettő hét időtartamú (nappali tagozaton 400 óra, részidős képzésben 200 óra) összefüggő gyakorlat.</t>
  </si>
  <si>
    <t>Lev óraszám</t>
  </si>
  <si>
    <t>Gazdasági modul</t>
  </si>
  <si>
    <t>Pénzügyi jog</t>
  </si>
  <si>
    <t>Haladó pénzügyi számvitel</t>
  </si>
  <si>
    <t>A turisztikai kutatások módszertana</t>
  </si>
  <si>
    <t>Termelés- és folyamatmenedzsment</t>
  </si>
  <si>
    <t>Matematikai–statisztikai módszerek és elemzések</t>
  </si>
  <si>
    <t>Matematikai–statisztikai elemzések</t>
  </si>
  <si>
    <t>Konjunktúraelméletek és -kutatás</t>
  </si>
  <si>
    <t>Vállalkozás innováció és -módszertan</t>
  </si>
  <si>
    <t>Az értékteremtő folyamatok menedzsmentje</t>
  </si>
  <si>
    <t>Pénzügyi közgazdaságtan</t>
  </si>
  <si>
    <t>Menedzsment modul</t>
  </si>
  <si>
    <t xml:space="preserve">Haladó vállalati pénzügyek </t>
  </si>
  <si>
    <t>E-business és e-marketing a turizmusban</t>
  </si>
  <si>
    <t xml:space="preserve">Haladó pénzügytan </t>
  </si>
  <si>
    <t xml:space="preserve">Változtatás- és tudásmenedzsment </t>
  </si>
  <si>
    <t>Attrakció- és látogatómenedzsment, kreativitásfejlesztés</t>
  </si>
  <si>
    <r>
      <t>Befektetés és finanszírozás I.</t>
    </r>
    <r>
      <rPr>
        <i/>
        <strike/>
        <sz val="10"/>
        <rFont val="Times New Roman"/>
        <family val="1"/>
        <charset val="238"/>
      </rPr>
      <t xml:space="preserve"> </t>
    </r>
  </si>
  <si>
    <t>Üzleti kommunikáció és tárgyalástechnika</t>
  </si>
  <si>
    <t>Befektetés és finanszírozás II.</t>
  </si>
  <si>
    <t>A pénzügyi instrumentumok számvitele</t>
  </si>
  <si>
    <t>Adóelmélet és -politika</t>
  </si>
  <si>
    <t>Adótan</t>
  </si>
  <si>
    <t>Pénzügyi elmélettörténet</t>
  </si>
  <si>
    <t>Pénzügyi modul</t>
  </si>
  <si>
    <t>Vállalati pénzügyi információs rendszerek</t>
  </si>
  <si>
    <t>Vezetéselmélet és -módszertan</t>
  </si>
  <si>
    <t>Pénzügyek menedzsmentje a turizmusban</t>
  </si>
  <si>
    <t>Pénzügyi kimutatások elemzése</t>
  </si>
  <si>
    <t>Társadalmi–gazdasági előrejelzés</t>
  </si>
  <si>
    <t>Vállalati információs rendszerek</t>
  </si>
  <si>
    <t>A vállalati válság pénzügyi menedzselése</t>
  </si>
  <si>
    <t>A vállalkozások adózása és költségvetési kapcsolatok elemzése</t>
  </si>
  <si>
    <t>A szervezetfejlesztés gyakorlata</t>
  </si>
  <si>
    <t>Fejlesztési modul</t>
  </si>
  <si>
    <t>Banküzemtan</t>
  </si>
  <si>
    <t xml:space="preserve">Nemzetközi adózás </t>
  </si>
  <si>
    <t>A vállalkozások jogi környezete (társasági jog)</t>
  </si>
  <si>
    <t>Számítógépes projektervezés</t>
  </si>
  <si>
    <t>Területfejlesztés és együttműködések a térségi turizmusban</t>
  </si>
  <si>
    <t>Monetáris politika</t>
  </si>
  <si>
    <t xml:space="preserve">A vállalkozások jogi környezete </t>
  </si>
  <si>
    <t>Vezetőikompetencia-fejlesztés</t>
  </si>
  <si>
    <t>Turizmuspolitika és -intézményrendszer</t>
  </si>
  <si>
    <t>Közösségi pénzügyek</t>
  </si>
  <si>
    <t>Kontrolling szakszeminárium</t>
  </si>
  <si>
    <t>Információs rendszerek fejlesztése és menedzselése</t>
  </si>
  <si>
    <t>Pályázatírás és menedzsment</t>
  </si>
  <si>
    <t>A költségvetési intézmények gazdálkodása</t>
  </si>
  <si>
    <t>Emberierőforrás-menedzsment rendszerek</t>
  </si>
  <si>
    <t>Empirikus pénzügyek</t>
  </si>
  <si>
    <t xml:space="preserve">Kockázatok kezelése és mérése </t>
  </si>
  <si>
    <t xml:space="preserve">Pénzügyi kockázatkezelés </t>
  </si>
  <si>
    <t>Kritériumtárgy: Diplomamunka</t>
  </si>
  <si>
    <t>A mesterfokozat megszerzéséhez angol nyelvből államilag elismert, legalább középfokú (B2), komplex típusú nyelvvizsga vagy egy másik élő idegen nyelvből középfokú (B2), komplex típusú, a képzési területnek megfelelő szaknyelvi nyelvvizsga vagy államilag elismert felsőfokú (C1), komplex típusú általános nyelvvizsga vagy ezekkel egyenértékű érettségi bizonyítvány vagy oklevél szükséges.</t>
  </si>
  <si>
    <t>A mesterfokozat megszerzéséhez angol nyelvből államilag elismert, legalább középfokú (B2), komplex típusú nyelvvizsga, vagy egy másik élő idegen nyelvből középfokú (B2), komplex típusú, a képzési területnek megfelelő szaknyelvi nyelvvizsga vagy államilag elismert felsőfokú (C1), komplex típusú általános nyelvvizsga vagy ezekkel egyenértékű érettségi bizonyítvány vagy oklevél szükséges.</t>
  </si>
  <si>
    <t>A mesterfokozat megszerzéséhez egy idegen nyelvből államilag elismert, középfokú (B2), komplex típusú, a képzési területnek megfelelő szaknyelvi nyelvvizsga és egy másik idegen nyelvből államilag elismert felsőfokú (C1), komplex típusú általános nyelvvizsga, melyek közül egyik az angol, vagy ezekkel egyenértékű érettségi bizonyítvány vagy oklevél szükséges.</t>
  </si>
  <si>
    <t>Lev</t>
  </si>
  <si>
    <t>Lev E</t>
  </si>
  <si>
    <t>Lev Gy</t>
  </si>
  <si>
    <t>A számvitel alapjai</t>
  </si>
  <si>
    <t>Szakmai és pénzügyi információfeldolgozási alapismeretek</t>
  </si>
  <si>
    <t>Szakirány (szétágazó tárgyai)</t>
  </si>
  <si>
    <t>Logisztikai folyamatok elemzése</t>
  </si>
  <si>
    <t>Vállalati pénzügyi tervezés</t>
  </si>
  <si>
    <t>Online marketing</t>
  </si>
  <si>
    <t>Pénzintézeti szakirányhoz kapcsolódó további tárgyak</t>
  </si>
  <si>
    <t>Banki tevékenységek a gyakorlatban</t>
  </si>
  <si>
    <t>Adózási gyakorlat</t>
  </si>
  <si>
    <t>Pénzügyi informatika</t>
  </si>
  <si>
    <t>Gazdálkodási és menedzsment BA</t>
  </si>
  <si>
    <t>Pénzügy és számvitel BA</t>
  </si>
  <si>
    <t xml:space="preserve">Választható </t>
  </si>
  <si>
    <r>
      <t xml:space="preserve">SZ_P Pénzügyi informatika gyakorlat ill. </t>
    </r>
    <r>
      <rPr>
        <b/>
        <i/>
        <u/>
        <sz val="12"/>
        <color theme="1"/>
        <rFont val="Times New Roman"/>
        <family val="1"/>
        <charset val="238"/>
      </rPr>
      <t>duális tárgy</t>
    </r>
  </si>
  <si>
    <t>Vállalkozásfejlesztés MA</t>
  </si>
  <si>
    <t>Vezetés és szervezés MA</t>
  </si>
  <si>
    <t>Turizmus-menedzsment MA</t>
  </si>
  <si>
    <t>Pénzügy MA</t>
  </si>
  <si>
    <t>Számvitel  MA</t>
  </si>
  <si>
    <t>Heti óraszám</t>
  </si>
  <si>
    <t>Elmélet</t>
  </si>
  <si>
    <t>Gyakorlat</t>
  </si>
  <si>
    <t>Alapszintű szakmai idegennyelvtudás</t>
  </si>
  <si>
    <t>A szakmai gyakorlat a képzés negyedik félévében a felsőoktatási intézményben, illetve annak gyakorlati képzést biztosító szervezeti egységében (tanműhely, tanszálloda, tanétterem, laboratórium, taniroda), valamint a felsőoktatási intézmény által alapított gazdálkodó szervezetnél, továbbá egyesületnél, alapítványnál és egyéb gazdálkodó szervezetnél végzett gyakorlat.</t>
  </si>
  <si>
    <t>14.30-18.30</t>
  </si>
  <si>
    <t>09.00-13.00</t>
  </si>
  <si>
    <t>14.00-18.00</t>
  </si>
  <si>
    <t>5.</t>
  </si>
  <si>
    <t>6.</t>
  </si>
  <si>
    <t>7.</t>
  </si>
  <si>
    <t>8.</t>
  </si>
  <si>
    <t>9.</t>
  </si>
  <si>
    <t>10.</t>
  </si>
  <si>
    <t>11.</t>
  </si>
  <si>
    <t>12.</t>
  </si>
  <si>
    <t>13.</t>
  </si>
  <si>
    <t>14.</t>
  </si>
  <si>
    <t>E203 (36)</t>
  </si>
  <si>
    <t>E216 (24)</t>
  </si>
  <si>
    <t>Kereskedelem és marketing_logisuzika</t>
  </si>
  <si>
    <t>Pénzügy és számvitel_pénzintézeti</t>
  </si>
  <si>
    <t>Pénzügy és számvitel_vállalkozási</t>
  </si>
  <si>
    <t>Turizmus-vendéglátás_turizmus</t>
  </si>
  <si>
    <t>Desztinációs marketing</t>
  </si>
  <si>
    <t>Desztinációmarketing és -menedzsment</t>
  </si>
  <si>
    <t>Civilizációk és kultúrák</t>
  </si>
  <si>
    <t>Nemzzetközi tanulmányok modulon</t>
  </si>
  <si>
    <t>Falusi-városi turizmus</t>
  </si>
  <si>
    <t>A többi BA képzésen magyar választható tárgyként (3 kredit)</t>
  </si>
  <si>
    <t>Idegenforgalmi földrajz (Magyarország)</t>
  </si>
  <si>
    <t>Idegenforgalmi földrajz</t>
  </si>
  <si>
    <t>Idegenforgalmi földrajz (nemzetközi)</t>
  </si>
  <si>
    <t>Vállalati menedzsment modolon</t>
  </si>
  <si>
    <t>Fejlődő országok</t>
  </si>
  <si>
    <t>Fejlődő országok és nemzetközi migráció</t>
  </si>
  <si>
    <t>Marketimg modulról</t>
  </si>
  <si>
    <t>Választható magyar nyelvű tárgyként</t>
  </si>
  <si>
    <t>választható magyar nyelvű tárgy</t>
  </si>
  <si>
    <t>On-line marketing</t>
  </si>
  <si>
    <t>Még. A Nemzetközi tanulmányok modulon</t>
  </si>
  <si>
    <t>Rendezvényszervezési ismeretek</t>
  </si>
  <si>
    <t>Pályázatírás és -menedzsment</t>
  </si>
  <si>
    <t>Szabadidő-elmélet és -intézményrendszer</t>
  </si>
  <si>
    <t>Kereskedelmi jog</t>
  </si>
  <si>
    <t>Marketimg modulon</t>
  </si>
  <si>
    <t>Más képzésre történő átmenet  esetén megvizsgálandó</t>
  </si>
  <si>
    <t>A kisvállalkozások gazdaságtana</t>
  </si>
  <si>
    <t>Még: Vállalati menedzsment modulon 5 kredit</t>
  </si>
  <si>
    <t>Turizmusmarketing</t>
  </si>
  <si>
    <t>Nemzzetközi tanulmányok modulra</t>
  </si>
  <si>
    <t>Még: Magyar választható tárgyként a többi BA képzésen (3 kredit)</t>
  </si>
  <si>
    <t>Szabadidő-elmélet és intézményrendszer</t>
  </si>
  <si>
    <t xml:space="preserve">Utazásszervezés és értékesítés </t>
  </si>
  <si>
    <t>Utazásszervezés és -értékesítés</t>
  </si>
  <si>
    <t>Turisztikai szoftverek</t>
  </si>
  <si>
    <t>Vállalati erőforrás-gazdálkodás</t>
  </si>
  <si>
    <t>Nemzetközi kereskedelmi kapcsolatok</t>
  </si>
  <si>
    <t>Még: Nemzetközi tanulmányok modulra</t>
  </si>
  <si>
    <t>Nemzetközi tanulmányok modulról</t>
  </si>
  <si>
    <t>Pénzügyi és biztosítási ismeretek</t>
  </si>
  <si>
    <t>Politikai földrajz</t>
  </si>
  <si>
    <t>Számvitelszervezés</t>
  </si>
  <si>
    <t>Teljesítményértékelés és fejlesztés</t>
  </si>
  <si>
    <t>Teljesítményértékelés és -fejlesztés</t>
  </si>
  <si>
    <t>Vállalati és banki pénzügyek</t>
  </si>
  <si>
    <t>Vállalati és banki pénzügyek a gyakorlatban</t>
  </si>
  <si>
    <t>ANGOL 1</t>
  </si>
  <si>
    <t>NÉMET 1</t>
  </si>
  <si>
    <t>Szakszeminárium</t>
  </si>
  <si>
    <t>Turizmus–vendéglátás BA</t>
  </si>
  <si>
    <t>Turizmusmenedzsment</t>
  </si>
  <si>
    <t>koll. (1), félévk. (3)</t>
  </si>
  <si>
    <t>3k, 6f</t>
  </si>
  <si>
    <t>A turizmus nemzetközi kapcsolatrendszere</t>
  </si>
  <si>
    <t>Turisztikai jog és közigazgatás</t>
  </si>
  <si>
    <t>4k, 6f</t>
  </si>
  <si>
    <t>24k, 27f</t>
  </si>
  <si>
    <t>Kötelezően választható tárgy (2 tárgy)</t>
  </si>
  <si>
    <r>
      <t xml:space="preserve">A mesterfokozat megszerzéséhez egy idegen nyelvből államilag elismert, középfokú (B2) komplex típusú, a képzési területnek megfelelő szaknyelvi nyelvvizsga </t>
    </r>
    <r>
      <rPr>
        <b/>
        <sz val="12"/>
        <color rgb="FF222222"/>
        <rFont val="Times New Roman"/>
        <family val="1"/>
        <charset val="238"/>
      </rPr>
      <t>és</t>
    </r>
    <r>
      <rPr>
        <sz val="12"/>
        <color rgb="FF222222"/>
        <rFont val="Times New Roman"/>
        <family val="1"/>
        <charset val="238"/>
      </rPr>
      <t xml:space="preserve"> egy másik idegen nyelvből államilag elismert felsőfokú (C1) komplex típusú általános nyelvvizsga, melyek közül egyik az angol, vagy ezekkel egyenértékű érettségi bizonyítvány vagy oklevél szükséges.</t>
    </r>
  </si>
  <si>
    <t>ESEMÉNYEK</t>
  </si>
  <si>
    <t>H</t>
  </si>
  <si>
    <t>Sz</t>
  </si>
  <si>
    <t>CS</t>
  </si>
  <si>
    <t>Szo</t>
  </si>
  <si>
    <t>szeptember</t>
  </si>
  <si>
    <t>október</t>
  </si>
  <si>
    <t>november</t>
  </si>
  <si>
    <t>december</t>
  </si>
  <si>
    <t>január</t>
  </si>
  <si>
    <t>február</t>
  </si>
  <si>
    <t>március</t>
  </si>
  <si>
    <t>április</t>
  </si>
  <si>
    <t>május</t>
  </si>
  <si>
    <t>június</t>
  </si>
  <si>
    <r>
      <t xml:space="preserve">Kötelezően választható tárgy vagy </t>
    </r>
    <r>
      <rPr>
        <i/>
        <u/>
        <sz val="10"/>
        <color theme="1"/>
        <rFont val="Times New Roman"/>
        <family val="1"/>
        <charset val="238"/>
      </rPr>
      <t>duális tárgy</t>
    </r>
  </si>
  <si>
    <t>Számvitel</t>
  </si>
  <si>
    <r>
      <t>Választható vagy</t>
    </r>
    <r>
      <rPr>
        <i/>
        <u/>
        <sz val="10"/>
        <rFont val="Times New Roman"/>
        <family val="1"/>
        <charset val="238"/>
      </rPr>
      <t xml:space="preserve"> duális tárgy</t>
    </r>
  </si>
  <si>
    <t>SZ_V Szakszeminárium</t>
  </si>
  <si>
    <t>Minőség és fenntarthatóság menedzsmentje</t>
  </si>
  <si>
    <t>Szálloda-vendéglátás modul</t>
  </si>
  <si>
    <t>Egészségturizmus</t>
  </si>
  <si>
    <t>Gasztroturizmus</t>
  </si>
  <si>
    <t>Szállodai üzemtan</t>
  </si>
  <si>
    <t>Szállodali üzemtan gyakorlata/Duális gyakorlat 5</t>
  </si>
  <si>
    <t>Szállodai termékfejlesztési trendek</t>
  </si>
  <si>
    <r>
      <t xml:space="preserve">Választható vagy </t>
    </r>
    <r>
      <rPr>
        <i/>
        <u/>
        <sz val="10"/>
        <rFont val="Times New Roman"/>
        <family val="1"/>
        <charset val="238"/>
      </rPr>
      <t xml:space="preserve">duális tárgy </t>
    </r>
  </si>
  <si>
    <t>Kereskedelem és marekting</t>
  </si>
  <si>
    <r>
      <t xml:space="preserve">Választható szaknyelvi szakmai tárgy  III. ill. </t>
    </r>
    <r>
      <rPr>
        <i/>
        <u/>
        <sz val="10"/>
        <rFont val="Times New Roman"/>
        <family val="1"/>
        <charset val="238"/>
      </rPr>
      <t>duális tárgy</t>
    </r>
  </si>
  <si>
    <r>
      <t xml:space="preserve">SZ_P Vállalati és banki pénzügyek a gyakorlatban szakszeminárium ill. </t>
    </r>
    <r>
      <rPr>
        <b/>
        <i/>
        <u/>
        <sz val="12"/>
        <rFont val="Times New Roman"/>
        <family val="1"/>
        <charset val="238"/>
      </rPr>
      <t>duális tárgy</t>
    </r>
  </si>
  <si>
    <t>Turizmus–vendéglátás FOKSZ</t>
  </si>
  <si>
    <t>Vizsgajelentkezés intervalluma</t>
  </si>
  <si>
    <t>Vizsga</t>
  </si>
  <si>
    <t>Évközi jegy</t>
  </si>
  <si>
    <t>Befektetések és tőzsdei ismeretek</t>
  </si>
  <si>
    <t>Vállalkozásfinanszírozás és pénzügyi tervezés</t>
  </si>
  <si>
    <t>Csődelőrejelzés és válságmenedzselés</t>
  </si>
  <si>
    <t>Pénzügyi kockázatok kezelése</t>
  </si>
  <si>
    <t>Projekttervezés és -finanszírozás</t>
  </si>
  <si>
    <t>Kritériumtárgyak:</t>
  </si>
  <si>
    <t>Diplomamunka I.</t>
  </si>
  <si>
    <t>Diplomamunka II.</t>
  </si>
  <si>
    <t>Rendezvények a vendéglátásban</t>
  </si>
  <si>
    <t>Rendezvények a vendéglátásban gyakorlat/Duális gyakorlat 6</t>
  </si>
  <si>
    <r>
      <t xml:space="preserve">Választható vagy </t>
    </r>
    <r>
      <rPr>
        <b/>
        <i/>
        <u/>
        <sz val="10"/>
        <rFont val="Times New Roman"/>
        <family val="1"/>
        <charset val="238"/>
      </rPr>
      <t>duális tárgy</t>
    </r>
  </si>
  <si>
    <t>FOKSZ_GZADÁLKODÁS ÉS MENEDZSMENT</t>
  </si>
  <si>
    <t>FOKSZ_KERESKEDELEM ÉS MARKETING [LOGISZTIKA]</t>
  </si>
  <si>
    <t>FOKSZ_PÉNZÜGY ÉS SZÁMVITEL [PÉNZINTÉZETI]</t>
  </si>
  <si>
    <t>FOKSZ_TURIZMUS-VENDÉGLÁTÁS [TURIZMUS]</t>
  </si>
  <si>
    <t>Tárgykód</t>
  </si>
  <si>
    <t>Lev. óraszám</t>
  </si>
  <si>
    <t>Lev. elm.</t>
  </si>
  <si>
    <t>Lev. gyak.</t>
  </si>
  <si>
    <t>Nap. óraszám</t>
  </si>
  <si>
    <t>Nap. elm.</t>
  </si>
  <si>
    <t>Nap. gyak.</t>
  </si>
  <si>
    <t>KF0001</t>
  </si>
  <si>
    <t>vizsga</t>
  </si>
  <si>
    <t>KF0026</t>
  </si>
  <si>
    <t>KF0002</t>
  </si>
  <si>
    <t>KF0003</t>
  </si>
  <si>
    <t>KF0004</t>
  </si>
  <si>
    <t>KF0005</t>
  </si>
  <si>
    <t>Pénzügyi kultúra és digitalizáció</t>
  </si>
  <si>
    <t>KF0006</t>
  </si>
  <si>
    <t>KF0007</t>
  </si>
  <si>
    <t>Szakmai idegen nyelv</t>
  </si>
  <si>
    <t>KF0008</t>
  </si>
  <si>
    <t>KF0044</t>
  </si>
  <si>
    <t>KF0009</t>
  </si>
  <si>
    <t>Tanulás- és kutatásmódszertan</t>
  </si>
  <si>
    <t>Testnevelés 1</t>
  </si>
  <si>
    <t>KF0010</t>
  </si>
  <si>
    <t>KF0011</t>
  </si>
  <si>
    <t>KF0029</t>
  </si>
  <si>
    <t>Banktan és biztosítási ismeretek</t>
  </si>
  <si>
    <t>KF0027</t>
  </si>
  <si>
    <t>Aktív turizmus</t>
  </si>
  <si>
    <t>KF0012</t>
  </si>
  <si>
    <t>KF0013</t>
  </si>
  <si>
    <t>Munkaerőpiaci ismeretek és munkajog</t>
  </si>
  <si>
    <t>KF0037</t>
  </si>
  <si>
    <t>KF0014</t>
  </si>
  <si>
    <t>Testnevelés 2</t>
  </si>
  <si>
    <t>KF0045</t>
  </si>
  <si>
    <t>KF0040</t>
  </si>
  <si>
    <t>KF0049</t>
  </si>
  <si>
    <t>Ügyfélkapcsolatok (CRM) kezelése</t>
  </si>
  <si>
    <t>KF0041</t>
  </si>
  <si>
    <t>Rendezvény- és utazásszervezés I.</t>
  </si>
  <si>
    <t>KF0015</t>
  </si>
  <si>
    <t>KF0016</t>
  </si>
  <si>
    <t>KF0047</t>
  </si>
  <si>
    <t>KF0017</t>
  </si>
  <si>
    <t>KF0048</t>
  </si>
  <si>
    <t>Turizmusmarketing- és menedzsment</t>
  </si>
  <si>
    <t>KF0018</t>
  </si>
  <si>
    <t>KF0028</t>
  </si>
  <si>
    <t>Árutan és fogyasztóvédelmi ismeretek</t>
  </si>
  <si>
    <t>KF0035</t>
  </si>
  <si>
    <t>KF0030</t>
  </si>
  <si>
    <t>KF0019</t>
  </si>
  <si>
    <t>KF0032</t>
  </si>
  <si>
    <t>KF0038</t>
  </si>
  <si>
    <t>Pénzügyi és gazdasági elemzés</t>
  </si>
  <si>
    <t>KF0031</t>
  </si>
  <si>
    <t>Fenntartható turizmus fejlesztés</t>
  </si>
  <si>
    <t>KF0020</t>
  </si>
  <si>
    <t>KF0033</t>
  </si>
  <si>
    <t>KF0021</t>
  </si>
  <si>
    <t>Üzleti számítások</t>
  </si>
  <si>
    <t>KF0036</t>
  </si>
  <si>
    <t>Online marketing és e-kereskedelem</t>
  </si>
  <si>
    <t>KF0034</t>
  </si>
  <si>
    <t>KF0022</t>
  </si>
  <si>
    <t>KF0042</t>
  </si>
  <si>
    <t>Rendezvény- és utazásszervezés II.</t>
  </si>
  <si>
    <t>KF0050</t>
  </si>
  <si>
    <t>KF0043</t>
  </si>
  <si>
    <t>Szálláshelyi és vendéglátó ismeretek</t>
  </si>
  <si>
    <t>KF0023</t>
  </si>
  <si>
    <t>KF0039</t>
  </si>
  <si>
    <t>Piackutatás</t>
  </si>
  <si>
    <t>KF0024</t>
  </si>
  <si>
    <t>KF0046</t>
  </si>
  <si>
    <t>KF0051</t>
  </si>
  <si>
    <t>KF0025</t>
  </si>
  <si>
    <t xml:space="preserve">Szakmai gyakorlat </t>
  </si>
  <si>
    <t>óraszám_L</t>
  </si>
  <si>
    <t>óraszám_N</t>
  </si>
  <si>
    <t>Kötelező (A)</t>
  </si>
  <si>
    <t>Kötelezően választható (B)</t>
  </si>
  <si>
    <t>Választható C_MAGYAR</t>
  </si>
  <si>
    <t>Választható C_IDEGEN NYELVŰ</t>
  </si>
  <si>
    <t>Modulon kötelező (SZK)</t>
  </si>
  <si>
    <t>Kritérium (K)</t>
  </si>
  <si>
    <t>Fakultatív (F)</t>
  </si>
  <si>
    <t>Összesen</t>
  </si>
  <si>
    <t>BA_GAZDÁLKODÁS ÉS MENEDZSMENT_MAGYAR</t>
  </si>
  <si>
    <t>BA_GAZDÁLKODÁS ÉS MENEDZSMENT_ANGOL</t>
  </si>
  <si>
    <t>BA_NEMZETKÖZI GAZDÁLKODÁS_ANGOL</t>
  </si>
  <si>
    <t>BA_TURIZMUS-VENDÉGLÁTÁS_MAGYAR</t>
  </si>
  <si>
    <t>BA_TURIZMUS-VENDÉGLÁTÁS_ANGOL</t>
  </si>
  <si>
    <t>KB0001</t>
  </si>
  <si>
    <t>KB9999</t>
  </si>
  <si>
    <t>General and Business Law</t>
  </si>
  <si>
    <t>exam</t>
  </si>
  <si>
    <t>KB0091</t>
  </si>
  <si>
    <t>KB9914</t>
  </si>
  <si>
    <t>The System of Tourism</t>
  </si>
  <si>
    <t>grade upon work</t>
  </si>
  <si>
    <t>KB0002</t>
  </si>
  <si>
    <t>KB9998</t>
  </si>
  <si>
    <t>Communication and Presentation Skills Training</t>
  </si>
  <si>
    <t>KB9946</t>
  </si>
  <si>
    <t>Intercultural Management</t>
  </si>
  <si>
    <t>KB0003</t>
  </si>
  <si>
    <t>KB9997</t>
  </si>
  <si>
    <t>Environmental Economics</t>
  </si>
  <si>
    <t>KB0004</t>
  </si>
  <si>
    <t>KB9996</t>
  </si>
  <si>
    <t xml:space="preserve">Mathematics </t>
  </si>
  <si>
    <t>KB0005</t>
  </si>
  <si>
    <t>KB9995</t>
  </si>
  <si>
    <t>Management</t>
  </si>
  <si>
    <t>KB0006</t>
  </si>
  <si>
    <t>KB9994</t>
  </si>
  <si>
    <t xml:space="preserve">Microeconomics </t>
  </si>
  <si>
    <t>KB0009</t>
  </si>
  <si>
    <t>KB9991</t>
  </si>
  <si>
    <t>Financial Culture and Digitization</t>
  </si>
  <si>
    <t>KB0007</t>
  </si>
  <si>
    <t>KB9993</t>
  </si>
  <si>
    <t>Learning and Research Methodology</t>
  </si>
  <si>
    <t>KB0008</t>
  </si>
  <si>
    <t>Duális tárgy 1.</t>
  </si>
  <si>
    <t>signature</t>
  </si>
  <si>
    <t>KB0010</t>
  </si>
  <si>
    <t>Gadaságszociológia</t>
  </si>
  <si>
    <t>KB9990</t>
  </si>
  <si>
    <t>Sociology of Economics</t>
  </si>
  <si>
    <t>KB0011</t>
  </si>
  <si>
    <t>KB9989</t>
  </si>
  <si>
    <t xml:space="preserve">Macroeconomics </t>
  </si>
  <si>
    <t>KB0012</t>
  </si>
  <si>
    <t>KB9988</t>
  </si>
  <si>
    <t>KB0013</t>
  </si>
  <si>
    <t>KB9987</t>
  </si>
  <si>
    <t xml:space="preserve">Finance </t>
  </si>
  <si>
    <t>KB0014</t>
  </si>
  <si>
    <t>Statisztika</t>
  </si>
  <si>
    <t>KB9986</t>
  </si>
  <si>
    <t>Statistics</t>
  </si>
  <si>
    <t>KB0015</t>
  </si>
  <si>
    <t>Üzleti pszichológia</t>
  </si>
  <si>
    <t>KB9985</t>
  </si>
  <si>
    <t>Business Psychology</t>
  </si>
  <si>
    <t>KB0016</t>
  </si>
  <si>
    <t>KB9984</t>
  </si>
  <si>
    <t>Business Economics</t>
  </si>
  <si>
    <t>KB0017</t>
  </si>
  <si>
    <t>KB9983</t>
  </si>
  <si>
    <t>Leadership and Organisation</t>
  </si>
  <si>
    <t>KB0018</t>
  </si>
  <si>
    <t>Duális tárgy 2.</t>
  </si>
  <si>
    <t>KB0019</t>
  </si>
  <si>
    <t>Gazdasági-társadalmi folyamatok elemzése</t>
  </si>
  <si>
    <t>KB9981</t>
  </si>
  <si>
    <t xml:space="preserve">Analysis of Socio-Economic Processes </t>
  </si>
  <si>
    <t>KB0026</t>
  </si>
  <si>
    <t>KB9976</t>
  </si>
  <si>
    <t xml:space="preserve">Marketing Management </t>
  </si>
  <si>
    <t>KB9980</t>
  </si>
  <si>
    <t xml:space="preserve">International Economics </t>
  </si>
  <si>
    <t>KB0020</t>
  </si>
  <si>
    <t>KB9945</t>
  </si>
  <si>
    <t>International Finances</t>
  </si>
  <si>
    <t>KB0060</t>
  </si>
  <si>
    <t>KB0092</t>
  </si>
  <si>
    <t>KB9913</t>
  </si>
  <si>
    <t>Accommodation and F&amp;B Service Activities</t>
  </si>
  <si>
    <t>KB0021</t>
  </si>
  <si>
    <t>KB9979</t>
  </si>
  <si>
    <t xml:space="preserve">Accounting I. </t>
  </si>
  <si>
    <t>KB0024</t>
  </si>
  <si>
    <t>KB9978</t>
  </si>
  <si>
    <t>Corporate Finance</t>
  </si>
  <si>
    <t>KB0093</t>
  </si>
  <si>
    <t>KB9912</t>
  </si>
  <si>
    <t>Resources in Tourism</t>
  </si>
  <si>
    <t>Választható idegen nyelvű szakmai tárgy I.</t>
  </si>
  <si>
    <t>Elective Course in a Foreign Language I.</t>
  </si>
  <si>
    <t>Választható tárgy I.</t>
  </si>
  <si>
    <t>Elective Course in a Foreign Language II.</t>
  </si>
  <si>
    <t>KB0025</t>
  </si>
  <si>
    <t>Duális tárgy 3.</t>
  </si>
  <si>
    <t>Testnevelés 3</t>
  </si>
  <si>
    <t>KB0034</t>
  </si>
  <si>
    <t>KB9970</t>
  </si>
  <si>
    <t>Taxation</t>
  </si>
  <si>
    <t>KB9975</t>
  </si>
  <si>
    <t>EU Studies</t>
  </si>
  <si>
    <t>KB0094</t>
  </si>
  <si>
    <t>KB9911</t>
  </si>
  <si>
    <t>Active Tourism</t>
  </si>
  <si>
    <t>KB0035</t>
  </si>
  <si>
    <t>Döntési technikák</t>
  </si>
  <si>
    <t>KB9969</t>
  </si>
  <si>
    <t>Decision Techniques</t>
  </si>
  <si>
    <t>KB9972</t>
  </si>
  <si>
    <t>Logistics</t>
  </si>
  <si>
    <t>KB0077</t>
  </si>
  <si>
    <t>KB0027</t>
  </si>
  <si>
    <t>EU ismeretek és gazdaságtan</t>
  </si>
  <si>
    <t>KB9944</t>
  </si>
  <si>
    <t>Diplomacy in International Relations</t>
  </si>
  <si>
    <t>KB0095</t>
  </si>
  <si>
    <t>KB9910</t>
  </si>
  <si>
    <t>Event and Travel Management I.</t>
  </si>
  <si>
    <t>KB0032</t>
  </si>
  <si>
    <t>KB9943</t>
  </si>
  <si>
    <t>International Trade Relations</t>
  </si>
  <si>
    <t>KB0078</t>
  </si>
  <si>
    <t>KB0028</t>
  </si>
  <si>
    <t>KB9974</t>
  </si>
  <si>
    <t xml:space="preserve">Accounting II. </t>
  </si>
  <si>
    <t>KB0096</t>
  </si>
  <si>
    <t>KB9909</t>
  </si>
  <si>
    <t>Tourism Marketing and Management</t>
  </si>
  <si>
    <t>KB0036</t>
  </si>
  <si>
    <t>KB9968</t>
  </si>
  <si>
    <t>Organisational Behavior</t>
  </si>
  <si>
    <t>KB9973</t>
  </si>
  <si>
    <t>Business Informatics</t>
  </si>
  <si>
    <t>KB0029</t>
  </si>
  <si>
    <t>Elective Course in a Foreign Language III.</t>
  </si>
  <si>
    <t>Választható idegen nyelvű szakmai tárgy II.</t>
  </si>
  <si>
    <t>Elective Course in a Foreign Language IV.</t>
  </si>
  <si>
    <t>Választható tárgy II.</t>
  </si>
  <si>
    <t>Testnevelés 4</t>
  </si>
  <si>
    <t>KB0033</t>
  </si>
  <si>
    <t>Duális tárgy 4.</t>
  </si>
  <si>
    <t>KB0042</t>
  </si>
  <si>
    <t>KB9963</t>
  </si>
  <si>
    <t>Human Resource Management</t>
  </si>
  <si>
    <t>KB9942</t>
  </si>
  <si>
    <t>KB0080</t>
  </si>
  <si>
    <t>KB0098</t>
  </si>
  <si>
    <t>KB9907</t>
  </si>
  <si>
    <t>Sustainable Tourism Development</t>
  </si>
  <si>
    <t>KB0043</t>
  </si>
  <si>
    <t>KB9962</t>
  </si>
  <si>
    <t xml:space="preserve">Financial and Economic Analysis </t>
  </si>
  <si>
    <t>KB9941</t>
  </si>
  <si>
    <t>Circular and Sustainable Economics</t>
  </si>
  <si>
    <t>KB0081</t>
  </si>
  <si>
    <t>KB0039</t>
  </si>
  <si>
    <t>KB9966</t>
  </si>
  <si>
    <t>Project Management</t>
  </si>
  <si>
    <t>KB0044</t>
  </si>
  <si>
    <t>KB9961</t>
  </si>
  <si>
    <t>Operations Management</t>
  </si>
  <si>
    <t>KB0082</t>
  </si>
  <si>
    <t>Számvitel III.</t>
  </si>
  <si>
    <t>KB0100</t>
  </si>
  <si>
    <t>KB9905</t>
  </si>
  <si>
    <t>Event and Travel Management II.</t>
  </si>
  <si>
    <t>KB0041</t>
  </si>
  <si>
    <t>KB9964</t>
  </si>
  <si>
    <t>Business Diagnostics</t>
  </si>
  <si>
    <t>KB9967</t>
  </si>
  <si>
    <t>Business Planning</t>
  </si>
  <si>
    <t>KB0037</t>
  </si>
  <si>
    <t>Elective Course in a Foreign Language V.</t>
  </si>
  <si>
    <t>Választható tárgy III.</t>
  </si>
  <si>
    <t>KB0040</t>
  </si>
  <si>
    <t>Duális tárgy 5.</t>
  </si>
  <si>
    <t>KB0050</t>
  </si>
  <si>
    <t>KB9955</t>
  </si>
  <si>
    <t xml:space="preserve">Basics of Managerial Accounting </t>
  </si>
  <si>
    <t>KB9935</t>
  </si>
  <si>
    <t>Foreign Trade: Techniques and Deals</t>
  </si>
  <si>
    <t>KB0102</t>
  </si>
  <si>
    <t>A turizmus hazai és nemzetközi kapcsolatrendszere</t>
  </si>
  <si>
    <t>KB9903</t>
  </si>
  <si>
    <t>National and International Relations in Tourism</t>
  </si>
  <si>
    <t>KB0051</t>
  </si>
  <si>
    <t>KB9954</t>
  </si>
  <si>
    <t>Controlling</t>
  </si>
  <si>
    <t>KB9934</t>
  </si>
  <si>
    <t>International Institutions</t>
  </si>
  <si>
    <t>KB0086</t>
  </si>
  <si>
    <t>KB0047</t>
  </si>
  <si>
    <t xml:space="preserve">Munkaerőpiaci ismeretek és munkajog </t>
  </si>
  <si>
    <t>KB9958</t>
  </si>
  <si>
    <t>Studies in Labour Market and Labour Law</t>
  </si>
  <si>
    <t>KB0053</t>
  </si>
  <si>
    <t>KB9952</t>
  </si>
  <si>
    <t>Quality and Sustainability Management</t>
  </si>
  <si>
    <t>KB9933</t>
  </si>
  <si>
    <t>International Negotiation Techniques</t>
  </si>
  <si>
    <t>KB0068</t>
  </si>
  <si>
    <t>KB9937</t>
  </si>
  <si>
    <t>Protocol and Etiquette</t>
  </si>
  <si>
    <t>KB9931</t>
  </si>
  <si>
    <t>Political Geography</t>
  </si>
  <si>
    <t>KB0052</t>
  </si>
  <si>
    <t>KB9953</t>
  </si>
  <si>
    <t>Strategic Planning</t>
  </si>
  <si>
    <t>KB0087</t>
  </si>
  <si>
    <t>KB0106</t>
  </si>
  <si>
    <t>KB9899</t>
  </si>
  <si>
    <t>Softwares of Tourism</t>
  </si>
  <si>
    <t>KB0048</t>
  </si>
  <si>
    <t>KB9957</t>
  </si>
  <si>
    <t>Business Communication</t>
  </si>
  <si>
    <t>KB0049</t>
  </si>
  <si>
    <t>Duális tárgy 6.</t>
  </si>
  <si>
    <t>KB0058</t>
  </si>
  <si>
    <t>Szakdolgozat</t>
  </si>
  <si>
    <t>KB9947</t>
  </si>
  <si>
    <t>Thesis</t>
  </si>
  <si>
    <t>KB9948</t>
  </si>
  <si>
    <t>Practical Experience</t>
  </si>
  <si>
    <t>KB0107</t>
  </si>
  <si>
    <t>Szakmai gyakorlat I.</t>
  </si>
  <si>
    <t>KB9898</t>
  </si>
  <si>
    <t>Practical Experience I.</t>
  </si>
  <si>
    <t>KB0057</t>
  </si>
  <si>
    <t>KB9929</t>
  </si>
  <si>
    <t>International Experience</t>
  </si>
  <si>
    <t>KB0108</t>
  </si>
  <si>
    <t>Szakmai gyakorlat II.</t>
  </si>
  <si>
    <t>KB9897</t>
  </si>
  <si>
    <t>Practical Experience II.</t>
  </si>
  <si>
    <t>ÖSSZESEN:</t>
  </si>
  <si>
    <t>Nemzetközi üzleti tanulmányok</t>
  </si>
  <si>
    <t xml:space="preserve">Pénzügyi-számviteli </t>
  </si>
  <si>
    <t>Turisztikai fejlesztések</t>
  </si>
  <si>
    <t>KB0045</t>
  </si>
  <si>
    <t>KB9960</t>
  </si>
  <si>
    <t>Logistic Process Analysis</t>
  </si>
  <si>
    <t>KB9940</t>
  </si>
  <si>
    <t>Analysis of International Economic Processes</t>
  </si>
  <si>
    <t>KB0079</t>
  </si>
  <si>
    <t>KB0097</t>
  </si>
  <si>
    <t>KB9908</t>
  </si>
  <si>
    <t>Health Tourism</t>
  </si>
  <si>
    <t>KB9939</t>
  </si>
  <si>
    <t>International Marketing</t>
  </si>
  <si>
    <t>KB0083</t>
  </si>
  <si>
    <t>KB0099</t>
  </si>
  <si>
    <t>Ökoturizmus</t>
  </si>
  <si>
    <t>KB9906</t>
  </si>
  <si>
    <t>Ecotourism</t>
  </si>
  <si>
    <t>KB0046</t>
  </si>
  <si>
    <t>KB9959</t>
  </si>
  <si>
    <t>Corporate Resource Management</t>
  </si>
  <si>
    <t>KB9938</t>
  </si>
  <si>
    <t>International Business Economics and Processes</t>
  </si>
  <si>
    <t>KB0084</t>
  </si>
  <si>
    <t>KB0101</t>
  </si>
  <si>
    <t>Szállodai üzemtan és gyakorlat</t>
  </si>
  <si>
    <t>KB9904</t>
  </si>
  <si>
    <t>Hotel Management and Practice</t>
  </si>
  <si>
    <t>KB0054</t>
  </si>
  <si>
    <t>Innovációmenedzsment</t>
  </si>
  <si>
    <t>KB9951</t>
  </si>
  <si>
    <t>Innovation Management</t>
  </si>
  <si>
    <t>KB9936</t>
  </si>
  <si>
    <t>KB0085</t>
  </si>
  <si>
    <t>KB0103</t>
  </si>
  <si>
    <t>KB9902</t>
  </si>
  <si>
    <t>Destination Marketing and Management</t>
  </si>
  <si>
    <t>KB0055</t>
  </si>
  <si>
    <t>KB9950</t>
  </si>
  <si>
    <t>Performance Evaluation and Development </t>
  </si>
  <si>
    <t>KB0088</t>
  </si>
  <si>
    <t>KB0104</t>
  </si>
  <si>
    <t>KB9901</t>
  </si>
  <si>
    <t>Gastro-Tourism</t>
  </si>
  <si>
    <t>KB0056</t>
  </si>
  <si>
    <t>KB9949</t>
  </si>
  <si>
    <t>Business Simulation and Case Studies</t>
  </si>
  <si>
    <t>KB9932</t>
  </si>
  <si>
    <t>International Corporate Strategies</t>
  </si>
  <si>
    <t>KB0089</t>
  </si>
  <si>
    <t>Vállalatok digitális pénzügyei</t>
  </si>
  <si>
    <t>KB0105</t>
  </si>
  <si>
    <t>Örökségturizmus</t>
  </si>
  <si>
    <t>KB9900</t>
  </si>
  <si>
    <t>Heritage Tourism</t>
  </si>
  <si>
    <t>KB9930</t>
  </si>
  <si>
    <t>Analysis of World Economic Processes</t>
  </si>
  <si>
    <t>KB0090</t>
  </si>
  <si>
    <t>MA_NEMZETKÖZI GAZDASÁG ÉS GAZDÁLKODÁS (MAGYAR)</t>
  </si>
  <si>
    <t>MA_NEMZETKÖZI GAZDASÁG ÉS GAZDÁLKODÁS (ANGOL)</t>
  </si>
  <si>
    <t>MA_PÉNZÜGY</t>
  </si>
  <si>
    <t>MA_SZÁMVITEL_MAGYAR</t>
  </si>
  <si>
    <t>MA_SZÁMVITEL_ANGOL</t>
  </si>
  <si>
    <t>MA_TURIZMUS-MENEDZSMENT_MAGYAR</t>
  </si>
  <si>
    <t>MA_TURIZMUS-MENEDZSMENT_ANGOL</t>
  </si>
  <si>
    <t>MA_VÁLLAKOZÁSFEJLESZTÉS</t>
  </si>
  <si>
    <t>MA_VEZETÉS ÉS SZERVEZÉS</t>
  </si>
  <si>
    <t>KM0003</t>
  </si>
  <si>
    <t>Haladó közgazdaságtan</t>
  </si>
  <si>
    <t>KM9997</t>
  </si>
  <si>
    <t>Advanced Economics</t>
  </si>
  <si>
    <t>KM0031</t>
  </si>
  <si>
    <t>KM0057</t>
  </si>
  <si>
    <t>KM9947</t>
  </si>
  <si>
    <t>Advanced Finance Accounting</t>
  </si>
  <si>
    <t>KM0124</t>
  </si>
  <si>
    <t>KM9887</t>
  </si>
  <si>
    <t>Economics of the Nonprofit Sector</t>
  </si>
  <si>
    <t>KM0001</t>
  </si>
  <si>
    <t>KM0110</t>
  </si>
  <si>
    <t>KM0004</t>
  </si>
  <si>
    <t>Haladó nemzetközi gazdaságtan</t>
  </si>
  <si>
    <t>KM9996</t>
  </si>
  <si>
    <t>Advanced International Economics</t>
  </si>
  <si>
    <t>KM0058</t>
  </si>
  <si>
    <t>KM9946</t>
  </si>
  <si>
    <t>Advanced Managerial Accounting</t>
  </si>
  <si>
    <t>KM0125</t>
  </si>
  <si>
    <t>KM9886</t>
  </si>
  <si>
    <t>Value Creation and Process Management</t>
  </si>
  <si>
    <t>KM0028</t>
  </si>
  <si>
    <t>KM9999</t>
  </si>
  <si>
    <t>Research Methodology</t>
  </si>
  <si>
    <t>KM0029</t>
  </si>
  <si>
    <t>KM9898</t>
  </si>
  <si>
    <t>Economic Policy</t>
  </si>
  <si>
    <t>KM0089</t>
  </si>
  <si>
    <t>KM0005</t>
  </si>
  <si>
    <t>Nemzetközi gazdasági folyamatok elemzése</t>
  </si>
  <si>
    <t>KM9995</t>
  </si>
  <si>
    <t>KM9973</t>
  </si>
  <si>
    <t>Quantitative Decision Methods</t>
  </si>
  <si>
    <t>KM0127</t>
  </si>
  <si>
    <t>KM9884</t>
  </si>
  <si>
    <t>Cultural and Creative Tourism</t>
  </si>
  <si>
    <t>KM0090</t>
  </si>
  <si>
    <t>KM0006</t>
  </si>
  <si>
    <t>KM9994</t>
  </si>
  <si>
    <t>International Political Economy</t>
  </si>
  <si>
    <t>KM0032</t>
  </si>
  <si>
    <t>KM9974</t>
  </si>
  <si>
    <t>Mathematical and Statistical Methods and Analyses</t>
  </si>
  <si>
    <t>KM0092</t>
  </si>
  <si>
    <t xml:space="preserve">Választható tárgy I. </t>
  </si>
  <si>
    <t>KM0033</t>
  </si>
  <si>
    <t>KM0147</t>
  </si>
  <si>
    <t>Duális tárgy 1.*</t>
  </si>
  <si>
    <t>KM0128</t>
  </si>
  <si>
    <t>Kvantitatív módszerek</t>
  </si>
  <si>
    <t>KM9883</t>
  </si>
  <si>
    <t>Quantitative Methods</t>
  </si>
  <si>
    <t>KM0093</t>
  </si>
  <si>
    <t>KM0002</t>
  </si>
  <si>
    <t>Diplomamunka 1.</t>
  </si>
  <si>
    <t>KM9998</t>
  </si>
  <si>
    <t>Thesis 1.</t>
  </si>
  <si>
    <t>KM9917</t>
  </si>
  <si>
    <t>KM0111</t>
  </si>
  <si>
    <t>KM0030</t>
  </si>
  <si>
    <t>KM0126</t>
  </si>
  <si>
    <t>KM9885</t>
  </si>
  <si>
    <t>KM0091</t>
  </si>
  <si>
    <t>KM0008</t>
  </si>
  <si>
    <t>A globális gazdasági integrációk regionális vonatkozásai</t>
  </si>
  <si>
    <t>KM9993</t>
  </si>
  <si>
    <t>Regional Aspects of Global Economic Integrations</t>
  </si>
  <si>
    <t>KM0035</t>
  </si>
  <si>
    <t>KM0061</t>
  </si>
  <si>
    <t>KM9944</t>
  </si>
  <si>
    <t>The System of Audits</t>
  </si>
  <si>
    <t>KM0129</t>
  </si>
  <si>
    <t>KM9882</t>
  </si>
  <si>
    <t>Attraction and Visiting Management</t>
  </si>
  <si>
    <t>KM0065</t>
  </si>
  <si>
    <t>KM0096</t>
  </si>
  <si>
    <t>Marketing trendek</t>
  </si>
  <si>
    <t>KM0010</t>
  </si>
  <si>
    <t>KM9991</t>
  </si>
  <si>
    <t>Development Economics</t>
  </si>
  <si>
    <t>KM0037</t>
  </si>
  <si>
    <t>KM0062</t>
  </si>
  <si>
    <t>KM9943</t>
  </si>
  <si>
    <t>Accounting of Financial Instruments</t>
  </si>
  <si>
    <t>KM0131</t>
  </si>
  <si>
    <t>KM9880</t>
  </si>
  <si>
    <t>E-business and E-marketing in Tourism</t>
  </si>
  <si>
    <t>KM0094</t>
  </si>
  <si>
    <t>KM0114</t>
  </si>
  <si>
    <t>KM0011</t>
  </si>
  <si>
    <t>KM9990</t>
  </si>
  <si>
    <t>KM0034</t>
  </si>
  <si>
    <t>KM9968</t>
  </si>
  <si>
    <t>Advanced Corporate Finances</t>
  </si>
  <si>
    <t>KM0132</t>
  </si>
  <si>
    <t>KM9879</t>
  </si>
  <si>
    <t>Marketing Communication</t>
  </si>
  <si>
    <t>KM0095</t>
  </si>
  <si>
    <t>KM0012</t>
  </si>
  <si>
    <t>Nemzetközi üzleti stratégiák</t>
  </si>
  <si>
    <t>KM9989</t>
  </si>
  <si>
    <t>International Business Strategies</t>
  </si>
  <si>
    <t>KM0038</t>
  </si>
  <si>
    <t>KM0063</t>
  </si>
  <si>
    <t>KM9942</t>
  </si>
  <si>
    <t>Compiling and Analyzing the Consolidated Reports</t>
  </si>
  <si>
    <t>KM0133</t>
  </si>
  <si>
    <t>KM9878</t>
  </si>
  <si>
    <t>Sociology of Leisure and Recreation</t>
  </si>
  <si>
    <t>KM0013</t>
  </si>
  <si>
    <t>Összehasonlító gazdaságtan</t>
  </si>
  <si>
    <t>KM9988</t>
  </si>
  <si>
    <t>Comparative Economics</t>
  </si>
  <si>
    <t>KM0064</t>
  </si>
  <si>
    <t>Nemzetközi számvitel alapjai</t>
  </si>
  <si>
    <t>KM9941</t>
  </si>
  <si>
    <t>Basics of International Accounting</t>
  </si>
  <si>
    <t>KM9912</t>
  </si>
  <si>
    <t>Business Communication and Negotiation Techniques</t>
  </si>
  <si>
    <t>KM0097</t>
  </si>
  <si>
    <t>KM0148</t>
  </si>
  <si>
    <t>Duális tárgy 2.*</t>
  </si>
  <si>
    <t>KM9911</t>
  </si>
  <si>
    <t>Corporate Strategy</t>
  </si>
  <si>
    <t>KM0009</t>
  </si>
  <si>
    <t>Diplomamunka 2.</t>
  </si>
  <si>
    <t>KM9992</t>
  </si>
  <si>
    <t>Thesis 2.</t>
  </si>
  <si>
    <t>KM0113</t>
  </si>
  <si>
    <t>KM0036</t>
  </si>
  <si>
    <t>KM0130</t>
  </si>
  <si>
    <t>KM9881</t>
  </si>
  <si>
    <t>KM0098</t>
  </si>
  <si>
    <t>KM0016</t>
  </si>
  <si>
    <t>Haladó nemzetközi pénzügyek</t>
  </si>
  <si>
    <t>KM9986</t>
  </si>
  <si>
    <t>Advanced International Finances</t>
  </si>
  <si>
    <t>KM0044</t>
  </si>
  <si>
    <t>KM0068</t>
  </si>
  <si>
    <t>A vállalkozások adózása és költségvetési kapcsolatok ellenőrzése</t>
  </si>
  <si>
    <t>KM9937</t>
  </si>
  <si>
    <t>Taxation of Businesses and the Analysis of Budget Relations</t>
  </si>
  <si>
    <t>KM0136</t>
  </si>
  <si>
    <t>KM9876</t>
  </si>
  <si>
    <t>Business Information Systems</t>
  </si>
  <si>
    <t>KM0041</t>
  </si>
  <si>
    <t>KM0100</t>
  </si>
  <si>
    <t>KM0017</t>
  </si>
  <si>
    <t>Interkulturális kommunikáció</t>
  </si>
  <si>
    <t>KM9985</t>
  </si>
  <si>
    <t>Intercultural Communication</t>
  </si>
  <si>
    <t>KM0045</t>
  </si>
  <si>
    <t>KM9963</t>
  </si>
  <si>
    <t>Financial Analysis</t>
  </si>
  <si>
    <t>KM0043</t>
  </si>
  <si>
    <t>KM9961</t>
  </si>
  <si>
    <t>KM0116</t>
  </si>
  <si>
    <t>KM0018</t>
  </si>
  <si>
    <t>Nemzetközi döntéstámogató és üzleti információs rendszerek</t>
  </si>
  <si>
    <t>KM9984</t>
  </si>
  <si>
    <t>International Business Information Systems</t>
  </si>
  <si>
    <t>KM0042</t>
  </si>
  <si>
    <t>KM0067</t>
  </si>
  <si>
    <t>Társasági jog</t>
  </si>
  <si>
    <t>KM9938</t>
  </si>
  <si>
    <t>Corporate Law</t>
  </si>
  <si>
    <t>KM0137</t>
  </si>
  <si>
    <t>KM9875</t>
  </si>
  <si>
    <t>Regional and Local Economic Development</t>
  </si>
  <si>
    <t>KM0019</t>
  </si>
  <si>
    <t>KM9983</t>
  </si>
  <si>
    <t>KM0046</t>
  </si>
  <si>
    <t>KM0149</t>
  </si>
  <si>
    <t>Duális tárgy 3.*</t>
  </si>
  <si>
    <t>KM0138</t>
  </si>
  <si>
    <t>KM9874</t>
  </si>
  <si>
    <t>Regional Development and Cooperations in Tourism Destinations</t>
  </si>
  <si>
    <t>KM0118</t>
  </si>
  <si>
    <t>KM0020</t>
  </si>
  <si>
    <t>Nemzetközi menedzsment</t>
  </si>
  <si>
    <t>KM9982</t>
  </si>
  <si>
    <t>International Management</t>
  </si>
  <si>
    <t>KM0139</t>
  </si>
  <si>
    <t>KM9873</t>
  </si>
  <si>
    <t>Tourism Politics and Institutional System</t>
  </si>
  <si>
    <t>KM0102</t>
  </si>
  <si>
    <t>KM0119</t>
  </si>
  <si>
    <t>KM0021</t>
  </si>
  <si>
    <t>Transznacionális vállalatok</t>
  </si>
  <si>
    <t>KM9981</t>
  </si>
  <si>
    <t>Transnational Corporations</t>
  </si>
  <si>
    <t>KM0015</t>
  </si>
  <si>
    <t>Diplomamunka 3.</t>
  </si>
  <si>
    <t>KM9987</t>
  </si>
  <si>
    <t>Thesis 3.</t>
  </si>
  <si>
    <t>KM0048</t>
  </si>
  <si>
    <t>KM0135</t>
  </si>
  <si>
    <t>KM9877</t>
  </si>
  <si>
    <t>KM0115</t>
  </si>
  <si>
    <t>KM0101</t>
  </si>
  <si>
    <t>KM0047</t>
  </si>
  <si>
    <t>KM0022</t>
  </si>
  <si>
    <t>Áru- és értéktőzsdék</t>
  </si>
  <si>
    <t>KM9980</t>
  </si>
  <si>
    <t>Commodities and Stock Exchanges</t>
  </si>
  <si>
    <t>KM0052</t>
  </si>
  <si>
    <t>KM0072</t>
  </si>
  <si>
    <t xml:space="preserve">A számvitel és könyvvizsgálat számítógépes támogatása </t>
  </si>
  <si>
    <t>KM9934</t>
  </si>
  <si>
    <t>Computer Support for Accounting and Auditing</t>
  </si>
  <si>
    <t>KM0141</t>
  </si>
  <si>
    <t>KM9872</t>
  </si>
  <si>
    <t>Destination Management and Marketing</t>
  </si>
  <si>
    <t>KM0104</t>
  </si>
  <si>
    <t>KM0024</t>
  </si>
  <si>
    <t>KM9978</t>
  </si>
  <si>
    <t>Global Governance</t>
  </si>
  <si>
    <t>KM0053</t>
  </si>
  <si>
    <t>KM0150</t>
  </si>
  <si>
    <t>Duális tárgy 4.*</t>
  </si>
  <si>
    <t>KM0143</t>
  </si>
  <si>
    <t>KM9870</t>
  </si>
  <si>
    <t>Decision-Support Systems and Methods</t>
  </si>
  <si>
    <t>KM0105</t>
  </si>
  <si>
    <t>Vezetői számvitel és pénzügyi kontrolling</t>
  </si>
  <si>
    <t>KM0121</t>
  </si>
  <si>
    <t>KM0025</t>
  </si>
  <si>
    <t>Nemzetközi kereskedelmi jog és politika</t>
  </si>
  <si>
    <t>KM9977</t>
  </si>
  <si>
    <t>International Trade Law and Politics</t>
  </si>
  <si>
    <t>KM0055</t>
  </si>
  <si>
    <t>KM0144</t>
  </si>
  <si>
    <t>KM9869</t>
  </si>
  <si>
    <t>International Hotel Management</t>
  </si>
  <si>
    <t>KM0106</t>
  </si>
  <si>
    <t>KM0122</t>
  </si>
  <si>
    <t>Számítógépes projekttervezés</t>
  </si>
  <si>
    <t>KM0026</t>
  </si>
  <si>
    <t>KM9976</t>
  </si>
  <si>
    <t>International Accounting</t>
  </si>
  <si>
    <t>KM0056</t>
  </si>
  <si>
    <t>KM0145</t>
  </si>
  <si>
    <t>KM9868</t>
  </si>
  <si>
    <t>Financial Matters in Tourism</t>
  </si>
  <si>
    <t>KM0108</t>
  </si>
  <si>
    <t>KM0027</t>
  </si>
  <si>
    <t>Pénzügyi piacok elemzése</t>
  </si>
  <si>
    <t>KM9975</t>
  </si>
  <si>
    <t>Analysis of Financial Markets</t>
  </si>
  <si>
    <t>KM0049</t>
  </si>
  <si>
    <t>KM0146</t>
  </si>
  <si>
    <t>KM9867</t>
  </si>
  <si>
    <t>Tourist Traffic &amp; Map</t>
  </si>
  <si>
    <t>KM0109</t>
  </si>
  <si>
    <t>KM0023</t>
  </si>
  <si>
    <t>Diplomamunka 4.</t>
  </si>
  <si>
    <t>KM9979</t>
  </si>
  <si>
    <t>Thesis 4.</t>
  </si>
  <si>
    <t>KM0050</t>
  </si>
  <si>
    <t>KM9902</t>
  </si>
  <si>
    <t>Corporate Finanance and Financial Services</t>
  </si>
  <si>
    <t>KM0120</t>
  </si>
  <si>
    <t>KM0051</t>
  </si>
  <si>
    <t>Vállalkozásfinanszírozás és pénzügyi szolgáltatások</t>
  </si>
  <si>
    <t>KM0142</t>
  </si>
  <si>
    <t>KM9871</t>
  </si>
  <si>
    <t>KM0107</t>
  </si>
  <si>
    <t>KM0054</t>
  </si>
  <si>
    <t>Ellenőrzés és könyvvizsgálat specializáció</t>
  </si>
  <si>
    <t>KM0076</t>
  </si>
  <si>
    <t>Államháztartástan</t>
  </si>
  <si>
    <t>KM9930</t>
  </si>
  <si>
    <t xml:space="preserve">Public Finance </t>
  </si>
  <si>
    <t>Választható tárgy I. (Közigazgatástan)</t>
  </si>
  <si>
    <t>KM9928</t>
  </si>
  <si>
    <t>KM0077</t>
  </si>
  <si>
    <t>KM9929</t>
  </si>
  <si>
    <t>Választható tárgy II. (Önkormányzati gazdálkodás)</t>
  </si>
  <si>
    <t>KM9926</t>
  </si>
  <si>
    <t>KM0079</t>
  </si>
  <si>
    <t>KM9927</t>
  </si>
  <si>
    <t>KM0081</t>
  </si>
  <si>
    <t>Államháztartási számvitel</t>
  </si>
  <si>
    <t>KM9925</t>
  </si>
  <si>
    <t>Public Accounting</t>
  </si>
  <si>
    <t>KM0083</t>
  </si>
  <si>
    <t>Közpénzügyi ellenőrzés</t>
  </si>
  <si>
    <t>KM9923</t>
  </si>
  <si>
    <t>Public Financial Control</t>
  </si>
  <si>
    <t>KM0082</t>
  </si>
  <si>
    <t>KM9924</t>
  </si>
  <si>
    <t>KM0084</t>
  </si>
  <si>
    <t>Állami pénz- és vagyongazdálkodás</t>
  </si>
  <si>
    <t>KM9922</t>
  </si>
  <si>
    <t>Public Finance and Welth Management</t>
  </si>
  <si>
    <t>KM0086</t>
  </si>
  <si>
    <t>Költségvetési ellenőrzési esettanulmányok</t>
  </si>
  <si>
    <t>KM9920</t>
  </si>
  <si>
    <t>Budgetary Control Case Studies</t>
  </si>
  <si>
    <t>KM0087</t>
  </si>
  <si>
    <t>Költségvetési szervek belső ellenőrzése</t>
  </si>
  <si>
    <t>KM9919</t>
  </si>
  <si>
    <t>Internal Control of Budgetary Bodies</t>
  </si>
  <si>
    <t>KM0088</t>
  </si>
  <si>
    <t>Közpénzügyi kockázatmenedzsment</t>
  </si>
  <si>
    <t>KM9918</t>
  </si>
  <si>
    <t>Public Financial Risk Management</t>
  </si>
  <si>
    <t>KM0085</t>
  </si>
  <si>
    <t>KM9921</t>
  </si>
  <si>
    <t>Vezetői számvitel specializáció</t>
  </si>
  <si>
    <t>KM0059</t>
  </si>
  <si>
    <t>KM9945</t>
  </si>
  <si>
    <t>KM9940</t>
  </si>
  <si>
    <t>Organisational Behaviour and Management</t>
  </si>
  <si>
    <t>KM0066</t>
  </si>
  <si>
    <t>KM9939</t>
  </si>
  <si>
    <t>KM9962</t>
  </si>
  <si>
    <t>Applied Company Evaluation</t>
  </si>
  <si>
    <t>KM0070</t>
  </si>
  <si>
    <t>Haladó IFRS</t>
  </si>
  <si>
    <t>KM9935</t>
  </si>
  <si>
    <t>Advanced IFRS</t>
  </si>
  <si>
    <t>KM0069</t>
  </si>
  <si>
    <t>KM9936</t>
  </si>
  <si>
    <t>KM0074</t>
  </si>
  <si>
    <t>KM9932</t>
  </si>
  <si>
    <t xml:space="preserve">Audit Case Studies </t>
  </si>
  <si>
    <t>KM0075</t>
  </si>
  <si>
    <t>KM9931</t>
  </si>
  <si>
    <t>International Taxation</t>
  </si>
  <si>
    <t>KM9955</t>
  </si>
  <si>
    <t>Financial Risk Management</t>
  </si>
  <si>
    <t>KM9954</t>
  </si>
  <si>
    <t>Financial Controlling</t>
  </si>
  <si>
    <t>KM9953</t>
  </si>
  <si>
    <t>KM0073</t>
  </si>
  <si>
    <t>KM9933</t>
  </si>
  <si>
    <t>Választható C_MAGYAR_modulon</t>
  </si>
  <si>
    <t>aug.</t>
  </si>
  <si>
    <t>0.</t>
  </si>
  <si>
    <t>L1</t>
  </si>
  <si>
    <t>L2</t>
  </si>
  <si>
    <t>L3</t>
  </si>
  <si>
    <t>L4</t>
  </si>
  <si>
    <t>L5</t>
  </si>
  <si>
    <t>L6</t>
  </si>
  <si>
    <t>L7</t>
  </si>
  <si>
    <t>L8</t>
  </si>
  <si>
    <t>L9</t>
  </si>
  <si>
    <t>V1</t>
  </si>
  <si>
    <t>V2</t>
  </si>
  <si>
    <t>V3</t>
  </si>
  <si>
    <t>V4</t>
  </si>
  <si>
    <t>V5</t>
  </si>
  <si>
    <t>szorgalmi időszak</t>
  </si>
  <si>
    <t>vizsgaidőszak</t>
  </si>
  <si>
    <t>egyetem zárva, téli leállás</t>
  </si>
  <si>
    <t>Doktoranduszokra vonatkozó határidők:</t>
  </si>
  <si>
    <t>Kreditelismerés a 2017 előtti és a 2017-es felsőoktatási szakképzések között</t>
  </si>
  <si>
    <t>Kreditelismerés a 2017 előtti és a 2017-es alapképzések között</t>
  </si>
  <si>
    <t>Kreditelismerés a 2017 előtti felsőoktatási szakképzés és a 2017-es alapképzés között</t>
  </si>
  <si>
    <t>Kreditelismerés a 2017-es felsőoktatási szakképzés és a 2017-es alapképzés között</t>
  </si>
  <si>
    <t>Kreditelismerés a 2017 előtti felsőoktatási szakképzés és a 2017 előtti alapképzés között</t>
  </si>
  <si>
    <t>Kreditelismerés a 2022-es felsőoktatási szakképzés és a 2022-es alapképzés között</t>
  </si>
  <si>
    <t>Kreditelismerés a 2017-es felsőoktatási szakképzés és a 2022-es alapképzés között</t>
  </si>
  <si>
    <t>2017 előtti_Felsőoktatási szakképzési szak</t>
  </si>
  <si>
    <t>2017_Felsőoktatási szakképzési szak</t>
  </si>
  <si>
    <t>2017 előtti_Alapképzési  szak</t>
  </si>
  <si>
    <t>2017_Alapképzési szak</t>
  </si>
  <si>
    <t xml:space="preserve"> 2017 előtti_Felsőoktatási szakképzési szak</t>
  </si>
  <si>
    <t>2017 előtti_Alapképzési szak</t>
  </si>
  <si>
    <t>2022_Felsőoktatási szakképzési szak</t>
  </si>
  <si>
    <t>2022_Alapképzési szak</t>
  </si>
  <si>
    <t>Tantárgy félév száma</t>
  </si>
  <si>
    <t>Nemzetközi gazdálkodási (angol)</t>
  </si>
  <si>
    <t>Turizmus-vendéglátás (angol)</t>
  </si>
  <si>
    <t>Szakmai gyakorlat (nem lineáris folytatás esetén vizsgálandó)</t>
  </si>
  <si>
    <t>Számvitel / Számvitel I.</t>
  </si>
  <si>
    <t>SEE20203</t>
  </si>
  <si>
    <t>SEE20208</t>
  </si>
  <si>
    <t>SEE20209</t>
  </si>
  <si>
    <t>SEE20210</t>
  </si>
  <si>
    <t>SEE20216</t>
  </si>
  <si>
    <t>SEE20217</t>
  </si>
  <si>
    <t>SEE20219</t>
  </si>
  <si>
    <t>SEE20220</t>
  </si>
  <si>
    <t>SEE20221</t>
  </si>
  <si>
    <t>SEE20222</t>
  </si>
  <si>
    <t>SEE20223</t>
  </si>
  <si>
    <t>SEE20202</t>
  </si>
  <si>
    <t>SEE20201</t>
  </si>
  <si>
    <t>BA_PÉNZÜGY ÉS SZÁMVITEL</t>
  </si>
  <si>
    <t>A vizsgaimeghirdetés Neptun beállítása</t>
  </si>
  <si>
    <t>Az időszak Neptun beállítása</t>
  </si>
  <si>
    <r>
      <t xml:space="preserve">Választható szaknyelvi szakmai tárgy  III. </t>
    </r>
    <r>
      <rPr>
        <b/>
        <i/>
        <sz val="10"/>
        <rFont val="Times New Roman"/>
        <family val="1"/>
        <charset val="238"/>
      </rPr>
      <t xml:space="preserve">ill. </t>
    </r>
    <r>
      <rPr>
        <b/>
        <i/>
        <u/>
        <sz val="10"/>
        <rFont val="Times New Roman"/>
        <family val="1"/>
        <charset val="238"/>
      </rPr>
      <t>duális tárgy</t>
    </r>
  </si>
  <si>
    <t>Árutan és fogyaaztóvédelmi ismeretek</t>
  </si>
  <si>
    <t>Ügyfélkapcsolatok kezelése (CRM)</t>
  </si>
  <si>
    <t>ünnepek</t>
  </si>
  <si>
    <t>V6</t>
  </si>
  <si>
    <r>
      <rPr>
        <b/>
        <sz val="14"/>
        <rFont val="Calibri"/>
        <family val="2"/>
      </rPr>
      <t>KERESKEDELEM ÉS MARKETING ALAPKÉPZÉSI SZAK – MINTATANTERV</t>
    </r>
  </si>
  <si>
    <t>Nemzetközi gazdaságtan</t>
  </si>
  <si>
    <t>KB0125</t>
  </si>
  <si>
    <t>KB0126</t>
  </si>
  <si>
    <t>Levelező óraszám</t>
  </si>
  <si>
    <t>Levelező elmélet</t>
  </si>
  <si>
    <t>Levelező gyakorlat</t>
  </si>
  <si>
    <t>Nappali óraszám</t>
  </si>
  <si>
    <t>Nappali elmélet</t>
  </si>
  <si>
    <t>Nappali gyakorlat</t>
  </si>
  <si>
    <t>KB0127</t>
  </si>
  <si>
    <t>Kreatív technikák</t>
  </si>
  <si>
    <t>KB0128</t>
  </si>
  <si>
    <t>KB0129</t>
  </si>
  <si>
    <t>Modul I.</t>
  </si>
  <si>
    <t>v. (1), félévk. (2)</t>
  </si>
  <si>
    <t>KB0132</t>
  </si>
  <si>
    <t>Nemzetközi marketing és külkereskedelmi technikák</t>
  </si>
  <si>
    <t>KB0133</t>
  </si>
  <si>
    <t>Modul II.</t>
  </si>
  <si>
    <t>Kereskedelmi marketing modul</t>
  </si>
  <si>
    <t>KB0130</t>
  </si>
  <si>
    <t>KB0131</t>
  </si>
  <si>
    <t>KB0134</t>
  </si>
  <si>
    <t>KB0135</t>
  </si>
  <si>
    <t>Kínálatmenedzsment és marketing</t>
  </si>
  <si>
    <t>KB0136</t>
  </si>
  <si>
    <t>Online</t>
  </si>
  <si>
    <t>Levelező óraszám összesen</t>
  </si>
  <si>
    <t>Levelező  előadás</t>
  </si>
  <si>
    <t>Nappali óraszám összesen</t>
  </si>
  <si>
    <t>Nappali előadás</t>
  </si>
  <si>
    <t>Követelmény típusa</t>
  </si>
  <si>
    <t>1. félév összesen</t>
  </si>
  <si>
    <t>SZV tárgy (idegen nyelven)</t>
  </si>
  <si>
    <t>KM0182</t>
  </si>
  <si>
    <t>2. félév összesen</t>
  </si>
  <si>
    <t>MINDÖSSZESEN</t>
  </si>
  <si>
    <t>Termékmenedzsment és -marketing mesterképzési szak - mintatanterv</t>
  </si>
  <si>
    <t>Tágykód</t>
  </si>
  <si>
    <t>KM0183</t>
  </si>
  <si>
    <t>Termékportfólió marketing</t>
  </si>
  <si>
    <t>KM0184</t>
  </si>
  <si>
    <t>Design menedzsment</t>
  </si>
  <si>
    <t>KV tárgy:</t>
  </si>
  <si>
    <t>KM0185</t>
  </si>
  <si>
    <t>Marketingpszichológia</t>
  </si>
  <si>
    <t>KM0186</t>
  </si>
  <si>
    <t>Digitális marketing</t>
  </si>
  <si>
    <t>KM0188</t>
  </si>
  <si>
    <t>Piaci és terméktesztek</t>
  </si>
  <si>
    <t>KM0189</t>
  </si>
  <si>
    <t>Fenntarthatóság és marketing</t>
  </si>
  <si>
    <t>2v, 4f</t>
  </si>
  <si>
    <t>KM0190</t>
  </si>
  <si>
    <t>Márkamenedzsment</t>
  </si>
  <si>
    <t>KM0191</t>
  </si>
  <si>
    <t>Termékélmény</t>
  </si>
  <si>
    <t>KM0192</t>
  </si>
  <si>
    <t>Digitális termékmenedzsment</t>
  </si>
  <si>
    <t>KM0193</t>
  </si>
  <si>
    <t>Integrált marketingkommunikáció</t>
  </si>
  <si>
    <t>KM0194</t>
  </si>
  <si>
    <t>Szellemi tulajdonvédelem</t>
  </si>
  <si>
    <t>3v, 4f</t>
  </si>
  <si>
    <t>5v, 8f</t>
  </si>
  <si>
    <t>Felelős turizmusfejlesztés</t>
  </si>
  <si>
    <t>Termékmenedzsment- és marketing</t>
  </si>
  <si>
    <t>F</t>
  </si>
  <si>
    <t>R1</t>
  </si>
  <si>
    <t>R2</t>
  </si>
  <si>
    <t>R3</t>
  </si>
  <si>
    <r>
      <rPr>
        <b/>
        <sz val="14"/>
        <rFont val="Times New Roman"/>
        <family val="1"/>
      </rPr>
      <t>FELELŐS TURIZMUSFEJLESZTÉS MESTERKÉPZÉSI SZAK - MINTATANTERV</t>
    </r>
  </si>
  <si>
    <r>
      <rPr>
        <b/>
        <sz val="9.5"/>
        <rFont val="Times New Roman"/>
        <family val="1"/>
      </rPr>
      <t>Félévszám</t>
    </r>
  </si>
  <si>
    <r>
      <rPr>
        <b/>
        <sz val="9.5"/>
        <rFont val="Times New Roman"/>
        <family val="1"/>
      </rPr>
      <t>Tárgynév</t>
    </r>
  </si>
  <si>
    <r>
      <rPr>
        <b/>
        <sz val="9.5"/>
        <rFont val="Times New Roman"/>
        <family val="1"/>
      </rPr>
      <t>Kredit</t>
    </r>
  </si>
  <si>
    <r>
      <rPr>
        <b/>
        <sz val="9.5"/>
        <rFont val="Times New Roman"/>
        <family val="1"/>
      </rPr>
      <t>Követelmény típusa</t>
    </r>
  </si>
  <si>
    <r>
      <rPr>
        <b/>
        <sz val="9.5"/>
        <rFont val="Times New Roman"/>
        <family val="1"/>
      </rPr>
      <t>Heti óraszám előadás</t>
    </r>
  </si>
  <si>
    <r>
      <rPr>
        <b/>
        <sz val="9.5"/>
        <rFont val="Times New Roman"/>
        <family val="1"/>
      </rPr>
      <t>Heti óraszám gyakorlat</t>
    </r>
  </si>
  <si>
    <r>
      <rPr>
        <b/>
        <sz val="9.5"/>
        <rFont val="Times New Roman"/>
        <family val="1"/>
      </rPr>
      <t>Féléves óraszám előadás</t>
    </r>
  </si>
  <si>
    <r>
      <rPr>
        <b/>
        <sz val="9.5"/>
        <rFont val="Times New Roman"/>
        <family val="1"/>
      </rPr>
      <t>Féléves óraszám gyakorlat</t>
    </r>
  </si>
  <si>
    <r>
      <rPr>
        <b/>
        <sz val="9.5"/>
        <rFont val="Times New Roman"/>
        <family val="1"/>
      </rPr>
      <t>Tantágy jellege</t>
    </r>
  </si>
  <si>
    <r>
      <rPr>
        <sz val="9.5"/>
        <rFont val="Times New Roman"/>
        <family val="1"/>
      </rPr>
      <t>Aktív- és élményturizmus</t>
    </r>
  </si>
  <si>
    <r>
      <rPr>
        <sz val="9.5"/>
        <rFont val="Times New Roman"/>
        <family val="1"/>
      </rPr>
      <t>vizsga</t>
    </r>
  </si>
  <si>
    <r>
      <rPr>
        <sz val="9.5"/>
        <rFont val="Times New Roman"/>
        <family val="1"/>
      </rPr>
      <t>kötelező</t>
    </r>
  </si>
  <si>
    <r>
      <rPr>
        <sz val="9.5"/>
        <rFont val="Times New Roman"/>
        <family val="1"/>
      </rPr>
      <t>Desztinációfejlesztés és közösségi tervezés</t>
    </r>
  </si>
  <si>
    <r>
      <rPr>
        <sz val="9.5"/>
        <rFont val="Times New Roman"/>
        <family val="1"/>
      </rPr>
      <t>Digitalizáció a turizmusban</t>
    </r>
  </si>
  <si>
    <r>
      <rPr>
        <sz val="9.5"/>
        <rFont val="Times New Roman"/>
        <family val="1"/>
      </rPr>
      <t>félévközi jegy</t>
    </r>
  </si>
  <si>
    <r>
      <rPr>
        <sz val="9.5"/>
        <rFont val="Times New Roman"/>
        <family val="1"/>
      </rPr>
      <t>Fenntartható projektek a hazai- és nemzetközi turizmusban</t>
    </r>
  </si>
  <si>
    <r>
      <rPr>
        <sz val="9.5"/>
        <rFont val="Times New Roman"/>
        <family val="1"/>
      </rPr>
      <t>Kutatásmódszertan</t>
    </r>
  </si>
  <si>
    <r>
      <rPr>
        <sz val="9.5"/>
        <rFont val="Times New Roman"/>
        <family val="1"/>
      </rPr>
      <t>Turizmusmarketing- és kommunikáció</t>
    </r>
  </si>
  <si>
    <r>
      <rPr>
        <sz val="9.5"/>
        <rFont val="Times New Roman"/>
        <family val="1"/>
      </rPr>
      <t>Turizmus és társadalmi fejlődés</t>
    </r>
  </si>
  <si>
    <r>
      <rPr>
        <sz val="9.5"/>
        <rFont val="Times New Roman"/>
        <family val="1"/>
      </rPr>
      <t>Új turizmus és környezet</t>
    </r>
  </si>
  <si>
    <r>
      <rPr>
        <b/>
        <sz val="9.5"/>
        <rFont val="Times New Roman"/>
        <family val="1"/>
      </rPr>
      <t>1. félév összesen</t>
    </r>
  </si>
  <si>
    <r>
      <rPr>
        <b/>
        <sz val="9.5"/>
        <rFont val="Times New Roman"/>
        <family val="1"/>
      </rPr>
      <t>4v, 4f</t>
    </r>
  </si>
  <si>
    <r>
      <rPr>
        <i/>
        <sz val="9.5"/>
        <rFont val="Times New Roman"/>
        <family val="1"/>
      </rPr>
      <t>félévközi jegy</t>
    </r>
  </si>
  <si>
    <r>
      <rPr>
        <i/>
        <sz val="9.5"/>
        <rFont val="Times New Roman"/>
        <family val="1"/>
      </rPr>
      <t>szabadon választható</t>
    </r>
  </si>
  <si>
    <r>
      <rPr>
        <b/>
        <sz val="9.5"/>
        <rFont val="Times New Roman"/>
        <family val="1"/>
      </rPr>
      <t>2. félév összesen</t>
    </r>
  </si>
  <si>
    <r>
      <rPr>
        <b/>
        <sz val="9.5"/>
        <rFont val="Times New Roman"/>
        <family val="1"/>
      </rPr>
      <t>3v, 4f</t>
    </r>
  </si>
  <si>
    <r>
      <rPr>
        <b/>
        <sz val="9.5"/>
        <rFont val="Times New Roman"/>
        <family val="1"/>
      </rPr>
      <t>MINDÖSSZESEN</t>
    </r>
  </si>
  <si>
    <r>
      <rPr>
        <b/>
        <sz val="9.5"/>
        <rFont val="Times New Roman"/>
        <family val="1"/>
      </rPr>
      <t>7v, 8f</t>
    </r>
  </si>
  <si>
    <t>Kulturális- és kreatív turizmus</t>
  </si>
  <si>
    <t>Turisztikai termékfejlesztés és intézményrendszer</t>
  </si>
  <si>
    <t>Turisztikai tanácsadás</t>
  </si>
  <si>
    <t>GMP</t>
  </si>
  <si>
    <t>E210 LABOR</t>
  </si>
  <si>
    <t>A vizsgameghirdetés Neptun beállítása</t>
  </si>
  <si>
    <t>Záróvizsgára jelentkezés a júniusi záróvizsgaidőszakra: március 1-31.</t>
  </si>
  <si>
    <t>A júniusban záróvizsgázó FOKSZ és BSc hallgatók szakmai gyakorlati beszámolójának leadási határideje: május 19.</t>
  </si>
  <si>
    <t>Vizsgaidőszak: május 18 – augusztus 31.</t>
  </si>
  <si>
    <t>Pénzügy</t>
  </si>
  <si>
    <t>MSc</t>
  </si>
  <si>
    <t>BSc</t>
  </si>
  <si>
    <t>E222 (36)</t>
  </si>
  <si>
    <t>E221 (38)</t>
  </si>
  <si>
    <t>Vizsgaidőszak: május 18 – június 26.</t>
  </si>
  <si>
    <t>Szak neve                           2026/27/1. szemeszter</t>
  </si>
  <si>
    <t>Általános és gazd jogi ism E Balogh Henriett</t>
  </si>
  <si>
    <t>Kommunikációs és prez tréning G Dr. Pirger Tamás</t>
  </si>
  <si>
    <t>Matematika E Dr. Szalay László</t>
  </si>
  <si>
    <t>Matematika G Dr. Horváth-Szováti Erika</t>
  </si>
  <si>
    <t>Mikroökonómia G Dr. Resperger Richárd</t>
  </si>
  <si>
    <t>Tanulás- és kutmódsz G Dr. Tóth Balázs István</t>
  </si>
  <si>
    <t>Gazd-társ foly elemz E1 Dr. Hoschek Mónika</t>
  </si>
  <si>
    <t>Gazd-társ foly elemz E2 Dr. Hoschek Mónika</t>
  </si>
  <si>
    <t>Gazd-társ foly elemz G1 Dr. Hoschek Mónika</t>
  </si>
  <si>
    <t>Gazd-társ foly elemz G2 Dr. Hoschek Mónika</t>
  </si>
  <si>
    <t>Marketingmen E Dr. Szabó Zoltán</t>
  </si>
  <si>
    <t>Marketingmen G Dr. Szabó Zoltán</t>
  </si>
  <si>
    <t>Nemz püek E Dr. Cziráki Gábor</t>
  </si>
  <si>
    <t>Nemz püek G Dr. Cziráki Gábor</t>
  </si>
  <si>
    <t>GM</t>
  </si>
  <si>
    <t>Számvitel I. E Fábiánné Játékos Judit</t>
  </si>
  <si>
    <t>Számvitel I. G Fábiánné Játékos Judit</t>
  </si>
  <si>
    <t>Értékelemzés E Dr. Szóka Károly</t>
  </si>
  <si>
    <t>GP</t>
  </si>
  <si>
    <t>Értékelemzés G Dr. Szóka Károly</t>
  </si>
  <si>
    <t>Kereskedelemgazdaságtan E Kulbert Gábor</t>
  </si>
  <si>
    <t>Kereskedelemgazdaságtan G Kulbert Gábor</t>
  </si>
  <si>
    <t>Árutan és fogyvédelmi ism E Domján Anetta</t>
  </si>
  <si>
    <t>M modul</t>
  </si>
  <si>
    <t>Árutan és fogyvédelmi ism G Domján Anetta</t>
  </si>
  <si>
    <t>Online mark és e-ker E Grubits Tamás</t>
  </si>
  <si>
    <t>Online mark és e-ker G Grubits Tamás</t>
  </si>
  <si>
    <t>Kreatív technikák G Drobny-Burján Andrea</t>
  </si>
  <si>
    <t>Marketingkutatás E Dr. Bednárik Éva</t>
  </si>
  <si>
    <t>Marketingkutatás G Dr. Bednárik Éva</t>
  </si>
  <si>
    <t>P modul</t>
  </si>
  <si>
    <t>Váll püi terv G Kolonicsné Dominek Szabina</t>
  </si>
  <si>
    <t>Váll püi terv E Kolonicsné Dominek Szabina</t>
  </si>
  <si>
    <t>Váll és banki püek a gyak E Kolonicsné Dominek Szabina</t>
  </si>
  <si>
    <t>Váll és banki püek a gyak G Kolonicsné Dominek Szabina</t>
  </si>
  <si>
    <t>Számvitel III. E Dr. Mattiassich Enikő</t>
  </si>
  <si>
    <t>Számvitel III. G Dr. Mattiassich Enikő</t>
  </si>
  <si>
    <t>Tevékenységmenedzsment E Ipacs Boglárka</t>
  </si>
  <si>
    <t>Tevékenységmenedzsment G Ipacs Boglárka</t>
  </si>
  <si>
    <t>Üzleti számítások G Dr. Németh Nikoletta</t>
  </si>
  <si>
    <t>V modul</t>
  </si>
  <si>
    <t>Váll erőf-gazd G Kovácsné Laczkó Éva</t>
  </si>
  <si>
    <t>Váll erőf-gazd E Kovácsné Laczkó Éva</t>
  </si>
  <si>
    <t>Log foly elemz G Horváth Géza</t>
  </si>
  <si>
    <t>V, M modul</t>
  </si>
  <si>
    <t>Log foly elemz E Horváth Géza</t>
  </si>
  <si>
    <t>Szakmai és püi inffeldolg alapism G Dr. Tóth Zsolt György</t>
  </si>
  <si>
    <t>Szakmai idegen nyelv G1 Sipos Anita</t>
  </si>
  <si>
    <t>Szakmai idegen nyelv G2 Horváth Istvánné</t>
  </si>
  <si>
    <t>Digitális marketing E Tevely Titanilla Virág</t>
  </si>
  <si>
    <t>Digitális marketing G Tevely Titanilla Virág</t>
  </si>
  <si>
    <t>Fenntarthatóság és marketing E Kovács Tamás</t>
  </si>
  <si>
    <t>Fenntarthatóság és marketing G Kovács Tamás</t>
  </si>
  <si>
    <t>Innovációmenedzsment E Dr. Keresztes Gábor</t>
  </si>
  <si>
    <t>Innovációmenedzsment G Dr. Keresztes Gábor</t>
  </si>
  <si>
    <t>Kutatásmódszertan E Dr. Juhász Tímea</t>
  </si>
  <si>
    <t>FT</t>
  </si>
  <si>
    <t>Kutatásmódszertan G Dr. Juhász Tímea</t>
  </si>
  <si>
    <t>Marketingkutatás a piacelemzésben E Dr. Bednárik Éva</t>
  </si>
  <si>
    <t>Marketingkutatás a piacelemzésben G Dr. Bednárik Éva</t>
  </si>
  <si>
    <t>Termékportfólió marketing E Dr. Bednárik Éva</t>
  </si>
  <si>
    <t>Termékportfólió marketing G Németh Szabolcs</t>
  </si>
  <si>
    <t>A szervezetfejlesztés gyakorlata E Dr. Kópházi Andrea</t>
  </si>
  <si>
    <t>A szervezetfejlesztés gyakorlata G Dr. Kópházi Andrea</t>
  </si>
  <si>
    <t>Alkalmazott vállalatértékelés E Dr. Csernák József</t>
  </si>
  <si>
    <t>Alkalmazott vállalatértékelés G Dr. Csernák József</t>
  </si>
  <si>
    <t>Emberierőorrás-menedzsment rendszerek E Dr. Kópházi Andrea</t>
  </si>
  <si>
    <t>Emberierőorrás-menedzsment rendszerek G Dr. Kópházi Andrea</t>
  </si>
  <si>
    <t>Haladó IFRS E Dr. Siklósi Ágnes</t>
  </si>
  <si>
    <t>Haladó IFRS G Dr. Siklósi Ágnes</t>
  </si>
  <si>
    <t>Pénzügyi elemzés E Dr. Szóka Károly</t>
  </si>
  <si>
    <t>Pénzügyi elemzés G Dr. Szóka Károly</t>
  </si>
  <si>
    <t>Projektek menedzselése E Dr. Nyikos Bendegúz</t>
  </si>
  <si>
    <t>Projektek menedzselése G Dr. Koloszár László</t>
  </si>
  <si>
    <t>Projektek menedzselése G Kolonicsné Dominek Szabina</t>
  </si>
  <si>
    <t>Társasági jog G Dr. Balog Henriett</t>
  </si>
  <si>
    <t>Társasági jog E Dr. Balog Henriett</t>
  </si>
  <si>
    <t>Üzleti tanácsadás E Dr. Kópházi Andrea</t>
  </si>
  <si>
    <t>Vállalati információs rendszerek E Dr. Koloszár László</t>
  </si>
  <si>
    <t>Vállalati információs rendszerek G Dr. Koloszár László</t>
  </si>
  <si>
    <t>Vezetőikompetencia-fejlesztés E Dr. Kópházi Andrea</t>
  </si>
  <si>
    <t>Vezetőikompetencia-fejlesztés G Dr. Kópházi Andrea</t>
  </si>
  <si>
    <t>Angol választható G Dr. Pogátsa Zoltán</t>
  </si>
  <si>
    <t>Angol választható G Czibula György</t>
  </si>
  <si>
    <t>Vállalati pénzügyek E Dr. Cziráki Gábor (+FMK + BPK)</t>
  </si>
  <si>
    <t>Vállalati pénzügyek E Dr. Cziráki Gábor (+FMK +BPK)</t>
  </si>
  <si>
    <t>Üzleti tervezés G Molnár Balázs (+FMK)</t>
  </si>
  <si>
    <t>Környezetgazdaságtan E Dr. Jankó Ferenc (+FMK)</t>
  </si>
  <si>
    <t>Környezetgazdaságtan G Dr. Jankó Ferenc (+FMK)</t>
  </si>
  <si>
    <t>Közgáz alapism E Dr. Resperger Richárd (+BPK)</t>
  </si>
  <si>
    <t>Közgáz alapism G Dr. Resperger Richárd (+BPK)</t>
  </si>
  <si>
    <t>Pénzügyi kult és dig E Dr. Szóka Károly (+BPK)</t>
  </si>
  <si>
    <t>Pénzügyi kult és dig G Kovács Zoltán (+BPK)</t>
  </si>
  <si>
    <t>Projektmenedzsment E Dr. Nyikor Bendegúz (+BPK)</t>
  </si>
  <si>
    <t>Projektmenedzsment G Dr. Nyikor Bendegúz (+BPK)</t>
  </si>
  <si>
    <t>Emberierőf-menedzsment E Dr. Kópházi Andrea (+BPK)</t>
  </si>
  <si>
    <t>Mikroökonómia E Dr. Paár Dávid (+BPK)</t>
  </si>
  <si>
    <t>Menedzsment E Kulbert Gábor (+BPK)</t>
  </si>
  <si>
    <t>Menedzsment G Kulbert Gábor (+BPK)</t>
  </si>
  <si>
    <t>Vállalati pénzügyek G Dr. Cziráki Gábor (+BPK)</t>
  </si>
  <si>
    <t>Püi és gazd elemz G Dr. Hajdu Emese</t>
  </si>
  <si>
    <t>SÁ</t>
  </si>
  <si>
    <t>ÁV</t>
  </si>
  <si>
    <t>SÁV</t>
  </si>
  <si>
    <t>Design mendzsment E Reményi Andrea</t>
  </si>
  <si>
    <t>FOGLALT</t>
  </si>
  <si>
    <t>A váll adózása és költségv kapcs ell E+G Dr. Sipos Ágnes</t>
  </si>
  <si>
    <t>Adózási gyak G Dr.Sipos Ágnes</t>
  </si>
  <si>
    <t>Adózási gyak E Dr. Sipos Ágnes</t>
  </si>
  <si>
    <t>Adózási gyak G Dr. Sipos Ágnes</t>
  </si>
  <si>
    <t>Üzleti tanácsadás G Dr. Nagy Tamás</t>
  </si>
  <si>
    <t>Angol választható G Czibula György 16:00-20:00</t>
  </si>
  <si>
    <t>Német választható G Rostás Sándor</t>
  </si>
  <si>
    <t>Előzetes tárgy- és kurzusfelvétel: augusztus 1 – augusztus 30.</t>
  </si>
  <si>
    <t>Beiratkozás (NAPPALI tagozat, első évfolyam): Neptunban: augusztus 24-28. / Személyesen (kötelező): szeptember 01., 9 óra</t>
  </si>
  <si>
    <t>bALEKhét: augusztus 30. - szeptember 4.</t>
  </si>
  <si>
    <t>Regisztrációs időszak: NAPPALI tagozat, LEVELEZŐ tagozat és NEMZETKÖZI hallgatók: augusztus 31., 8 óra – szeptember 11., 12 óra</t>
  </si>
  <si>
    <t>Szorgalmi időszak: augusztus 31 – december 12. (első oktatási nap: szeptember 7.)</t>
  </si>
  <si>
    <t>HÖK kérelmek beadása: augusztus 31 – szeptember 18.</t>
  </si>
  <si>
    <t>Tanévnyitó ünnepély: szeptember 9. (SOE központi) és Orientációs nap (nappali tagozat, első évfolyam): augusztus 31.</t>
  </si>
  <si>
    <t>Egyetemi Sportnap: szeptember 11. (Rektori szünet)</t>
  </si>
  <si>
    <t>CV kurzusok vizsgaidőszaka: szeptember 14–19.</t>
  </si>
  <si>
    <t>4-</t>
  </si>
  <si>
    <t>XX. Soproni Pénzügyi Napok Konferencia: szeptember 23-25.</t>
  </si>
  <si>
    <t>Záróvizsgára (2027. január) jelentkezés (FOKSZ, BSc, MSc, PG): október 1-30.</t>
  </si>
  <si>
    <t>Kutatási és alkotói hét: október 26–30.</t>
  </si>
  <si>
    <t>A januárban záróvizsgázó FOKSZ és BSc hallgatók szakmai gyakorlati beszámolójának leadási határideje: november 12.</t>
  </si>
  <si>
    <t>Nemzetközi Tudományos Konferencia a Magyar Tudomány Napja alkalmából: november 5.</t>
  </si>
  <si>
    <t>Szakmai gyakorlat jelentkezési időszak (FOKSZ, BSc): november 2. – január 11.</t>
  </si>
  <si>
    <t>Diplomadolgozat/szakdolgozat/záródolgozat beadási határidő a 2027. januári záróvizsgaidőszakra (FOKSZ, BSc, MSc, PG): november 12.</t>
  </si>
  <si>
    <t>Vizsgajelentkezés kezdete: november 30.</t>
  </si>
  <si>
    <t>Kari TDK Konferencia: november 25.</t>
  </si>
  <si>
    <t>A 2027 júniusában záróvizsgázó FOKSZ, BSc, MSc, PG hallgatók diploma-/szak-/záródolgozattéma választása: november 30.</t>
  </si>
  <si>
    <t>Szóbeli motivációs beszélgetés a mesterszakokra: december 5., 10 óra</t>
  </si>
  <si>
    <t xml:space="preserve">Vizsgaidőszak végzősöknek: december 7  – január 4. </t>
  </si>
  <si>
    <t>Vizsgaidőszak: december 14 – január 30.</t>
  </si>
  <si>
    <t>Nyílt nap I.: december 16.</t>
  </si>
  <si>
    <t>Szorgalmi időszak: szeptember 1 - december 12.</t>
  </si>
  <si>
    <t>Regisztrációs időszak: szeptember 1-25.</t>
  </si>
  <si>
    <t>Első oktatási nap: szeptember 7.</t>
  </si>
  <si>
    <t>Utolsó oktatási nap: december 12.</t>
  </si>
  <si>
    <t>Vizsgaidőszak: december 14 - január 31.</t>
  </si>
  <si>
    <t xml:space="preserve">Előzetes tárgy- és kurzusfelvétel: január 11–29. </t>
  </si>
  <si>
    <t>Nyílt nap II.: január 13.</t>
  </si>
  <si>
    <t>Záróvizsga időszak (FOKSZ, BSc, MSc, PG): január 8–16.</t>
  </si>
  <si>
    <t>Diplomaosztó ünnepélyes Kari Tanács ülés: január 29., 10 óra</t>
  </si>
  <si>
    <t>Közgazdász Est (Alumni Bál): január 30.</t>
  </si>
  <si>
    <t>Regisztrációs időszak: NAPPALI tagozat, LEVELEZŐ tagozat és NEMZETKÖZI hallgatók: február 1., 8 óra - február 12., 8 óra</t>
  </si>
  <si>
    <t>Szorgalmi időszak: február 1 – május 15. (első oktatási nap: február 8.)</t>
  </si>
  <si>
    <t>CV kurzusok vizsgaidőszaka: február 15–20.</t>
  </si>
  <si>
    <t>HÖK kérelmek beadása: február 1-19.</t>
  </si>
  <si>
    <t>Demonstrátori helyek meghirdetése: április 2.</t>
  </si>
  <si>
    <t>Kutatási és alkotói hét: március 30 – április 2.</t>
  </si>
  <si>
    <t>Szakmai gyakorlat jelentkezési időszak (FOKSZ, BSc): április 5. – június 8.</t>
  </si>
  <si>
    <t>A 2028 januárjában záróvizsgázó FOKSZ, BSc, MSc, PG hallgatók szakdolgozat-/diplomatéma választása: április 30.</t>
  </si>
  <si>
    <t>Diplomadolgozat/szakdolgozat/záródolgozat leadási határidő a júniusi záróvizsga időszakra (FOKSZ, BSc, MSc, PG): április 29.</t>
  </si>
  <si>
    <t>Vizsgajelentkezés kezdete: május 3.</t>
  </si>
  <si>
    <t>Közgazdász Alumni Szakestély: május 7.</t>
  </si>
  <si>
    <t>Valétálás: május 8.</t>
  </si>
  <si>
    <t>Felvételi elbeszélgetés a 2027-es felvételi ejárás keretében (FOKSz, BSc): május 18. – június 12.</t>
  </si>
  <si>
    <t>Vizsgaidőszak végzősöknek: május 11 – június 12.</t>
  </si>
  <si>
    <t>Szóbeli motivációs beszélgetés a mesterszakokra: május 28., 10 óra</t>
  </si>
  <si>
    <t>Záróvizsga időszak: június 7-25.</t>
  </si>
  <si>
    <t xml:space="preserve">Diplomaosztó ünnepélyes Kari Tanács ülés: június 25., 10 óra </t>
  </si>
  <si>
    <t>Előzetes tárgyválasztás kezdete: augusztus 1.</t>
  </si>
  <si>
    <t>Átsorolási időszak: május 20-július 20.</t>
  </si>
  <si>
    <t>Szorgalmi időszak: február 1 – május 15.</t>
  </si>
  <si>
    <t>Regisztrációs időszak: február 1–19.</t>
  </si>
  <si>
    <t>Első oktatási nap: február 8.</t>
  </si>
  <si>
    <t>Utolsó oktatási nap: május 15.</t>
  </si>
  <si>
    <t>2026.08.01-30.</t>
  </si>
  <si>
    <t>2026.08.24-28.</t>
  </si>
  <si>
    <t>2026.08.31-09.11.</t>
  </si>
  <si>
    <t>2026.08.31-12.12.</t>
  </si>
  <si>
    <t>2026.08.31-09.18. 12:00</t>
  </si>
  <si>
    <t>2026.08.24-09.18. 11:00</t>
  </si>
  <si>
    <t>2026.09.14-19.</t>
  </si>
  <si>
    <t>2026.10.01-30.</t>
  </si>
  <si>
    <t>2027.03.01-31.</t>
  </si>
  <si>
    <t>2026.12.14-2027.01.30.</t>
  </si>
  <si>
    <t>2026.11.23-2027.01.29. 11:00</t>
  </si>
  <si>
    <t>2026.12.07-13.</t>
  </si>
  <si>
    <t>2026.11.16-22.</t>
  </si>
  <si>
    <t>2027.01.25-02.19. 11:00</t>
  </si>
  <si>
    <t>2027.02.15-20.</t>
  </si>
  <si>
    <t>2027.05.11-17.</t>
  </si>
  <si>
    <t>2027.04.19-04.25.</t>
  </si>
  <si>
    <t>2027.05.18-06.26.</t>
  </si>
  <si>
    <t>2027.04.26-06.25. 11:00</t>
  </si>
  <si>
    <t>2026.11.23-11.29.</t>
  </si>
  <si>
    <t>2026.11.30-2027.01.29. 12:00</t>
  </si>
  <si>
    <t>2027.01.11-01.29.</t>
  </si>
  <si>
    <t>2027.02.01-02.12. 12:00</t>
  </si>
  <si>
    <t>2027.02.01-05.15.</t>
  </si>
  <si>
    <t>2027.02.01-19. 12:00</t>
  </si>
  <si>
    <t>2027.04.26-05.02.</t>
  </si>
  <si>
    <t>2027.05.03-.06.25. 12:00</t>
  </si>
  <si>
    <t>Nemz Gazd E Dr. Moldicz Csaba</t>
  </si>
  <si>
    <t>Nemz Gazd G Dr. Moldicz Csaba</t>
  </si>
  <si>
    <t>Német választható G Dr. Ferkelt Balázs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</si>
</sst>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E]mmmm\ d\.;@"/>
  </numFmts>
  <fonts count="140"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8"/>
      <name val="Arial CE"/>
      <charset val="238"/>
    </font>
    <font>
      <sz val="10"/>
      <name val="Arial"/>
      <family val="2"/>
      <charset val="238"/>
    </font>
    <font>
      <b/>
      <sz val="10"/>
      <name val="Arial"/>
      <family val="2"/>
      <charset val="238"/>
    </font>
    <font>
      <sz val="10"/>
      <name val="Arial CE"/>
      <charset val="238"/>
    </font>
    <font>
      <b/>
      <sz val="10"/>
      <name val="Arial CE"/>
      <charset val="238"/>
    </font>
    <font>
      <b/>
      <sz val="11"/>
      <name val="Arial CE"/>
      <charset val="238"/>
    </font>
    <font>
      <sz val="22"/>
      <name val="Arial CE"/>
      <charset val="238"/>
    </font>
    <font>
      <sz val="10"/>
      <color theme="1"/>
      <name val="Arial"/>
      <family val="2"/>
      <charset val="238"/>
    </font>
    <font>
      <i/>
      <sz val="10"/>
      <color theme="1"/>
      <name val="Arial"/>
      <family val="2"/>
      <charset val="238"/>
    </font>
    <font>
      <b/>
      <sz val="10"/>
      <color theme="1"/>
      <name val="Arial"/>
      <family val="2"/>
      <charset val="238"/>
    </font>
    <font>
      <sz val="10"/>
      <color theme="0"/>
      <name val="Arial"/>
      <family val="2"/>
      <charset val="238"/>
    </font>
    <font>
      <sz val="12"/>
      <name val="Times New Roman"/>
      <family val="1"/>
      <charset val="238"/>
    </font>
    <font>
      <b/>
      <sz val="12"/>
      <name val="Times New Roman"/>
      <family val="1"/>
      <charset val="238"/>
    </font>
    <font>
      <b/>
      <sz val="12"/>
      <name val="Arial CE"/>
      <charset val="238"/>
    </font>
    <font>
      <sz val="12"/>
      <color theme="1"/>
      <name val="Arial CE"/>
      <charset val="238"/>
    </font>
    <font>
      <sz val="12"/>
      <color theme="1"/>
      <name val="Times New Roman"/>
      <family val="1"/>
      <charset val="238"/>
    </font>
    <font>
      <i/>
      <sz val="12"/>
      <color theme="1"/>
      <name val="Times New Roman"/>
      <family val="1"/>
      <charset val="238"/>
    </font>
    <font>
      <b/>
      <i/>
      <sz val="12"/>
      <color theme="1"/>
      <name val="Times New Roman"/>
      <family val="1"/>
      <charset val="238"/>
    </font>
    <font>
      <sz val="10"/>
      <color indexed="8"/>
      <name val="Arial"/>
      <family val="2"/>
      <charset val="238"/>
    </font>
    <font>
      <b/>
      <sz val="10"/>
      <color rgb="FF000000"/>
      <name val="Arial"/>
      <family val="2"/>
      <charset val="238"/>
    </font>
    <font>
      <sz val="10"/>
      <color rgb="FF000000"/>
      <name val="Arial"/>
      <family val="2"/>
      <charset val="238"/>
    </font>
    <font>
      <sz val="9"/>
      <name val="Times New Roman"/>
      <family val="1"/>
      <charset val="238"/>
    </font>
    <font>
      <sz val="28"/>
      <color theme="0"/>
      <name val="Times New Roman"/>
      <family val="1"/>
      <charset val="238"/>
    </font>
    <font>
      <b/>
      <sz val="10"/>
      <color indexed="8"/>
      <name val="Arial"/>
      <family val="2"/>
      <charset val="238"/>
    </font>
    <font>
      <b/>
      <sz val="18"/>
      <name val="Arial CE"/>
      <charset val="238"/>
    </font>
    <font>
      <b/>
      <sz val="28"/>
      <color theme="0"/>
      <name val="Arial"/>
      <family val="2"/>
      <charset val="238"/>
    </font>
    <font>
      <b/>
      <sz val="14"/>
      <color theme="0"/>
      <name val="Arial"/>
      <family val="2"/>
      <charset val="238"/>
    </font>
    <font>
      <b/>
      <i/>
      <sz val="12"/>
      <color theme="0"/>
      <name val="Times New Roman"/>
      <family val="1"/>
      <charset val="238"/>
    </font>
    <font>
      <b/>
      <sz val="12"/>
      <color theme="1"/>
      <name val="Times New Roman"/>
      <family val="1"/>
      <charset val="238"/>
    </font>
    <font>
      <b/>
      <sz val="36"/>
      <color theme="1"/>
      <name val="Times New Roman"/>
      <family val="1"/>
      <charset val="238"/>
    </font>
    <font>
      <strike/>
      <sz val="12"/>
      <color theme="1"/>
      <name val="Times New Roman"/>
      <family val="1"/>
      <charset val="238"/>
    </font>
    <font>
      <b/>
      <sz val="22"/>
      <name val="Times New Roman"/>
      <family val="1"/>
      <charset val="238"/>
    </font>
    <font>
      <sz val="10"/>
      <name val="Times New Roman"/>
      <family val="1"/>
      <charset val="238"/>
    </font>
    <font>
      <sz val="10"/>
      <color theme="1"/>
      <name val="Times New Roman"/>
      <family val="1"/>
      <charset val="238"/>
    </font>
    <font>
      <sz val="11"/>
      <name val="Times New Roman"/>
      <family val="1"/>
      <charset val="238"/>
    </font>
    <font>
      <i/>
      <sz val="10"/>
      <name val="Times New Roman"/>
      <family val="1"/>
      <charset val="238"/>
    </font>
    <font>
      <b/>
      <sz val="10"/>
      <name val="Times New Roman"/>
      <family val="1"/>
      <charset val="238"/>
    </font>
    <font>
      <b/>
      <sz val="10"/>
      <color theme="1"/>
      <name val="Times New Roman"/>
      <family val="1"/>
      <charset val="238"/>
    </font>
    <font>
      <i/>
      <strike/>
      <sz val="10"/>
      <name val="Times New Roman"/>
      <family val="1"/>
      <charset val="238"/>
    </font>
    <font>
      <strike/>
      <sz val="10"/>
      <name val="Times New Roman"/>
      <family val="1"/>
      <charset val="238"/>
    </font>
    <font>
      <i/>
      <sz val="9"/>
      <name val="Times New Roman"/>
      <family val="1"/>
      <charset val="238"/>
    </font>
    <font>
      <b/>
      <sz val="24"/>
      <name val="Times New Roman"/>
      <family val="1"/>
      <charset val="238"/>
    </font>
    <font>
      <sz val="24"/>
      <name val="Times New Roman"/>
      <family val="1"/>
      <charset val="238"/>
    </font>
    <font>
      <sz val="10"/>
      <color rgb="FF000000"/>
      <name val="Times New Roman"/>
      <family val="1"/>
      <charset val="238"/>
    </font>
    <font>
      <b/>
      <sz val="28"/>
      <name val="Times New Roman"/>
      <family val="1"/>
      <charset val="238"/>
    </font>
    <font>
      <b/>
      <sz val="10"/>
      <color rgb="FF000000"/>
      <name val="Times New Roman"/>
      <family val="1"/>
      <charset val="238"/>
    </font>
    <font>
      <b/>
      <sz val="12"/>
      <color theme="0"/>
      <name val="Times New Roman"/>
      <family val="1"/>
      <charset val="238"/>
    </font>
    <font>
      <b/>
      <i/>
      <u/>
      <sz val="12"/>
      <color theme="1"/>
      <name val="Times New Roman"/>
      <family val="1"/>
      <charset val="238"/>
    </font>
    <font>
      <sz val="11"/>
      <name val="Calibri"/>
      <family val="2"/>
      <scheme val="minor"/>
    </font>
    <font>
      <sz val="11"/>
      <color theme="1"/>
      <name val="Times New Roman"/>
      <family val="1"/>
      <charset val="238"/>
    </font>
    <font>
      <sz val="12"/>
      <name val="Calibri"/>
      <family val="2"/>
      <charset val="238"/>
    </font>
    <font>
      <strike/>
      <sz val="12"/>
      <name val="Times New Roman"/>
      <family val="1"/>
      <charset val="238"/>
    </font>
    <font>
      <sz val="12"/>
      <color rgb="FFFF0000"/>
      <name val="Times New Roman"/>
      <family val="1"/>
      <charset val="238"/>
    </font>
    <font>
      <sz val="12"/>
      <color rgb="FF000000"/>
      <name val="Times New Roman"/>
      <family val="1"/>
      <charset val="238"/>
    </font>
    <font>
      <sz val="12"/>
      <color theme="0"/>
      <name val="Times New Roman"/>
      <family val="1"/>
      <charset val="238"/>
    </font>
    <font>
      <sz val="12"/>
      <color rgb="FF222222"/>
      <name val="Times New Roman"/>
      <family val="1"/>
      <charset val="238"/>
    </font>
    <font>
      <b/>
      <sz val="12"/>
      <color rgb="FF222222"/>
      <name val="Times New Roman"/>
      <family val="1"/>
      <charset val="238"/>
    </font>
    <font>
      <i/>
      <strike/>
      <sz val="12"/>
      <color theme="1"/>
      <name val="Times New Roman"/>
      <family val="1"/>
      <charset val="238"/>
    </font>
    <font>
      <b/>
      <sz val="18"/>
      <color theme="1"/>
      <name val="Times New Roman"/>
      <family val="1"/>
      <charset val="238"/>
    </font>
    <font>
      <b/>
      <sz val="14"/>
      <color theme="1"/>
      <name val="Times New Roman"/>
      <family val="1"/>
      <charset val="238"/>
    </font>
    <font>
      <b/>
      <sz val="14"/>
      <name val="Times New Roman"/>
      <family val="1"/>
      <charset val="238"/>
    </font>
    <font>
      <b/>
      <sz val="26"/>
      <color theme="1"/>
      <name val="Times New Roman"/>
      <family val="1"/>
      <charset val="238"/>
    </font>
    <font>
      <i/>
      <sz val="10"/>
      <color theme="1"/>
      <name val="Times New Roman"/>
      <family val="1"/>
      <charset val="238"/>
    </font>
    <font>
      <i/>
      <u/>
      <sz val="10"/>
      <color theme="1"/>
      <name val="Times New Roman"/>
      <family val="1"/>
      <charset val="238"/>
    </font>
    <font>
      <strike/>
      <sz val="10"/>
      <color theme="1"/>
      <name val="Times New Roman"/>
      <family val="1"/>
      <charset val="238"/>
    </font>
    <font>
      <b/>
      <sz val="12"/>
      <color theme="1"/>
      <name val="Arial CE"/>
      <charset val="238"/>
    </font>
    <font>
      <i/>
      <u/>
      <sz val="10"/>
      <name val="Times New Roman"/>
      <family val="1"/>
      <charset val="238"/>
    </font>
    <font>
      <b/>
      <sz val="40"/>
      <color theme="1"/>
      <name val="Times New Roman"/>
      <family val="1"/>
      <charset val="238"/>
    </font>
    <font>
      <b/>
      <sz val="8"/>
      <name val="Arial"/>
      <family val="2"/>
      <charset val="238"/>
    </font>
    <font>
      <u/>
      <sz val="10"/>
      <color indexed="12"/>
      <name val="Arial"/>
      <family val="2"/>
      <charset val="238"/>
    </font>
    <font>
      <sz val="40"/>
      <name val="Times New Roman"/>
      <family val="1"/>
      <charset val="238"/>
    </font>
    <font>
      <b/>
      <i/>
      <sz val="12"/>
      <name val="Times New Roman"/>
      <family val="1"/>
      <charset val="238"/>
    </font>
    <font>
      <b/>
      <i/>
      <sz val="10"/>
      <name val="Times New Roman"/>
      <family val="1"/>
      <charset val="238"/>
    </font>
    <font>
      <b/>
      <i/>
      <u/>
      <sz val="10"/>
      <name val="Times New Roman"/>
      <family val="1"/>
      <charset val="238"/>
    </font>
    <font>
      <b/>
      <i/>
      <u/>
      <sz val="12"/>
      <name val="Times New Roman"/>
      <family val="1"/>
      <charset val="238"/>
    </font>
    <font>
      <sz val="12"/>
      <color theme="1"/>
      <name val="Times New Roman"/>
      <family val="2"/>
      <charset val="238"/>
    </font>
    <font>
      <b/>
      <sz val="16"/>
      <name val="Times New Roman"/>
      <family val="1"/>
      <charset val="238"/>
    </font>
    <font>
      <b/>
      <sz val="11"/>
      <color theme="1"/>
      <name val="Arial CE"/>
      <charset val="238"/>
    </font>
    <font>
      <b/>
      <sz val="9"/>
      <name val="Arial CE"/>
      <charset val="238"/>
    </font>
    <font>
      <b/>
      <sz val="22"/>
      <color theme="1"/>
      <name val="Times New Roman"/>
      <family val="1"/>
      <charset val="238"/>
    </font>
    <font>
      <b/>
      <sz val="11"/>
      <color theme="1"/>
      <name val="Times New Roman"/>
      <family val="1"/>
      <charset val="238"/>
    </font>
    <font>
      <b/>
      <sz val="9"/>
      <name val="Arial"/>
      <family val="2"/>
      <charset val="238"/>
    </font>
    <font>
      <sz val="40"/>
      <color theme="1"/>
      <name val="Times New Roman"/>
      <family val="1"/>
      <charset val="238"/>
    </font>
    <font>
      <sz val="12"/>
      <color rgb="FF201F1E"/>
      <name val="Times New Roman"/>
      <family val="1"/>
      <charset val="238"/>
    </font>
    <font>
      <i/>
      <sz val="12"/>
      <name val="Times New Roman"/>
      <family val="1"/>
      <charset val="238"/>
    </font>
    <font>
      <i/>
      <sz val="12"/>
      <color theme="0"/>
      <name val="Times New Roman"/>
      <family val="1"/>
      <charset val="238"/>
    </font>
    <font>
      <b/>
      <sz val="20"/>
      <name val="Times New Roman"/>
      <family val="1"/>
      <charset val="238"/>
    </font>
    <font>
      <sz val="12"/>
      <name val="Calibri"/>
      <family val="2"/>
      <charset val="238"/>
      <scheme val="minor"/>
    </font>
    <font>
      <b/>
      <sz val="16"/>
      <name val="Calibri"/>
      <family val="2"/>
      <charset val="238"/>
      <scheme val="minor"/>
    </font>
    <font>
      <sz val="12"/>
      <color theme="1"/>
      <name val="Calibri"/>
      <family val="2"/>
      <charset val="238"/>
      <scheme val="minor"/>
    </font>
    <font>
      <sz val="10"/>
      <color theme="1"/>
      <name val="Calibri"/>
      <family val="2"/>
      <charset val="238"/>
      <scheme val="minor"/>
    </font>
    <font>
      <sz val="12"/>
      <color theme="0"/>
      <name val="Calibri"/>
      <family val="2"/>
      <charset val="238"/>
      <scheme val="minor"/>
    </font>
    <font>
      <b/>
      <sz val="12"/>
      <color theme="1"/>
      <name val="Calibri"/>
      <family val="2"/>
      <charset val="238"/>
      <scheme val="minor"/>
    </font>
    <font>
      <strike/>
      <sz val="12"/>
      <color theme="1"/>
      <name val="Calibri"/>
      <family val="2"/>
      <charset val="238"/>
      <scheme val="minor"/>
    </font>
    <font>
      <b/>
      <sz val="14"/>
      <name val="Calibri"/>
      <family val="2"/>
      <charset val="238"/>
    </font>
    <font>
      <b/>
      <sz val="14"/>
      <name val="Calibri"/>
      <family val="2"/>
    </font>
    <font>
      <b/>
      <sz val="12"/>
      <color rgb="FF000000"/>
      <name val="Times New Roman"/>
      <family val="1"/>
      <charset val="238"/>
    </font>
    <font>
      <b/>
      <sz val="10"/>
      <color theme="0"/>
      <name val="Arial CE"/>
      <charset val="238"/>
    </font>
    <font>
      <b/>
      <sz val="12"/>
      <name val="Calibri"/>
      <family val="2"/>
      <charset val="238"/>
    </font>
    <font>
      <sz val="12"/>
      <color rgb="FF000000"/>
      <name val="Calibri"/>
      <family val="2"/>
      <charset val="238"/>
    </font>
    <font>
      <sz val="10"/>
      <color rgb="FF000000"/>
      <name val="Times New Roman"/>
      <family val="1"/>
      <charset val="238"/>
    </font>
    <font>
      <b/>
      <sz val="14"/>
      <name val="Times New Roman"/>
      <family val="1"/>
      <charset val="238"/>
    </font>
    <font>
      <b/>
      <sz val="9.5"/>
      <name val="Times New Roman"/>
      <family val="1"/>
      <charset val="238"/>
    </font>
    <font>
      <sz val="9.5"/>
      <color rgb="FF000000"/>
      <name val="Times New Roman"/>
      <family val="2"/>
    </font>
    <font>
      <sz val="9.5"/>
      <name val="Times New Roman"/>
      <family val="1"/>
      <charset val="238"/>
    </font>
    <font>
      <b/>
      <sz val="9.5"/>
      <color rgb="FF000000"/>
      <name val="Times New Roman"/>
      <family val="2"/>
    </font>
    <font>
      <i/>
      <sz val="9.5"/>
      <name val="Times New Roman"/>
      <family val="1"/>
      <charset val="238"/>
    </font>
    <font>
      <i/>
      <sz val="9.5"/>
      <color rgb="FF000000"/>
      <name val="Times New Roman"/>
      <family val="2"/>
    </font>
    <font>
      <b/>
      <sz val="14"/>
      <name val="Times New Roman"/>
      <family val="1"/>
    </font>
    <font>
      <b/>
      <sz val="9.5"/>
      <name val="Times New Roman"/>
      <family val="1"/>
    </font>
    <font>
      <sz val="9.5"/>
      <name val="Times New Roman"/>
      <family val="1"/>
    </font>
    <font>
      <i/>
      <sz val="9.5"/>
      <name val="Times New Roman"/>
      <family val="1"/>
    </font>
    <font>
      <b/>
      <sz val="9.5"/>
      <color rgb="FF000000"/>
      <name val="Times New Roman"/>
      <family val="1"/>
      <charset val="238"/>
    </font>
    <font>
      <sz val="9.5"/>
      <color rgb="FF000000"/>
      <name val="Times New Roman"/>
      <family val="1"/>
      <charset val="238"/>
    </font>
    <font>
      <b/>
      <sz val="7"/>
      <name val="Arial"/>
      <family val="2"/>
      <charset val="238"/>
    </font>
    <font>
      <b/>
      <sz val="30"/>
      <name val="Calibri"/>
      <family val="2"/>
      <charset val="238"/>
    </font>
    <font>
      <b/>
      <sz val="30"/>
      <color indexed="8"/>
      <name val="Calibri"/>
      <family val="2"/>
      <charset val="238"/>
      <scheme val="minor"/>
    </font>
    <font>
      <sz val="12"/>
      <color theme="1"/>
      <name val="Calibri"/>
      <family val="2"/>
      <charset val="238"/>
    </font>
    <font>
      <sz val="30"/>
      <name val="Calibri"/>
      <family val="2"/>
      <charset val="238"/>
    </font>
    <font>
      <sz val="12"/>
      <color rgb="FFFF0000"/>
      <name val="Calibri"/>
      <family val="2"/>
      <charset val="238"/>
      <scheme val="minor"/>
    </font>
  </fonts>
  <fills count="40">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993366"/>
        <bgColor indexed="64"/>
      </patternFill>
    </fill>
    <fill>
      <patternFill patternType="solid">
        <fgColor rgb="FFD9D9D9"/>
        <bgColor indexed="64"/>
      </patternFill>
    </fill>
    <fill>
      <patternFill patternType="solid">
        <fgColor rgb="FFB7DEE8"/>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800000"/>
        <bgColor indexed="64"/>
      </patternFill>
    </fill>
    <fill>
      <patternFill patternType="solid">
        <fgColor theme="1" tint="0.499984740745262"/>
        <bgColor indexed="64"/>
      </patternFill>
    </fill>
    <fill>
      <patternFill patternType="solid">
        <fgColor rgb="FF963634"/>
        <bgColor indexed="64"/>
      </patternFill>
    </fill>
    <fill>
      <patternFill patternType="solid">
        <fgColor theme="0"/>
        <bgColor indexed="64"/>
      </patternFill>
    </fill>
    <fill>
      <patternFill patternType="solid">
        <fgColor rgb="FFCC0066"/>
        <bgColor indexed="64"/>
      </patternFill>
    </fill>
    <fill>
      <patternFill patternType="solid">
        <fgColor rgb="FFBFBFBF"/>
        <bgColor indexed="64"/>
      </patternFill>
    </fill>
    <fill>
      <patternFill patternType="solid">
        <fgColor rgb="FF660033"/>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D9E1F2"/>
        <bgColor indexed="64"/>
      </patternFill>
    </fill>
    <fill>
      <patternFill patternType="solid">
        <fgColor rgb="FFFFE699"/>
        <bgColor indexed="64"/>
      </patternFill>
    </fill>
    <fill>
      <patternFill patternType="solid">
        <fgColor rgb="FFA8D08D"/>
        <bgColor indexed="64"/>
      </patternFill>
    </fill>
    <fill>
      <patternFill patternType="solid">
        <fgColor rgb="FF8EAADB"/>
        <bgColor indexed="64"/>
      </patternFill>
    </fill>
    <fill>
      <patternFill patternType="solid">
        <fgColor rgb="FFFFC00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E81C1C"/>
        <bgColor indexed="64"/>
      </patternFill>
    </fill>
    <fill>
      <patternFill patternType="solid">
        <fgColor rgb="FF00B050"/>
        <bgColor indexed="64"/>
      </patternFill>
    </fill>
    <fill>
      <patternFill patternType="solid">
        <fgColor theme="9" tint="-0.249977111117893"/>
        <bgColor indexed="64"/>
      </patternFill>
    </fill>
    <fill>
      <patternFill patternType="solid">
        <fgColor rgb="FFC0000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FF6699"/>
        <bgColor indexed="64"/>
      </patternFill>
    </fill>
    <fill>
      <patternFill patternType="solid">
        <fgColor rgb="FFD9D9D9"/>
      </patternFill>
    </fill>
    <fill>
      <patternFill patternType="solid">
        <fgColor rgb="FF9CC2E5"/>
        <bgColor indexed="64"/>
      </patternFill>
    </fill>
    <fill>
      <patternFill patternType="lightUp"/>
    </fill>
    <fill>
      <patternFill patternType="solid">
        <fgColor rgb="FFFF99CC"/>
        <bgColor indexed="64"/>
      </patternFill>
    </fill>
  </fills>
  <borders count="97">
    <border>
      <left/>
      <right/>
      <top/>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bottom/>
      <diagonal/>
    </border>
    <border>
      <left/>
      <right style="thick">
        <color indexed="64"/>
      </right>
      <top/>
      <bottom style="medium">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bottom/>
      <diagonal/>
    </border>
    <border>
      <left style="medium">
        <color indexed="64"/>
      </left>
      <right/>
      <top style="medium">
        <color indexed="64"/>
      </top>
      <bottom/>
      <diagonal/>
    </border>
    <border>
      <left/>
      <right/>
      <top style="thick">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bottom style="medium">
        <color indexed="64"/>
      </bottom>
      <diagonal/>
    </border>
    <border>
      <left style="thick">
        <color indexed="64"/>
      </left>
      <right/>
      <top style="medium">
        <color indexed="64"/>
      </top>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style="medium">
        <color indexed="64"/>
      </bottom>
      <diagonal/>
    </border>
    <border>
      <left/>
      <right style="thin">
        <color indexed="64"/>
      </right>
      <top/>
      <bottom style="thin">
        <color indexed="64"/>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style="thick">
        <color indexed="64"/>
      </right>
      <top/>
      <bottom style="thin">
        <color indexed="64"/>
      </bottom>
      <diagonal/>
    </border>
    <border>
      <left style="medium">
        <color indexed="64"/>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ck">
        <color indexed="64"/>
      </top>
      <bottom style="thick">
        <color indexed="64"/>
      </bottom>
      <diagonal/>
    </border>
    <border>
      <left style="thin">
        <color indexed="64"/>
      </left>
      <right/>
      <top style="thick">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medium">
        <color indexed="64"/>
      </left>
      <right style="thick">
        <color indexed="64"/>
      </right>
      <top style="thin">
        <color indexed="64"/>
      </top>
      <bottom/>
      <diagonal/>
    </border>
  </borders>
  <cellStyleXfs count="38">
    <xf numFmtId="0" fontId="0" fillId="0" borderId="0"/>
    <xf numFmtId="0" fontId="21" fillId="0" borderId="0"/>
    <xf numFmtId="0" fontId="19" fillId="0" borderId="0"/>
    <xf numFmtId="0" fontId="19" fillId="0" borderId="0"/>
    <xf numFmtId="9" fontId="19" fillId="0" borderId="0" applyFont="0" applyFill="0" applyBorder="0" applyAlignment="0" applyProtection="0"/>
    <xf numFmtId="0" fontId="18" fillId="0" borderId="0"/>
    <xf numFmtId="0" fontId="17" fillId="0" borderId="0"/>
    <xf numFmtId="0" fontId="16" fillId="0" borderId="0"/>
    <xf numFmtId="0" fontId="89" fillId="0" borderId="0" applyNumberFormat="0" applyFill="0" applyBorder="0" applyAlignment="0" applyProtection="0">
      <alignment vertical="top"/>
      <protection locked="0"/>
    </xf>
    <xf numFmtId="0" fontId="95"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5" fillId="0" borderId="0"/>
    <xf numFmtId="0" fontId="4" fillId="0" borderId="0"/>
    <xf numFmtId="0" fontId="3" fillId="0" borderId="0"/>
    <xf numFmtId="0" fontId="120" fillId="0" borderId="0"/>
    <xf numFmtId="0" fontId="2" fillId="0" borderId="0"/>
    <xf numFmtId="0" fontId="1" fillId="0" borderId="0"/>
  </cellStyleXfs>
  <cellXfs count="1299">
    <xf numFmtId="0" fontId="0" fillId="0" borderId="0" xfId="0"/>
    <xf numFmtId="0" fontId="21" fillId="0" borderId="0" xfId="0" applyFont="1" applyAlignment="1">
      <alignment wrapText="1"/>
    </xf>
    <xf numFmtId="0" fontId="23" fillId="0" borderId="0" xfId="0" applyFont="1" applyAlignment="1">
      <alignment wrapText="1"/>
    </xf>
    <xf numFmtId="0" fontId="27" fillId="0" borderId="0" xfId="0" applyFont="1"/>
    <xf numFmtId="0" fontId="21" fillId="0" borderId="6" xfId="0" applyFont="1" applyBorder="1" applyAlignment="1">
      <alignment vertical="top" wrapText="1"/>
    </xf>
    <xf numFmtId="0" fontId="21" fillId="0" borderId="0" xfId="0" applyFont="1" applyAlignment="1">
      <alignment vertical="top" wrapText="1"/>
    </xf>
    <xf numFmtId="0" fontId="21" fillId="0" borderId="2" xfId="0" applyFont="1" applyBorder="1" applyAlignment="1">
      <alignment vertical="top" wrapText="1"/>
    </xf>
    <xf numFmtId="0" fontId="22" fillId="0" borderId="0" xfId="0" applyFont="1" applyAlignment="1">
      <alignment vertical="top" wrapText="1"/>
    </xf>
    <xf numFmtId="0" fontId="28" fillId="0" borderId="0" xfId="0" applyFont="1" applyAlignment="1">
      <alignment vertical="center"/>
    </xf>
    <xf numFmtId="0" fontId="31" fillId="0" borderId="0" xfId="0" applyFont="1" applyAlignment="1">
      <alignment vertical="center"/>
    </xf>
    <xf numFmtId="0" fontId="32" fillId="0" borderId="0" xfId="0" applyFont="1"/>
    <xf numFmtId="0" fontId="27" fillId="0" borderId="0" xfId="1" applyFont="1" applyAlignment="1">
      <alignment vertical="center"/>
    </xf>
    <xf numFmtId="0" fontId="27" fillId="0" borderId="0" xfId="1" applyFont="1" applyAlignment="1">
      <alignment horizontal="center" vertical="center"/>
    </xf>
    <xf numFmtId="0" fontId="0" fillId="0" borderId="22" xfId="0" applyBorder="1"/>
    <xf numFmtId="0" fontId="35" fillId="0" borderId="0" xfId="0" applyFont="1" applyAlignment="1">
      <alignment vertical="center"/>
    </xf>
    <xf numFmtId="0" fontId="35" fillId="0" borderId="11" xfId="0" applyFont="1" applyBorder="1" applyAlignment="1">
      <alignment vertical="center"/>
    </xf>
    <xf numFmtId="0" fontId="36" fillId="0" borderId="0" xfId="0" applyFont="1" applyAlignment="1">
      <alignment horizontal="right" vertical="center"/>
    </xf>
    <xf numFmtId="0" fontId="35" fillId="0" borderId="0" xfId="0" applyFont="1" applyAlignment="1">
      <alignment horizontal="right" vertical="center"/>
    </xf>
    <xf numFmtId="0" fontId="35" fillId="0" borderId="0" xfId="0" applyFont="1" applyAlignment="1">
      <alignment horizontal="center" vertical="center"/>
    </xf>
    <xf numFmtId="0" fontId="35" fillId="0" borderId="15" xfId="0" applyFont="1" applyBorder="1" applyAlignment="1">
      <alignment vertical="center"/>
    </xf>
    <xf numFmtId="0" fontId="35" fillId="0" borderId="14" xfId="0" applyFont="1" applyBorder="1" applyAlignment="1">
      <alignment vertical="center"/>
    </xf>
    <xf numFmtId="0" fontId="35" fillId="0" borderId="0" xfId="0" applyFont="1" applyAlignment="1">
      <alignment horizontal="left" vertical="center"/>
    </xf>
    <xf numFmtId="0" fontId="36" fillId="0" borderId="0" xfId="0" applyFont="1" applyAlignment="1">
      <alignment vertical="center"/>
    </xf>
    <xf numFmtId="0" fontId="36" fillId="0" borderId="0" xfId="0" applyFont="1" applyAlignment="1">
      <alignment horizontal="left" vertical="center"/>
    </xf>
    <xf numFmtId="0" fontId="35" fillId="0" borderId="1" xfId="0" applyFont="1" applyBorder="1" applyAlignment="1">
      <alignment horizontal="right" vertical="center"/>
    </xf>
    <xf numFmtId="0" fontId="35" fillId="0" borderId="1" xfId="0" applyFont="1" applyBorder="1" applyAlignment="1">
      <alignment vertical="center"/>
    </xf>
    <xf numFmtId="0" fontId="35" fillId="0" borderId="1" xfId="0" applyFont="1" applyBorder="1" applyAlignment="1">
      <alignment horizontal="center" vertical="center"/>
    </xf>
    <xf numFmtId="0" fontId="35" fillId="0" borderId="18" xfId="0" applyFont="1" applyBorder="1" applyAlignment="1">
      <alignment vertical="center"/>
    </xf>
    <xf numFmtId="0" fontId="35" fillId="0" borderId="0" xfId="1" applyFont="1" applyAlignment="1">
      <alignment vertical="center"/>
    </xf>
    <xf numFmtId="0" fontId="35" fillId="0" borderId="9" xfId="0" applyFont="1" applyBorder="1" applyAlignment="1">
      <alignment vertical="center"/>
    </xf>
    <xf numFmtId="0" fontId="35" fillId="0" borderId="13" xfId="0" applyFont="1" applyBorder="1" applyAlignment="1">
      <alignment vertical="center"/>
    </xf>
    <xf numFmtId="0" fontId="35" fillId="0" borderId="9" xfId="0" applyFont="1" applyBorder="1" applyAlignment="1">
      <alignment horizontal="center" vertical="center"/>
    </xf>
    <xf numFmtId="0" fontId="35" fillId="0" borderId="11" xfId="0" applyFont="1" applyBorder="1" applyAlignment="1">
      <alignment horizontal="left" vertical="center"/>
    </xf>
    <xf numFmtId="0" fontId="34" fillId="0" borderId="0" xfId="0" applyFont="1"/>
    <xf numFmtId="0" fontId="35" fillId="0" borderId="0" xfId="0" applyFont="1"/>
    <xf numFmtId="0" fontId="31" fillId="0" borderId="0" xfId="0" applyFont="1"/>
    <xf numFmtId="0" fontId="35" fillId="0" borderId="16" xfId="0" applyFont="1" applyBorder="1" applyAlignment="1">
      <alignment vertical="center"/>
    </xf>
    <xf numFmtId="0" fontId="35" fillId="0" borderId="16" xfId="3" applyFont="1" applyBorder="1" applyAlignment="1">
      <alignment vertical="center" wrapText="1"/>
    </xf>
    <xf numFmtId="0" fontId="35" fillId="0" borderId="17" xfId="0" applyFont="1" applyBorder="1" applyAlignment="1">
      <alignment horizontal="right" vertical="center"/>
    </xf>
    <xf numFmtId="0" fontId="35" fillId="0" borderId="14" xfId="0" applyFont="1" applyBorder="1" applyAlignment="1">
      <alignment horizontal="right" vertical="center"/>
    </xf>
    <xf numFmtId="0" fontId="35" fillId="0" borderId="16" xfId="0" applyFont="1" applyBorder="1" applyAlignment="1">
      <alignment vertical="center" wrapText="1"/>
    </xf>
    <xf numFmtId="0" fontId="35" fillId="0" borderId="16" xfId="0" applyFont="1" applyBorder="1" applyAlignment="1">
      <alignment horizontal="left" vertical="center"/>
    </xf>
    <xf numFmtId="0" fontId="35" fillId="0" borderId="16" xfId="0" applyFont="1" applyBorder="1" applyAlignment="1">
      <alignment horizontal="right" vertical="center"/>
    </xf>
    <xf numFmtId="0" fontId="35" fillId="0" borderId="0" xfId="3" applyFont="1" applyAlignment="1">
      <alignment vertical="center" wrapText="1"/>
    </xf>
    <xf numFmtId="0" fontId="35" fillId="0" borderId="0" xfId="0" applyFont="1" applyAlignment="1">
      <alignment vertical="center" wrapText="1"/>
    </xf>
    <xf numFmtId="0" fontId="35" fillId="0" borderId="15" xfId="0" applyFont="1" applyBorder="1" applyAlignment="1">
      <alignment horizontal="right" vertical="center"/>
    </xf>
    <xf numFmtId="0" fontId="35" fillId="0" borderId="1" xfId="0" applyFont="1" applyBorder="1" applyAlignment="1">
      <alignment horizontal="left" vertical="center"/>
    </xf>
    <xf numFmtId="0" fontId="35" fillId="0" borderId="18" xfId="0" applyFont="1" applyBorder="1" applyAlignment="1">
      <alignment horizontal="right" vertical="center"/>
    </xf>
    <xf numFmtId="0" fontId="35" fillId="0" borderId="1" xfId="0" applyFont="1" applyBorder="1" applyAlignment="1">
      <alignment vertical="center" wrapText="1"/>
    </xf>
    <xf numFmtId="0" fontId="35" fillId="0" borderId="0" xfId="0" applyFont="1" applyAlignment="1">
      <alignment wrapText="1"/>
    </xf>
    <xf numFmtId="0" fontId="35" fillId="0" borderId="2" xfId="0" applyFont="1" applyBorder="1" applyAlignment="1">
      <alignment vertical="center"/>
    </xf>
    <xf numFmtId="0" fontId="35" fillId="0" borderId="6" xfId="0" applyFont="1" applyBorder="1" applyAlignment="1">
      <alignment vertical="center"/>
    </xf>
    <xf numFmtId="0" fontId="35" fillId="0" borderId="5" xfId="0" applyFont="1" applyBorder="1" applyAlignment="1">
      <alignment vertical="center"/>
    </xf>
    <xf numFmtId="0" fontId="35" fillId="0" borderId="3" xfId="0" applyFont="1" applyBorder="1" applyAlignment="1">
      <alignment vertical="center"/>
    </xf>
    <xf numFmtId="0" fontId="35" fillId="0" borderId="8" xfId="0" applyFont="1" applyBorder="1" applyAlignment="1">
      <alignment vertical="center"/>
    </xf>
    <xf numFmtId="0" fontId="35" fillId="0" borderId="0" xfId="1" applyFont="1" applyAlignment="1">
      <alignment vertical="center" wrapText="1"/>
    </xf>
    <xf numFmtId="0" fontId="35" fillId="4" borderId="0" xfId="0" applyFont="1" applyFill="1" applyAlignment="1">
      <alignment vertical="center"/>
    </xf>
    <xf numFmtId="0" fontId="42" fillId="6" borderId="8" xfId="0" applyFont="1" applyFill="1" applyBorder="1" applyAlignment="1">
      <alignment horizontal="center" vertical="center" wrapText="1"/>
    </xf>
    <xf numFmtId="0" fontId="35" fillId="0" borderId="12" xfId="0" applyFont="1" applyBorder="1" applyAlignment="1">
      <alignment horizontal="center" vertical="center"/>
    </xf>
    <xf numFmtId="0" fontId="35" fillId="0" borderId="9"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0" xfId="0" applyFont="1" applyBorder="1" applyAlignment="1">
      <alignment horizontal="center" vertical="center"/>
    </xf>
    <xf numFmtId="0" fontId="35" fillId="0" borderId="8" xfId="0" applyFont="1" applyBorder="1" applyAlignment="1">
      <alignment horizontal="center" vertical="center" wrapText="1"/>
    </xf>
    <xf numFmtId="0" fontId="35" fillId="0" borderId="24" xfId="0" applyFont="1" applyBorder="1" applyAlignment="1">
      <alignment horizontal="center" vertical="center"/>
    </xf>
    <xf numFmtId="0" fontId="35" fillId="0" borderId="11" xfId="0" applyFont="1" applyBorder="1" applyAlignment="1">
      <alignment horizontal="center" vertical="center"/>
    </xf>
    <xf numFmtId="0" fontId="35" fillId="0" borderId="19" xfId="0" applyFont="1" applyBorder="1" applyAlignment="1">
      <alignment horizontal="center" vertical="center"/>
    </xf>
    <xf numFmtId="0" fontId="35" fillId="0" borderId="23" xfId="0" applyFont="1" applyBorder="1" applyAlignment="1">
      <alignment horizontal="center" vertical="center"/>
    </xf>
    <xf numFmtId="0" fontId="35" fillId="0" borderId="10" xfId="0" applyFont="1" applyBorder="1" applyAlignment="1">
      <alignment vertical="center"/>
    </xf>
    <xf numFmtId="0" fontId="35" fillId="0" borderId="12" xfId="0" applyFont="1" applyBorder="1" applyAlignment="1">
      <alignment vertical="center"/>
    </xf>
    <xf numFmtId="0" fontId="35" fillId="0" borderId="25" xfId="0" applyFont="1" applyBorder="1" applyAlignment="1">
      <alignment horizontal="center" vertical="center"/>
    </xf>
    <xf numFmtId="0" fontId="35" fillId="0" borderId="16" xfId="0" applyFont="1" applyBorder="1" applyAlignment="1">
      <alignment horizontal="center" vertical="center"/>
    </xf>
    <xf numFmtId="0" fontId="35" fillId="0" borderId="9" xfId="0" applyFont="1" applyBorder="1" applyAlignment="1">
      <alignment horizontal="right" vertical="center"/>
    </xf>
    <xf numFmtId="0" fontId="36" fillId="0" borderId="7" xfId="0" applyFont="1" applyBorder="1" applyAlignment="1">
      <alignment vertical="center"/>
    </xf>
    <xf numFmtId="0" fontId="36" fillId="0" borderId="1" xfId="0" applyFont="1" applyBorder="1" applyAlignment="1">
      <alignment vertical="center"/>
    </xf>
    <xf numFmtId="0" fontId="21" fillId="0" borderId="0" xfId="1" applyAlignment="1">
      <alignment vertical="center" wrapText="1"/>
    </xf>
    <xf numFmtId="0" fontId="21" fillId="0" borderId="0" xfId="1" applyAlignment="1">
      <alignment vertical="center"/>
    </xf>
    <xf numFmtId="0" fontId="22" fillId="0" borderId="1" xfId="1" applyFont="1" applyBorder="1" applyAlignment="1">
      <alignment horizontal="right" vertical="center"/>
    </xf>
    <xf numFmtId="0" fontId="22" fillId="0" borderId="1" xfId="1" applyFont="1" applyBorder="1" applyAlignment="1">
      <alignment vertical="center"/>
    </xf>
    <xf numFmtId="0" fontId="21" fillId="0" borderId="1" xfId="1" applyBorder="1" applyAlignment="1">
      <alignment vertical="center"/>
    </xf>
    <xf numFmtId="0" fontId="21" fillId="0" borderId="11" xfId="1" applyBorder="1" applyAlignment="1">
      <alignment vertical="center" wrapText="1"/>
    </xf>
    <xf numFmtId="0" fontId="21" fillId="0" borderId="11" xfId="1" applyBorder="1" applyAlignment="1">
      <alignment vertical="center"/>
    </xf>
    <xf numFmtId="0" fontId="22" fillId="0" borderId="0" xfId="1" applyFont="1" applyAlignment="1">
      <alignment horizontal="right" vertical="center"/>
    </xf>
    <xf numFmtId="0" fontId="22" fillId="0" borderId="0" xfId="1" applyFont="1" applyAlignment="1">
      <alignment vertical="center"/>
    </xf>
    <xf numFmtId="0" fontId="21" fillId="0" borderId="0" xfId="1" applyAlignment="1">
      <alignment horizontal="left" vertical="center"/>
    </xf>
    <xf numFmtId="0" fontId="21" fillId="0" borderId="0" xfId="1" applyAlignment="1">
      <alignment horizontal="right" vertical="center"/>
    </xf>
    <xf numFmtId="0" fontId="21" fillId="0" borderId="0" xfId="0" applyFont="1" applyAlignment="1">
      <alignment horizontal="left" vertical="center"/>
    </xf>
    <xf numFmtId="0" fontId="39" fillId="0" borderId="11" xfId="1" applyFont="1" applyBorder="1" applyAlignment="1">
      <alignment vertical="center" wrapText="1"/>
    </xf>
    <xf numFmtId="0" fontId="22" fillId="0" borderId="11" xfId="1" applyFont="1" applyBorder="1" applyAlignment="1">
      <alignment vertical="center"/>
    </xf>
    <xf numFmtId="0" fontId="21" fillId="0" borderId="1" xfId="0" applyFont="1" applyBorder="1" applyAlignment="1">
      <alignment vertical="center"/>
    </xf>
    <xf numFmtId="0" fontId="21" fillId="0" borderId="0" xfId="1" applyAlignment="1">
      <alignment horizontal="center" vertical="center"/>
    </xf>
    <xf numFmtId="0" fontId="21" fillId="0" borderId="1" xfId="1" applyBorder="1" applyAlignment="1">
      <alignment horizontal="center" vertical="center"/>
    </xf>
    <xf numFmtId="0" fontId="21" fillId="0" borderId="11" xfId="1" applyBorder="1" applyAlignment="1">
      <alignment horizontal="center" vertical="center"/>
    </xf>
    <xf numFmtId="0" fontId="27" fillId="0" borderId="0" xfId="0" applyFont="1" applyAlignment="1">
      <alignment vertical="center"/>
    </xf>
    <xf numFmtId="0" fontId="33" fillId="0" borderId="0" xfId="0" applyFont="1" applyAlignment="1">
      <alignment horizontal="left"/>
    </xf>
    <xf numFmtId="0" fontId="0" fillId="0" borderId="27" xfId="0" applyBorder="1"/>
    <xf numFmtId="0" fontId="24" fillId="0" borderId="27" xfId="0" applyFont="1" applyBorder="1"/>
    <xf numFmtId="0" fontId="30" fillId="0" borderId="0" xfId="1" applyFont="1" applyAlignment="1">
      <alignment vertical="center" wrapText="1"/>
    </xf>
    <xf numFmtId="0" fontId="27" fillId="0" borderId="11" xfId="1" applyFont="1" applyBorder="1" applyAlignment="1">
      <alignment vertical="center"/>
    </xf>
    <xf numFmtId="0" fontId="27" fillId="0" borderId="0" xfId="1" applyFont="1" applyAlignment="1">
      <alignment vertical="center" wrapText="1"/>
    </xf>
    <xf numFmtId="0" fontId="27" fillId="0" borderId="0" xfId="1" applyFont="1" applyAlignment="1">
      <alignment horizontal="left" vertical="center" wrapText="1" indent="3"/>
    </xf>
    <xf numFmtId="0" fontId="29" fillId="0" borderId="1" xfId="1" applyFont="1" applyBorder="1" applyAlignment="1">
      <alignment horizontal="right" vertical="center"/>
    </xf>
    <xf numFmtId="0" fontId="29" fillId="0" borderId="1" xfId="1" applyFont="1" applyBorder="1" applyAlignment="1">
      <alignment vertical="center"/>
    </xf>
    <xf numFmtId="0" fontId="27" fillId="0" borderId="1" xfId="1" applyFont="1" applyBorder="1" applyAlignment="1">
      <alignment vertical="center"/>
    </xf>
    <xf numFmtId="0" fontId="27" fillId="0" borderId="0" xfId="0" applyFont="1" applyAlignment="1">
      <alignment wrapText="1"/>
    </xf>
    <xf numFmtId="0" fontId="29" fillId="0" borderId="20" xfId="1" applyFont="1" applyBorder="1" applyAlignment="1">
      <alignment horizontal="center" vertical="center"/>
    </xf>
    <xf numFmtId="0" fontId="29" fillId="0" borderId="11" xfId="1" applyFont="1" applyBorder="1" applyAlignment="1">
      <alignment horizontal="center" vertical="center"/>
    </xf>
    <xf numFmtId="0" fontId="22" fillId="0" borderId="11" xfId="1" applyFont="1" applyBorder="1" applyAlignment="1">
      <alignment horizontal="center" vertical="center"/>
    </xf>
    <xf numFmtId="0" fontId="29" fillId="0" borderId="6" xfId="1" applyFont="1" applyBorder="1" applyAlignment="1">
      <alignment horizontal="center" vertical="center" textRotation="90"/>
    </xf>
    <xf numFmtId="0" fontId="29" fillId="0" borderId="0" xfId="1" applyFont="1" applyAlignment="1">
      <alignment horizontal="center" vertical="center" wrapText="1"/>
    </xf>
    <xf numFmtId="0" fontId="22" fillId="0" borderId="0" xfId="1" applyFont="1" applyAlignment="1">
      <alignment horizontal="center" vertical="center" wrapText="1"/>
    </xf>
    <xf numFmtId="0" fontId="27" fillId="0" borderId="1" xfId="1" applyFont="1" applyBorder="1"/>
    <xf numFmtId="0" fontId="27" fillId="0" borderId="0" xfId="1" applyFont="1" applyAlignment="1">
      <alignment horizontal="right" vertical="center"/>
    </xf>
    <xf numFmtId="0" fontId="27" fillId="0" borderId="1" xfId="1" applyFont="1" applyBorder="1" applyAlignment="1">
      <alignment horizontal="right" vertical="center"/>
    </xf>
    <xf numFmtId="0" fontId="27" fillId="0" borderId="11" xfId="1" applyFont="1" applyBorder="1" applyAlignment="1">
      <alignment vertical="center" wrapText="1"/>
    </xf>
    <xf numFmtId="0" fontId="27" fillId="0" borderId="1" xfId="1" applyFont="1" applyBorder="1" applyAlignment="1">
      <alignment horizontal="center" vertical="center"/>
    </xf>
    <xf numFmtId="0" fontId="22" fillId="0" borderId="1" xfId="1" applyFont="1" applyBorder="1" applyAlignment="1">
      <alignment horizontal="center" vertical="center"/>
    </xf>
    <xf numFmtId="0" fontId="29" fillId="0" borderId="1" xfId="1" applyFont="1" applyBorder="1" applyAlignment="1">
      <alignment horizontal="center" vertical="center"/>
    </xf>
    <xf numFmtId="0" fontId="29" fillId="0" borderId="0" xfId="1" applyFont="1" applyAlignment="1">
      <alignment horizontal="right" vertical="center"/>
    </xf>
    <xf numFmtId="0" fontId="29" fillId="0" borderId="0" xfId="1" applyFont="1" applyAlignment="1">
      <alignment vertical="center"/>
    </xf>
    <xf numFmtId="0" fontId="29" fillId="0" borderId="11" xfId="1" applyFont="1" applyBorder="1" applyAlignment="1">
      <alignment vertical="center" wrapText="1"/>
    </xf>
    <xf numFmtId="0" fontId="29" fillId="0" borderId="9" xfId="1" applyFont="1" applyBorder="1" applyAlignment="1">
      <alignment horizontal="center" vertical="center"/>
    </xf>
    <xf numFmtId="0" fontId="29" fillId="0" borderId="9" xfId="1" applyFont="1" applyBorder="1" applyAlignment="1">
      <alignment vertical="center" wrapText="1"/>
    </xf>
    <xf numFmtId="0" fontId="29" fillId="0" borderId="9" xfId="1" applyFont="1" applyBorder="1" applyAlignment="1">
      <alignment vertical="center"/>
    </xf>
    <xf numFmtId="0" fontId="27" fillId="0" borderId="0" xfId="1" applyFont="1" applyAlignment="1">
      <alignment horizontal="center" vertical="center" wrapText="1"/>
    </xf>
    <xf numFmtId="0" fontId="27" fillId="0" borderId="1" xfId="1" applyFont="1" applyBorder="1" applyAlignment="1">
      <alignment vertical="center" wrapText="1"/>
    </xf>
    <xf numFmtId="0" fontId="29" fillId="0" borderId="0" xfId="1" applyFont="1" applyAlignment="1">
      <alignment horizontal="center" vertical="center"/>
    </xf>
    <xf numFmtId="0" fontId="22" fillId="0" borderId="0" xfId="1" applyFont="1" applyAlignment="1">
      <alignment horizontal="center" vertical="center"/>
    </xf>
    <xf numFmtId="0" fontId="47" fillId="3" borderId="0" xfId="0" applyFont="1" applyFill="1" applyAlignment="1">
      <alignment horizontal="right" vertical="center"/>
    </xf>
    <xf numFmtId="0" fontId="48" fillId="0" borderId="9" xfId="0" applyFont="1" applyBorder="1" applyAlignment="1">
      <alignment horizontal="center" vertical="center" wrapText="1"/>
    </xf>
    <xf numFmtId="0" fontId="48" fillId="9" borderId="9" xfId="0" applyFont="1" applyFill="1" applyBorder="1" applyAlignment="1">
      <alignment horizontal="center" vertical="center" wrapText="1"/>
    </xf>
    <xf numFmtId="0" fontId="48" fillId="0" borderId="10"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right" vertical="center"/>
    </xf>
    <xf numFmtId="0" fontId="48" fillId="0" borderId="1" xfId="0" applyFont="1" applyBorder="1" applyAlignment="1">
      <alignment vertical="center"/>
    </xf>
    <xf numFmtId="0" fontId="48" fillId="0" borderId="1" xfId="0" applyFont="1" applyBorder="1" applyAlignment="1">
      <alignment horizontal="center" vertical="center"/>
    </xf>
    <xf numFmtId="0" fontId="48" fillId="0" borderId="0" xfId="0" applyFont="1" applyAlignment="1">
      <alignment vertical="center"/>
    </xf>
    <xf numFmtId="0" fontId="32" fillId="0" borderId="0" xfId="0" applyFont="1" applyAlignment="1">
      <alignment vertical="center"/>
    </xf>
    <xf numFmtId="0" fontId="50" fillId="0" borderId="0" xfId="0" applyFont="1" applyAlignment="1">
      <alignment vertical="center"/>
    </xf>
    <xf numFmtId="0" fontId="48" fillId="0" borderId="9" xfId="0" applyFont="1" applyBorder="1" applyAlignment="1">
      <alignment horizontal="right" vertical="center"/>
    </xf>
    <xf numFmtId="0" fontId="48" fillId="0" borderId="11" xfId="0" applyFont="1" applyBorder="1" applyAlignment="1">
      <alignment horizontal="center" vertical="center" wrapText="1"/>
    </xf>
    <xf numFmtId="0" fontId="31" fillId="0" borderId="0" xfId="0" applyFont="1" applyAlignment="1">
      <alignment horizontal="right" vertical="center"/>
    </xf>
    <xf numFmtId="0" fontId="35" fillId="0" borderId="11" xfId="3" applyFont="1" applyBorder="1" applyAlignment="1">
      <alignment vertical="center" wrapText="1"/>
    </xf>
    <xf numFmtId="0" fontId="35" fillId="0" borderId="3" xfId="0" applyFont="1" applyBorder="1" applyAlignment="1">
      <alignment horizontal="right" vertical="center"/>
    </xf>
    <xf numFmtId="0" fontId="35" fillId="0" borderId="11" xfId="0" applyFont="1" applyBorder="1" applyAlignment="1">
      <alignment horizontal="right" vertical="center"/>
    </xf>
    <xf numFmtId="0" fontId="35" fillId="0" borderId="2" xfId="0" applyFont="1" applyBorder="1" applyAlignment="1">
      <alignment horizontal="right" vertical="center"/>
    </xf>
    <xf numFmtId="0" fontId="35" fillId="0" borderId="5" xfId="0" applyFont="1" applyBorder="1" applyAlignment="1">
      <alignment horizontal="right" vertical="center"/>
    </xf>
    <xf numFmtId="0" fontId="35" fillId="0" borderId="10" xfId="0" applyFont="1" applyBorder="1" applyAlignment="1">
      <alignment horizontal="right" vertical="center"/>
    </xf>
    <xf numFmtId="0" fontId="35" fillId="0" borderId="8" xfId="0" applyFont="1" applyBorder="1" applyAlignment="1">
      <alignment horizontal="right" vertical="center"/>
    </xf>
    <xf numFmtId="0" fontId="48" fillId="0" borderId="0" xfId="0" applyFont="1" applyAlignment="1">
      <alignment horizontal="center" vertical="center"/>
    </xf>
    <xf numFmtId="0" fontId="52" fillId="0" borderId="0" xfId="0" applyFont="1"/>
    <xf numFmtId="0" fontId="52" fillId="0" borderId="0" xfId="0" applyFont="1" applyAlignment="1">
      <alignment horizontal="center" textRotation="90" wrapText="1"/>
    </xf>
    <xf numFmtId="0" fontId="52" fillId="0" borderId="0" xfId="0" applyFont="1" applyAlignment="1">
      <alignment horizontal="center" vertical="center" wrapText="1"/>
    </xf>
    <xf numFmtId="0" fontId="52" fillId="0" borderId="0" xfId="0" applyFont="1" applyAlignment="1">
      <alignment horizontal="center" wrapText="1"/>
    </xf>
    <xf numFmtId="0" fontId="52" fillId="0" borderId="14" xfId="0" applyFont="1" applyBorder="1" applyAlignment="1">
      <alignment horizontal="center" wrapText="1"/>
    </xf>
    <xf numFmtId="0" fontId="52" fillId="0" borderId="19" xfId="0" applyFont="1" applyBorder="1" applyAlignment="1">
      <alignment horizontal="center" textRotation="90" wrapText="1"/>
    </xf>
    <xf numFmtId="0" fontId="52" fillId="0" borderId="0" xfId="0" applyFont="1" applyAlignment="1">
      <alignment vertical="center"/>
    </xf>
    <xf numFmtId="0" fontId="52" fillId="0" borderId="14" xfId="0" applyFont="1" applyBorder="1" applyAlignment="1">
      <alignment vertical="center"/>
    </xf>
    <xf numFmtId="0" fontId="52" fillId="0" borderId="0" xfId="0" applyFont="1" applyAlignment="1">
      <alignment vertical="center" wrapText="1"/>
    </xf>
    <xf numFmtId="1" fontId="52" fillId="0" borderId="0" xfId="0" applyNumberFormat="1" applyFont="1" applyAlignment="1">
      <alignment vertical="center"/>
    </xf>
    <xf numFmtId="0" fontId="52" fillId="0" borderId="0" xfId="0" applyFont="1" applyAlignment="1">
      <alignment vertical="top" wrapText="1"/>
    </xf>
    <xf numFmtId="1" fontId="52" fillId="0" borderId="0" xfId="0" applyNumberFormat="1" applyFont="1"/>
    <xf numFmtId="0" fontId="52" fillId="0" borderId="0" xfId="0" applyFont="1" applyAlignment="1">
      <alignment wrapText="1"/>
    </xf>
    <xf numFmtId="0" fontId="52" fillId="0" borderId="0" xfId="0" applyFont="1" applyAlignment="1">
      <alignment horizontal="right" vertical="center"/>
    </xf>
    <xf numFmtId="0" fontId="52" fillId="0" borderId="0" xfId="0" applyFont="1" applyAlignment="1">
      <alignment horizontal="justify" vertical="center"/>
    </xf>
    <xf numFmtId="0" fontId="52" fillId="0" borderId="0" xfId="0" applyFont="1" applyAlignment="1">
      <alignment horizontal="left" vertical="center"/>
    </xf>
    <xf numFmtId="0" fontId="56" fillId="0" borderId="1" xfId="0" applyFont="1" applyBorder="1" applyAlignment="1">
      <alignment horizontal="left" vertical="center"/>
    </xf>
    <xf numFmtId="0" fontId="56" fillId="0" borderId="1" xfId="0" applyFont="1" applyBorder="1" applyAlignment="1">
      <alignment horizontal="left"/>
    </xf>
    <xf numFmtId="1" fontId="56" fillId="0" borderId="1" xfId="0" applyNumberFormat="1" applyFont="1" applyBorder="1" applyAlignment="1">
      <alignment horizontal="left"/>
    </xf>
    <xf numFmtId="0" fontId="52" fillId="0" borderId="14" xfId="0" applyFont="1" applyBorder="1" applyAlignment="1">
      <alignment horizontal="left" vertical="center"/>
    </xf>
    <xf numFmtId="0" fontId="59" fillId="0" borderId="0" xfId="0" applyFont="1" applyAlignment="1">
      <alignment vertical="center"/>
    </xf>
    <xf numFmtId="0" fontId="59" fillId="0" borderId="0" xfId="0" applyFont="1"/>
    <xf numFmtId="0" fontId="52" fillId="0" borderId="14" xfId="0" applyFont="1" applyBorder="1"/>
    <xf numFmtId="0" fontId="52" fillId="0" borderId="19" xfId="0" applyFont="1" applyBorder="1"/>
    <xf numFmtId="0" fontId="56" fillId="0" borderId="1" xfId="0" applyFont="1" applyBorder="1" applyAlignment="1">
      <alignment horizontal="center" vertical="center" wrapText="1"/>
    </xf>
    <xf numFmtId="0" fontId="56" fillId="0" borderId="1" xfId="0" applyFont="1" applyBorder="1"/>
    <xf numFmtId="0" fontId="56" fillId="0" borderId="1" xfId="0" applyFont="1" applyBorder="1" applyAlignment="1">
      <alignment horizontal="center" vertical="center"/>
    </xf>
    <xf numFmtId="1" fontId="56" fillId="0" borderId="1" xfId="0" applyNumberFormat="1" applyFont="1" applyBorder="1"/>
    <xf numFmtId="0" fontId="52" fillId="0" borderId="11" xfId="0" applyFont="1" applyBorder="1"/>
    <xf numFmtId="0" fontId="53" fillId="0" borderId="0" xfId="0" applyFont="1"/>
    <xf numFmtId="0" fontId="53" fillId="0" borderId="0" xfId="0" applyFont="1" applyAlignment="1">
      <alignment vertical="center"/>
    </xf>
    <xf numFmtId="0" fontId="52" fillId="0" borderId="2" xfId="0" applyFont="1" applyBorder="1" applyAlignment="1">
      <alignment vertical="center"/>
    </xf>
    <xf numFmtId="0" fontId="61" fillId="0" borderId="10" xfId="1" applyFont="1" applyBorder="1" applyAlignment="1">
      <alignment horizontal="center" vertical="center"/>
    </xf>
    <xf numFmtId="0" fontId="62" fillId="0" borderId="10" xfId="1" applyFont="1" applyBorder="1" applyAlignment="1">
      <alignment horizontal="center" vertical="center"/>
    </xf>
    <xf numFmtId="0" fontId="32" fillId="0" borderId="10" xfId="1" applyFont="1" applyBorder="1" applyAlignment="1">
      <alignment horizontal="center" vertical="center"/>
    </xf>
    <xf numFmtId="0" fontId="32" fillId="0" borderId="9" xfId="1" applyFont="1" applyBorder="1" applyAlignment="1">
      <alignment horizontal="center" vertical="center" wrapText="1"/>
    </xf>
    <xf numFmtId="0" fontId="32" fillId="10" borderId="9" xfId="1" applyFont="1" applyFill="1" applyBorder="1" applyAlignment="1">
      <alignment horizontal="center" vertical="center" wrapText="1"/>
    </xf>
    <xf numFmtId="0" fontId="32" fillId="0" borderId="8" xfId="1" applyFont="1" applyBorder="1" applyAlignment="1">
      <alignment horizontal="center" vertical="center" wrapText="1"/>
    </xf>
    <xf numFmtId="0" fontId="52" fillId="0" borderId="11" xfId="1" applyFont="1" applyBorder="1" applyAlignment="1">
      <alignment vertical="center" wrapText="1"/>
    </xf>
    <xf numFmtId="0" fontId="52" fillId="0" borderId="11" xfId="1" applyFont="1" applyBorder="1" applyAlignment="1">
      <alignment vertical="center"/>
    </xf>
    <xf numFmtId="0" fontId="52" fillId="10" borderId="11" xfId="1" applyFont="1" applyFill="1" applyBorder="1" applyAlignment="1">
      <alignment vertical="center"/>
    </xf>
    <xf numFmtId="0" fontId="52" fillId="0" borderId="3" xfId="1" applyFont="1" applyBorder="1" applyAlignment="1">
      <alignment vertical="center"/>
    </xf>
    <xf numFmtId="0" fontId="52" fillId="0" borderId="0" xfId="1" applyFont="1" applyAlignment="1">
      <alignment vertical="center" wrapText="1"/>
    </xf>
    <xf numFmtId="0" fontId="52" fillId="0" borderId="0" xfId="1" applyFont="1" applyAlignment="1">
      <alignment vertical="center"/>
    </xf>
    <xf numFmtId="0" fontId="52" fillId="10" borderId="0" xfId="1" applyFont="1" applyFill="1" applyAlignment="1">
      <alignment vertical="center"/>
    </xf>
    <xf numFmtId="0" fontId="52" fillId="0" borderId="2" xfId="1" applyFont="1" applyBorder="1" applyAlignment="1">
      <alignment vertical="center"/>
    </xf>
    <xf numFmtId="0" fontId="52" fillId="10" borderId="0" xfId="0" applyFont="1" applyFill="1" applyAlignment="1">
      <alignment vertical="center"/>
    </xf>
    <xf numFmtId="0" fontId="56" fillId="0" borderId="1" xfId="1" applyFont="1" applyBorder="1" applyAlignment="1">
      <alignment horizontal="right" vertical="center"/>
    </xf>
    <xf numFmtId="0" fontId="56" fillId="0" borderId="1" xfId="1" applyFont="1" applyBorder="1" applyAlignment="1">
      <alignment vertical="center"/>
    </xf>
    <xf numFmtId="0" fontId="56" fillId="10" borderId="0" xfId="1" applyFont="1" applyFill="1" applyAlignment="1">
      <alignment vertical="center"/>
    </xf>
    <xf numFmtId="0" fontId="56" fillId="0" borderId="0" xfId="1" applyFont="1" applyAlignment="1">
      <alignment vertical="center"/>
    </xf>
    <xf numFmtId="0" fontId="52" fillId="0" borderId="1" xfId="1" applyFont="1" applyBorder="1" applyAlignment="1">
      <alignment vertical="center"/>
    </xf>
    <xf numFmtId="0" fontId="56" fillId="0" borderId="5" xfId="1" applyFont="1" applyBorder="1" applyAlignment="1">
      <alignment vertical="center"/>
    </xf>
    <xf numFmtId="0" fontId="55" fillId="0" borderId="0" xfId="0" applyFont="1" applyAlignment="1">
      <alignment vertical="center"/>
    </xf>
    <xf numFmtId="0" fontId="56" fillId="10" borderId="1" xfId="1" applyFont="1" applyFill="1" applyBorder="1" applyAlignment="1">
      <alignment vertical="center"/>
    </xf>
    <xf numFmtId="0" fontId="52" fillId="0" borderId="5" xfId="1" applyFont="1" applyBorder="1" applyAlignment="1">
      <alignment vertical="center"/>
    </xf>
    <xf numFmtId="0" fontId="63" fillId="0" borderId="0" xfId="1" applyFont="1" applyAlignment="1">
      <alignment vertical="center" wrapText="1"/>
    </xf>
    <xf numFmtId="0" fontId="56" fillId="0" borderId="0" xfId="1" applyFont="1" applyAlignment="1">
      <alignment horizontal="right" vertical="center"/>
    </xf>
    <xf numFmtId="0" fontId="64" fillId="0" borderId="4" xfId="1" applyFont="1" applyBorder="1" applyAlignment="1">
      <alignment horizontal="center" vertical="center"/>
    </xf>
    <xf numFmtId="0" fontId="65" fillId="0" borderId="1" xfId="1" applyFont="1" applyBorder="1" applyAlignment="1">
      <alignment vertical="center" wrapText="1"/>
    </xf>
    <xf numFmtId="0" fontId="52" fillId="0" borderId="4" xfId="1" applyFont="1" applyBorder="1" applyAlignment="1">
      <alignment vertical="center"/>
    </xf>
    <xf numFmtId="0" fontId="64" fillId="0" borderId="0" xfId="1" applyFont="1" applyAlignment="1">
      <alignment horizontal="center" vertical="center"/>
    </xf>
    <xf numFmtId="0" fontId="52" fillId="0" borderId="0" xfId="1" applyFont="1" applyAlignment="1">
      <alignment horizontal="center" vertical="center"/>
    </xf>
    <xf numFmtId="0" fontId="56" fillId="0" borderId="0" xfId="1" applyFont="1" applyAlignment="1">
      <alignment horizontal="center" vertical="center"/>
    </xf>
    <xf numFmtId="0" fontId="52" fillId="0" borderId="6" xfId="1" applyFont="1" applyBorder="1" applyAlignment="1">
      <alignment horizontal="center" vertical="center" wrapText="1"/>
    </xf>
    <xf numFmtId="0" fontId="66" fillId="11" borderId="0" xfId="1" applyFont="1" applyFill="1" applyAlignment="1">
      <alignment vertical="center" wrapText="1"/>
    </xf>
    <xf numFmtId="0" fontId="66" fillId="11" borderId="2" xfId="1" applyFont="1" applyFill="1" applyBorder="1" applyAlignment="1">
      <alignment vertical="center" wrapText="1"/>
    </xf>
    <xf numFmtId="0" fontId="52" fillId="0" borderId="5" xfId="1" applyFont="1" applyBorder="1" applyAlignment="1">
      <alignment vertical="center" wrapText="1"/>
    </xf>
    <xf numFmtId="0" fontId="48" fillId="0" borderId="12" xfId="0" applyFont="1" applyBorder="1" applyAlignment="1">
      <alignment horizontal="center" vertical="center"/>
    </xf>
    <xf numFmtId="0" fontId="48" fillId="0" borderId="13" xfId="0" applyFont="1" applyBorder="1" applyAlignment="1">
      <alignment horizontal="center" vertical="center" wrapText="1"/>
    </xf>
    <xf numFmtId="0" fontId="48" fillId="0" borderId="15" xfId="0" applyFont="1" applyBorder="1" applyAlignment="1">
      <alignment vertical="center"/>
    </xf>
    <xf numFmtId="0" fontId="54" fillId="12" borderId="0" xfId="0" applyFont="1" applyFill="1" applyAlignment="1">
      <alignment horizontal="center" textRotation="90" wrapText="1"/>
    </xf>
    <xf numFmtId="0" fontId="52" fillId="2" borderId="0" xfId="0" applyFont="1" applyFill="1" applyAlignment="1">
      <alignment vertical="center"/>
    </xf>
    <xf numFmtId="0" fontId="55" fillId="0" borderId="14" xfId="0" applyFont="1" applyBorder="1" applyAlignment="1">
      <alignment horizontal="center" vertical="center" wrapText="1"/>
    </xf>
    <xf numFmtId="0" fontId="52" fillId="0" borderId="14" xfId="0" applyFont="1" applyBorder="1" applyAlignment="1">
      <alignment horizontal="center" vertical="center" wrapText="1"/>
    </xf>
    <xf numFmtId="0" fontId="56" fillId="0" borderId="15" xfId="0" applyFont="1" applyBorder="1" applyAlignment="1">
      <alignment horizontal="left"/>
    </xf>
    <xf numFmtId="0" fontId="56" fillId="0" borderId="23" xfId="0" applyFont="1" applyBorder="1" applyAlignment="1">
      <alignment horizontal="left"/>
    </xf>
    <xf numFmtId="0" fontId="57" fillId="0" borderId="0" xfId="0" applyFont="1" applyAlignment="1">
      <alignment horizontal="left"/>
    </xf>
    <xf numFmtId="0" fontId="52" fillId="2" borderId="0" xfId="0" applyFont="1" applyFill="1"/>
    <xf numFmtId="0" fontId="59" fillId="2" borderId="0" xfId="0" applyFont="1" applyFill="1"/>
    <xf numFmtId="0" fontId="59" fillId="2" borderId="0" xfId="0" applyFont="1" applyFill="1" applyAlignment="1">
      <alignment vertical="center"/>
    </xf>
    <xf numFmtId="0" fontId="56" fillId="0" borderId="15" xfId="0" applyFont="1" applyBorder="1"/>
    <xf numFmtId="0" fontId="56" fillId="0" borderId="23" xfId="0" applyFont="1" applyBorder="1"/>
    <xf numFmtId="0" fontId="60" fillId="0" borderId="0" xfId="0" applyFont="1" applyAlignment="1">
      <alignment horizontal="justify" vertical="center"/>
    </xf>
    <xf numFmtId="0" fontId="60" fillId="0" borderId="0" xfId="0" applyFont="1" applyAlignment="1">
      <alignment horizontal="right" vertical="center"/>
    </xf>
    <xf numFmtId="0" fontId="68" fillId="0" borderId="0" xfId="0" applyFont="1"/>
    <xf numFmtId="0" fontId="0" fillId="0" borderId="0" xfId="0" applyAlignment="1">
      <alignment horizontal="left" vertical="top" wrapText="1"/>
    </xf>
    <xf numFmtId="0" fontId="35" fillId="0" borderId="0" xfId="0" applyFont="1" applyAlignment="1">
      <alignment horizontal="justify" vertical="top" wrapText="1"/>
    </xf>
    <xf numFmtId="0" fontId="48" fillId="0" borderId="0" xfId="0" applyFont="1" applyAlignment="1">
      <alignment horizontal="justify" vertical="top" wrapText="1"/>
    </xf>
    <xf numFmtId="0" fontId="31" fillId="0" borderId="0" xfId="0" applyFont="1" applyAlignment="1">
      <alignment horizontal="justify" vertical="top" wrapText="1"/>
    </xf>
    <xf numFmtId="0" fontId="52" fillId="0" borderId="0" xfId="0" applyFont="1" applyAlignment="1">
      <alignment horizontal="justify" vertical="top" wrapText="1"/>
    </xf>
    <xf numFmtId="0" fontId="53" fillId="0" borderId="0" xfId="0" applyFont="1" applyAlignment="1">
      <alignment horizontal="justify" vertical="top" wrapText="1"/>
    </xf>
    <xf numFmtId="0" fontId="32" fillId="7" borderId="38" xfId="0" applyFont="1" applyFill="1" applyBorder="1" applyAlignment="1">
      <alignment horizontal="center" textRotation="90"/>
    </xf>
    <xf numFmtId="0" fontId="32" fillId="7" borderId="29" xfId="0" applyFont="1" applyFill="1" applyBorder="1" applyAlignment="1">
      <alignment horizontal="center" textRotation="90"/>
    </xf>
    <xf numFmtId="0" fontId="32" fillId="7" borderId="29" xfId="0" applyFont="1" applyFill="1" applyBorder="1" applyAlignment="1">
      <alignment horizontal="center" vertical="center"/>
    </xf>
    <xf numFmtId="0" fontId="32" fillId="7" borderId="33" xfId="0" applyFont="1" applyFill="1" applyBorder="1" applyAlignment="1">
      <alignment textRotation="90"/>
    </xf>
    <xf numFmtId="0" fontId="32" fillId="8" borderId="36" xfId="0" applyFont="1" applyFill="1" applyBorder="1" applyAlignment="1">
      <alignment horizontal="center" textRotation="90"/>
    </xf>
    <xf numFmtId="0" fontId="32" fillId="8" borderId="22" xfId="0" applyFont="1" applyFill="1" applyBorder="1" applyAlignment="1">
      <alignment horizontal="center" textRotation="90"/>
    </xf>
    <xf numFmtId="0" fontId="32" fillId="8" borderId="30" xfId="0" applyFont="1" applyFill="1" applyBorder="1" applyAlignment="1">
      <alignment textRotation="90"/>
    </xf>
    <xf numFmtId="0" fontId="32" fillId="8" borderId="29" xfId="0" applyFont="1" applyFill="1" applyBorder="1" applyAlignment="1">
      <alignment horizontal="center" vertical="center"/>
    </xf>
    <xf numFmtId="0" fontId="32" fillId="8" borderId="44" xfId="0" applyFont="1" applyFill="1" applyBorder="1" applyAlignment="1">
      <alignment horizontal="center" vertical="center"/>
    </xf>
    <xf numFmtId="0" fontId="32" fillId="7" borderId="45" xfId="0" applyFont="1" applyFill="1" applyBorder="1" applyAlignment="1">
      <alignment horizontal="center" textRotation="90"/>
    </xf>
    <xf numFmtId="0" fontId="32" fillId="7" borderId="27" xfId="0" applyFont="1" applyFill="1" applyBorder="1" applyAlignment="1">
      <alignment horizontal="center" textRotation="90"/>
    </xf>
    <xf numFmtId="0" fontId="32" fillId="7" borderId="27" xfId="0" applyFont="1" applyFill="1" applyBorder="1" applyAlignment="1">
      <alignment horizontal="center" vertical="center"/>
    </xf>
    <xf numFmtId="0" fontId="32" fillId="7" borderId="46" xfId="0" applyFont="1" applyFill="1" applyBorder="1" applyAlignment="1">
      <alignment textRotation="90"/>
    </xf>
    <xf numFmtId="0" fontId="32" fillId="8" borderId="47" xfId="0" applyFont="1" applyFill="1" applyBorder="1" applyAlignment="1">
      <alignment horizontal="center" textRotation="90"/>
    </xf>
    <xf numFmtId="0" fontId="32" fillId="8" borderId="27" xfId="0" applyFont="1" applyFill="1" applyBorder="1" applyAlignment="1">
      <alignment horizontal="center" textRotation="90"/>
    </xf>
    <xf numFmtId="0" fontId="32" fillId="8" borderId="27" xfId="0" applyFont="1" applyFill="1" applyBorder="1" applyAlignment="1">
      <alignment horizontal="center" vertical="center"/>
    </xf>
    <xf numFmtId="0" fontId="32" fillId="8" borderId="27" xfId="0" applyFont="1" applyFill="1" applyBorder="1" applyAlignment="1">
      <alignment textRotation="90"/>
    </xf>
    <xf numFmtId="0" fontId="31" fillId="0" borderId="36" xfId="0" applyFont="1" applyBorder="1" applyAlignment="1">
      <alignment horizontal="center" vertical="center"/>
    </xf>
    <xf numFmtId="0" fontId="31" fillId="0" borderId="22" xfId="0" applyFont="1" applyBorder="1" applyAlignment="1">
      <alignment horizontal="center" vertical="center" wrapText="1"/>
    </xf>
    <xf numFmtId="0" fontId="69" fillId="0" borderId="22" xfId="0" applyFont="1" applyBorder="1" applyAlignment="1">
      <alignment horizontal="left"/>
    </xf>
    <xf numFmtId="0" fontId="31" fillId="0" borderId="30" xfId="0" applyFont="1" applyBorder="1" applyAlignment="1">
      <alignment vertical="center"/>
    </xf>
    <xf numFmtId="0" fontId="31" fillId="0" borderId="42" xfId="0" applyFont="1" applyBorder="1" applyAlignment="1">
      <alignment horizontal="center" vertical="center"/>
    </xf>
    <xf numFmtId="0" fontId="31" fillId="0" borderId="22" xfId="0" applyFont="1" applyBorder="1" applyAlignment="1">
      <alignment vertical="center"/>
    </xf>
    <xf numFmtId="0" fontId="31" fillId="0" borderId="22" xfId="0" applyFont="1" applyBorder="1" applyAlignment="1">
      <alignment horizontal="center" vertical="top"/>
    </xf>
    <xf numFmtId="0" fontId="35" fillId="0" borderId="22" xfId="0" applyFont="1" applyBorder="1" applyAlignment="1">
      <alignment horizontal="left"/>
    </xf>
    <xf numFmtId="0" fontId="32" fillId="0" borderId="36" xfId="0" applyFont="1" applyBorder="1" applyAlignment="1">
      <alignment horizontal="center" textRotation="90"/>
    </xf>
    <xf numFmtId="0" fontId="32" fillId="0" borderId="22" xfId="0" applyFont="1" applyBorder="1" applyAlignment="1">
      <alignment horizontal="center" textRotation="90"/>
    </xf>
    <xf numFmtId="0" fontId="31" fillId="0" borderId="37" xfId="0" applyFont="1" applyBorder="1" applyAlignment="1">
      <alignment vertical="center"/>
    </xf>
    <xf numFmtId="0" fontId="35" fillId="0" borderId="39" xfId="0" applyFont="1" applyBorder="1" applyAlignment="1">
      <alignment horizontal="center"/>
    </xf>
    <xf numFmtId="0" fontId="35" fillId="0" borderId="28" xfId="0" applyFont="1" applyBorder="1" applyAlignment="1">
      <alignment horizontal="center"/>
    </xf>
    <xf numFmtId="0" fontId="35" fillId="0" borderId="28" xfId="1" applyFont="1" applyBorder="1"/>
    <xf numFmtId="0" fontId="35" fillId="0" borderId="40" xfId="1" applyFont="1" applyBorder="1"/>
    <xf numFmtId="0" fontId="35" fillId="0" borderId="49" xfId="0" applyFont="1" applyBorder="1" applyAlignment="1">
      <alignment horizontal="center"/>
    </xf>
    <xf numFmtId="0" fontId="35" fillId="0" borderId="28" xfId="1" applyFont="1" applyBorder="1" applyAlignment="1">
      <alignment horizontal="center"/>
    </xf>
    <xf numFmtId="0" fontId="31" fillId="0" borderId="39" xfId="0" applyFont="1" applyBorder="1" applyAlignment="1">
      <alignment horizontal="center" vertical="center"/>
    </xf>
    <xf numFmtId="0" fontId="70" fillId="0" borderId="28" xfId="0" applyFont="1" applyBorder="1" applyAlignment="1">
      <alignment horizontal="center" vertical="top"/>
    </xf>
    <xf numFmtId="0" fontId="31" fillId="0" borderId="28" xfId="0" applyFont="1" applyBorder="1" applyAlignment="1">
      <alignment vertical="center"/>
    </xf>
    <xf numFmtId="0" fontId="31" fillId="0" borderId="40" xfId="0" applyFont="1" applyBorder="1" applyAlignment="1">
      <alignment vertical="center"/>
    </xf>
    <xf numFmtId="0" fontId="70" fillId="0" borderId="49" xfId="0" applyFont="1" applyBorder="1" applyAlignment="1">
      <alignment horizontal="center" vertical="center"/>
    </xf>
    <xf numFmtId="0" fontId="70" fillId="0" borderId="28" xfId="0" applyFont="1" applyBorder="1" applyAlignment="1">
      <alignment horizontal="center" vertical="center"/>
    </xf>
    <xf numFmtId="0" fontId="35" fillId="0" borderId="36" xfId="0" applyFont="1" applyBorder="1" applyAlignment="1">
      <alignment horizontal="center"/>
    </xf>
    <xf numFmtId="0" fontId="35" fillId="0" borderId="22" xfId="0" applyFont="1" applyBorder="1" applyAlignment="1">
      <alignment horizontal="center"/>
    </xf>
    <xf numFmtId="0" fontId="35" fillId="0" borderId="22" xfId="0" applyFont="1" applyBorder="1"/>
    <xf numFmtId="0" fontId="35" fillId="0" borderId="30" xfId="0" applyFont="1" applyBorder="1"/>
    <xf numFmtId="0" fontId="35" fillId="0" borderId="42" xfId="0" applyFont="1" applyBorder="1" applyAlignment="1">
      <alignment horizontal="center"/>
    </xf>
    <xf numFmtId="0" fontId="35" fillId="0" borderId="36" xfId="0" applyFont="1" applyBorder="1"/>
    <xf numFmtId="0" fontId="35" fillId="0" borderId="30" xfId="0" applyFont="1" applyBorder="1" applyAlignment="1">
      <alignment horizontal="right"/>
    </xf>
    <xf numFmtId="0" fontId="35" fillId="0" borderId="42" xfId="0" applyFont="1" applyBorder="1"/>
    <xf numFmtId="0" fontId="70" fillId="0" borderId="22" xfId="0" applyFont="1" applyBorder="1" applyAlignment="1">
      <alignment horizontal="center" vertical="top"/>
    </xf>
    <xf numFmtId="0" fontId="35" fillId="0" borderId="22" xfId="1" applyFont="1" applyBorder="1"/>
    <xf numFmtId="0" fontId="35" fillId="0" borderId="30" xfId="1" applyFont="1" applyBorder="1"/>
    <xf numFmtId="0" fontId="35" fillId="0" borderId="22" xfId="1" applyFont="1" applyBorder="1" applyAlignment="1">
      <alignment horizontal="center"/>
    </xf>
    <xf numFmtId="0" fontId="70" fillId="0" borderId="42" xfId="0" applyFont="1" applyBorder="1" applyAlignment="1">
      <alignment horizontal="center" vertical="center"/>
    </xf>
    <xf numFmtId="0" fontId="70" fillId="0" borderId="22" xfId="0" applyFont="1" applyBorder="1" applyAlignment="1">
      <alignment horizontal="center" vertical="center"/>
    </xf>
    <xf numFmtId="0" fontId="35" fillId="0" borderId="0" xfId="0" applyFont="1" applyAlignment="1">
      <alignment horizontal="left"/>
    </xf>
    <xf numFmtId="0" fontId="70" fillId="0" borderId="36" xfId="0" applyFont="1" applyBorder="1" applyAlignment="1">
      <alignment horizontal="center" vertical="center"/>
    </xf>
    <xf numFmtId="0" fontId="69" fillId="0" borderId="0" xfId="0" applyFont="1" applyAlignment="1">
      <alignment horizontal="left"/>
    </xf>
    <xf numFmtId="0" fontId="31" fillId="0" borderId="36" xfId="0" applyFont="1" applyBorder="1" applyAlignment="1">
      <alignment horizontal="center"/>
    </xf>
    <xf numFmtId="0" fontId="31" fillId="0" borderId="22" xfId="0" applyFont="1" applyBorder="1" applyAlignment="1">
      <alignment horizontal="center"/>
    </xf>
    <xf numFmtId="0" fontId="31" fillId="0" borderId="30" xfId="0" applyFont="1" applyBorder="1"/>
    <xf numFmtId="0" fontId="71" fillId="0" borderId="36" xfId="0" applyFont="1" applyBorder="1" applyAlignment="1">
      <alignment horizontal="center" vertical="center"/>
    </xf>
    <xf numFmtId="0" fontId="71" fillId="0" borderId="22" xfId="0" applyFont="1" applyBorder="1" applyAlignment="1">
      <alignment horizontal="center" vertical="center"/>
    </xf>
    <xf numFmtId="0" fontId="71" fillId="0" borderId="30" xfId="0" applyFont="1" applyBorder="1" applyAlignment="1">
      <alignment vertical="center"/>
    </xf>
    <xf numFmtId="0" fontId="71" fillId="0" borderId="42" xfId="0" applyFont="1" applyBorder="1" applyAlignment="1">
      <alignment horizontal="center" vertical="center"/>
    </xf>
    <xf numFmtId="0" fontId="71" fillId="0" borderId="22" xfId="0" applyFont="1" applyBorder="1" applyAlignment="1">
      <alignment vertical="center"/>
    </xf>
    <xf numFmtId="0" fontId="31" fillId="0" borderId="45" xfId="0" applyFont="1" applyBorder="1" applyAlignment="1">
      <alignment horizontal="center" vertical="center"/>
    </xf>
    <xf numFmtId="0" fontId="31" fillId="0" borderId="27" xfId="0" applyFont="1" applyBorder="1" applyAlignment="1">
      <alignment horizontal="center" vertical="center"/>
    </xf>
    <xf numFmtId="0" fontId="31" fillId="0" borderId="27" xfId="0" applyFont="1" applyBorder="1" applyAlignment="1">
      <alignment horizontal="center" vertical="center" wrapText="1"/>
    </xf>
    <xf numFmtId="0" fontId="35" fillId="0" borderId="27" xfId="0" applyFont="1" applyBorder="1" applyAlignment="1">
      <alignment horizontal="left"/>
    </xf>
    <xf numFmtId="0" fontId="31" fillId="0" borderId="46" xfId="0" applyFont="1" applyBorder="1" applyAlignment="1">
      <alignment vertical="center"/>
    </xf>
    <xf numFmtId="0" fontId="31" fillId="0" borderId="47" xfId="0" applyFont="1" applyBorder="1" applyAlignment="1">
      <alignment horizontal="center" vertical="center"/>
    </xf>
    <xf numFmtId="0" fontId="31" fillId="0" borderId="27" xfId="0" applyFont="1" applyBorder="1" applyAlignment="1">
      <alignment vertical="center"/>
    </xf>
    <xf numFmtId="0" fontId="72" fillId="0" borderId="36" xfId="0" applyFont="1" applyBorder="1" applyAlignment="1">
      <alignment horizontal="center" vertical="center"/>
    </xf>
    <xf numFmtId="0" fontId="72" fillId="0" borderId="22" xfId="0" applyFont="1" applyBorder="1" applyAlignment="1">
      <alignment horizontal="center" vertical="center"/>
    </xf>
    <xf numFmtId="0" fontId="73" fillId="0" borderId="22" xfId="0" applyFont="1" applyBorder="1" applyAlignment="1">
      <alignment horizontal="center" vertical="center"/>
    </xf>
    <xf numFmtId="0" fontId="73" fillId="0" borderId="22" xfId="0" applyFont="1" applyBorder="1" applyAlignment="1">
      <alignment vertical="center"/>
    </xf>
    <xf numFmtId="0" fontId="73" fillId="0" borderId="30" xfId="0" applyFont="1" applyBorder="1" applyAlignment="1">
      <alignment vertical="center"/>
    </xf>
    <xf numFmtId="0" fontId="73" fillId="0" borderId="42" xfId="0" applyFont="1" applyBorder="1" applyAlignment="1">
      <alignment horizontal="center" vertical="center"/>
    </xf>
    <xf numFmtId="0" fontId="35" fillId="0" borderId="36" xfId="0" applyFont="1" applyBorder="1" applyAlignment="1">
      <alignment horizontal="center" vertical="center"/>
    </xf>
    <xf numFmtId="0" fontId="73" fillId="0" borderId="22" xfId="0" applyFont="1" applyBorder="1" applyAlignment="1">
      <alignment horizontal="center" vertical="center" wrapText="1"/>
    </xf>
    <xf numFmtId="0" fontId="70" fillId="0" borderId="45" xfId="0" applyFont="1" applyBorder="1" applyAlignment="1">
      <alignment horizontal="center" vertical="center"/>
    </xf>
    <xf numFmtId="0" fontId="70" fillId="0" borderId="27" xfId="0" applyFont="1" applyBorder="1" applyAlignment="1">
      <alignment horizontal="center" vertical="center"/>
    </xf>
    <xf numFmtId="0" fontId="70" fillId="0" borderId="47" xfId="0" applyFont="1" applyBorder="1" applyAlignment="1">
      <alignment horizontal="center" vertical="center"/>
    </xf>
    <xf numFmtId="0" fontId="35" fillId="0" borderId="45" xfId="0" applyFont="1" applyBorder="1" applyAlignment="1">
      <alignment horizontal="center"/>
    </xf>
    <xf numFmtId="0" fontId="35" fillId="0" borderId="27" xfId="0" applyFont="1" applyBorder="1" applyAlignment="1">
      <alignment horizontal="center"/>
    </xf>
    <xf numFmtId="0" fontId="35" fillId="0" borderId="46" xfId="0" applyFont="1" applyBorder="1"/>
    <xf numFmtId="0" fontId="35" fillId="0" borderId="47" xfId="0" applyFont="1" applyBorder="1" applyAlignment="1">
      <alignment horizontal="center"/>
    </xf>
    <xf numFmtId="0" fontId="35" fillId="0" borderId="27" xfId="0" applyFont="1" applyBorder="1"/>
    <xf numFmtId="0" fontId="40" fillId="0" borderId="11" xfId="1" applyFont="1" applyBorder="1" applyAlignment="1">
      <alignment vertical="center" wrapText="1"/>
    </xf>
    <xf numFmtId="0" fontId="47" fillId="13" borderId="0" xfId="0" applyFont="1" applyFill="1" applyAlignment="1">
      <alignment horizontal="right" vertical="center"/>
    </xf>
    <xf numFmtId="10" fontId="52" fillId="0" borderId="0" xfId="4" applyNumberFormat="1" applyFont="1" applyFill="1" applyBorder="1" applyAlignment="1">
      <alignment vertical="center"/>
    </xf>
    <xf numFmtId="0" fontId="37" fillId="0" borderId="0" xfId="0" applyFont="1" applyAlignment="1">
      <alignment horizontal="right" vertical="center"/>
    </xf>
    <xf numFmtId="0" fontId="48" fillId="0" borderId="8" xfId="0" applyFont="1" applyBorder="1" applyAlignment="1">
      <alignment horizontal="center" vertical="center" wrapText="1"/>
    </xf>
    <xf numFmtId="0" fontId="36" fillId="0" borderId="8" xfId="0" applyFont="1" applyBorder="1" applyAlignment="1">
      <alignment horizontal="center" vertical="center"/>
    </xf>
    <xf numFmtId="0" fontId="53" fillId="0" borderId="0" xfId="1" applyFont="1" applyAlignment="1">
      <alignment vertical="center" wrapText="1"/>
    </xf>
    <xf numFmtId="0" fontId="31" fillId="0" borderId="0" xfId="1" applyFont="1" applyAlignment="1">
      <alignment vertical="center" wrapText="1"/>
    </xf>
    <xf numFmtId="0" fontId="66" fillId="15" borderId="0" xfId="0" applyFont="1" applyFill="1" applyAlignment="1">
      <alignment horizontal="right" vertical="center"/>
    </xf>
    <xf numFmtId="0" fontId="73" fillId="0" borderId="0" xfId="0" applyFont="1"/>
    <xf numFmtId="0" fontId="35" fillId="0" borderId="4" xfId="0" applyFont="1" applyBorder="1" applyAlignment="1">
      <alignment horizontal="center" textRotation="90" wrapText="1"/>
    </xf>
    <xf numFmtId="0" fontId="35" fillId="0" borderId="1" xfId="0" applyFont="1" applyBorder="1" applyAlignment="1">
      <alignment horizontal="center" wrapText="1"/>
    </xf>
    <xf numFmtId="0" fontId="35" fillId="0" borderId="1" xfId="0" applyFont="1" applyBorder="1" applyAlignment="1">
      <alignment horizontal="center" textRotation="90" wrapText="1"/>
    </xf>
    <xf numFmtId="0" fontId="35" fillId="0" borderId="5" xfId="0" applyFont="1" applyBorder="1" applyAlignment="1">
      <alignment horizontal="center" wrapText="1"/>
    </xf>
    <xf numFmtId="0" fontId="35" fillId="0" borderId="4" xfId="0" applyFont="1" applyBorder="1" applyAlignment="1">
      <alignment horizontal="center" vertical="center" textRotation="90" wrapText="1"/>
    </xf>
    <xf numFmtId="0" fontId="35" fillId="0" borderId="1" xfId="0" applyFont="1" applyBorder="1" applyAlignment="1">
      <alignment horizontal="center"/>
    </xf>
    <xf numFmtId="0" fontId="35" fillId="0" borderId="11" xfId="0" applyFont="1" applyBorder="1" applyAlignment="1">
      <alignment wrapText="1"/>
    </xf>
    <xf numFmtId="0" fontId="35" fillId="0" borderId="11" xfId="0" applyFont="1" applyBorder="1" applyAlignment="1">
      <alignment horizontal="right" vertical="top" wrapText="1"/>
    </xf>
    <xf numFmtId="0" fontId="35" fillId="0" borderId="3" xfId="0" applyFont="1" applyBorder="1" applyAlignment="1">
      <alignment horizontal="left" vertical="top" wrapText="1"/>
    </xf>
    <xf numFmtId="0" fontId="35" fillId="0" borderId="0" xfId="0" applyFont="1" applyAlignment="1">
      <alignment horizontal="right" vertical="top" wrapText="1"/>
    </xf>
    <xf numFmtId="0" fontId="35" fillId="0" borderId="2" xfId="0" applyFont="1" applyBorder="1" applyAlignment="1">
      <alignment horizontal="left" vertical="top" wrapText="1"/>
    </xf>
    <xf numFmtId="0" fontId="35" fillId="0" borderId="1" xfId="0" applyFont="1" applyBorder="1"/>
    <xf numFmtId="0" fontId="35" fillId="0" borderId="0" xfId="0" applyFont="1" applyAlignment="1">
      <alignment vertical="top" wrapText="1"/>
    </xf>
    <xf numFmtId="0" fontId="35" fillId="0" borderId="0" xfId="1" applyFont="1" applyAlignment="1">
      <alignment horizontal="right" vertical="center" wrapText="1"/>
    </xf>
    <xf numFmtId="0" fontId="36" fillId="0" borderId="0" xfId="0" applyFont="1" applyAlignment="1">
      <alignment horizontal="right" wrapText="1"/>
    </xf>
    <xf numFmtId="0" fontId="36" fillId="0" borderId="2" xfId="0" applyFont="1" applyBorder="1" applyAlignment="1">
      <alignment horizontal="left"/>
    </xf>
    <xf numFmtId="0" fontId="35" fillId="0" borderId="1" xfId="0" applyFont="1" applyBorder="1" applyAlignment="1">
      <alignment wrapText="1"/>
    </xf>
    <xf numFmtId="0" fontId="35" fillId="0" borderId="1" xfId="0" applyFont="1" applyBorder="1" applyAlignment="1">
      <alignment horizontal="right" vertical="top" wrapText="1"/>
    </xf>
    <xf numFmtId="0" fontId="35" fillId="0" borderId="5" xfId="0" applyFont="1" applyBorder="1"/>
    <xf numFmtId="0" fontId="35" fillId="0" borderId="11" xfId="0" applyFont="1" applyBorder="1" applyAlignment="1">
      <alignment horizontal="right" wrapText="1"/>
    </xf>
    <xf numFmtId="0" fontId="35" fillId="0" borderId="3" xfId="0" applyFont="1" applyBorder="1"/>
    <xf numFmtId="0" fontId="35" fillId="0" borderId="0" xfId="0" applyFont="1" applyAlignment="1">
      <alignment horizontal="right" wrapText="1"/>
    </xf>
    <xf numFmtId="0" fontId="35" fillId="0" borderId="2" xfId="0" applyFont="1" applyBorder="1" applyAlignment="1">
      <alignment horizontal="left" wrapText="1"/>
    </xf>
    <xf numFmtId="0" fontId="35" fillId="0" borderId="2" xfId="0" applyFont="1" applyBorder="1" applyAlignment="1">
      <alignment horizontal="left" vertical="center"/>
    </xf>
    <xf numFmtId="0" fontId="35" fillId="0" borderId="5" xfId="0" applyFont="1" applyBorder="1" applyAlignment="1">
      <alignment horizontal="left" vertical="top" wrapText="1"/>
    </xf>
    <xf numFmtId="0" fontId="48" fillId="0" borderId="0" xfId="0" applyFont="1" applyAlignment="1">
      <alignment horizontal="right" vertical="center"/>
    </xf>
    <xf numFmtId="0" fontId="35" fillId="0" borderId="1" xfId="0" applyFont="1" applyBorder="1" applyAlignment="1">
      <alignment vertical="top" wrapText="1"/>
    </xf>
    <xf numFmtId="1" fontId="35" fillId="0" borderId="0" xfId="0" applyNumberFormat="1" applyFont="1" applyAlignment="1">
      <alignment horizontal="right" vertical="top" wrapText="1"/>
    </xf>
    <xf numFmtId="0" fontId="35" fillId="0" borderId="2" xfId="0" applyFont="1" applyBorder="1" applyAlignment="1">
      <alignment horizontal="left"/>
    </xf>
    <xf numFmtId="0" fontId="35" fillId="0" borderId="0" xfId="0" applyFont="1" applyAlignment="1">
      <alignment horizontal="left" wrapText="1"/>
    </xf>
    <xf numFmtId="0" fontId="35" fillId="0" borderId="0" xfId="0" applyFont="1" applyAlignment="1">
      <alignment horizontal="left" vertical="top" wrapText="1"/>
    </xf>
    <xf numFmtId="0" fontId="35" fillId="4" borderId="0" xfId="0" applyFont="1" applyFill="1" applyAlignment="1">
      <alignment horizontal="center" vertical="center"/>
    </xf>
    <xf numFmtId="0" fontId="35" fillId="4" borderId="0" xfId="0" applyFont="1" applyFill="1"/>
    <xf numFmtId="0" fontId="35" fillId="4" borderId="0" xfId="0" applyFont="1" applyFill="1" applyAlignment="1">
      <alignment vertical="top" wrapText="1"/>
    </xf>
    <xf numFmtId="0" fontId="36" fillId="0" borderId="0" xfId="0" applyFont="1" applyAlignment="1">
      <alignment horizontal="left" vertical="top" wrapText="1"/>
    </xf>
    <xf numFmtId="0" fontId="35" fillId="4" borderId="0" xfId="0" applyFont="1" applyFill="1" applyAlignment="1">
      <alignment horizontal="right" vertical="center"/>
    </xf>
    <xf numFmtId="0" fontId="35" fillId="4" borderId="1" xfId="0" applyFont="1" applyFill="1" applyBorder="1" applyAlignment="1">
      <alignment vertical="center"/>
    </xf>
    <xf numFmtId="0" fontId="35" fillId="4" borderId="1" xfId="0" applyFont="1" applyFill="1" applyBorder="1" applyAlignment="1">
      <alignment horizontal="right" vertical="center"/>
    </xf>
    <xf numFmtId="0" fontId="35" fillId="4" borderId="1" xfId="0" applyFont="1" applyFill="1" applyBorder="1"/>
    <xf numFmtId="0" fontId="35" fillId="0" borderId="0" xfId="0" applyFont="1" applyAlignment="1">
      <alignment horizontal="right"/>
    </xf>
    <xf numFmtId="0" fontId="36" fillId="0" borderId="0" xfId="0" applyFont="1" applyAlignment="1">
      <alignment horizontal="center"/>
    </xf>
    <xf numFmtId="0" fontId="48" fillId="0" borderId="0" xfId="0" applyFont="1"/>
    <xf numFmtId="0" fontId="66" fillId="0" borderId="0" xfId="0" applyFont="1" applyAlignment="1">
      <alignment horizontal="right" vertical="top" wrapText="1"/>
    </xf>
    <xf numFmtId="0" fontId="66" fillId="0" borderId="0" xfId="0" applyFont="1" applyAlignment="1">
      <alignment horizontal="left" vertical="top" wrapText="1"/>
    </xf>
    <xf numFmtId="0" fontId="75" fillId="0" borderId="0" xfId="0" applyFont="1" applyAlignment="1">
      <alignment horizontal="justify" vertical="top" wrapText="1"/>
    </xf>
    <xf numFmtId="0" fontId="77" fillId="0" borderId="0" xfId="0" applyFont="1"/>
    <xf numFmtId="0" fontId="50" fillId="0" borderId="0" xfId="0" applyFont="1" applyAlignment="1">
      <alignment horizontal="right" vertical="center" wrapText="1"/>
    </xf>
    <xf numFmtId="0" fontId="50" fillId="0" borderId="0" xfId="0" applyFont="1" applyAlignment="1">
      <alignment vertical="center" wrapText="1"/>
    </xf>
    <xf numFmtId="0" fontId="50" fillId="0" borderId="0" xfId="0" applyFont="1" applyAlignment="1">
      <alignment horizontal="center" vertical="center"/>
    </xf>
    <xf numFmtId="0" fontId="50" fillId="0" borderId="0" xfId="0" applyFont="1"/>
    <xf numFmtId="0" fontId="78" fillId="0" borderId="7" xfId="0" applyFont="1" applyBorder="1" applyAlignment="1">
      <alignment horizontal="center" vertical="center"/>
    </xf>
    <xf numFmtId="0" fontId="78" fillId="0" borderId="10" xfId="0" applyFont="1" applyBorder="1" applyAlignment="1">
      <alignment horizontal="center" vertical="center"/>
    </xf>
    <xf numFmtId="0" fontId="78" fillId="0" borderId="0" xfId="0" applyFont="1"/>
    <xf numFmtId="0" fontId="79" fillId="0" borderId="0" xfId="0" applyFont="1" applyAlignment="1">
      <alignment horizontal="right" vertical="center"/>
    </xf>
    <xf numFmtId="164" fontId="80" fillId="0" borderId="20" xfId="0" applyNumberFormat="1" applyFont="1" applyBorder="1" applyAlignment="1">
      <alignment horizontal="center"/>
    </xf>
    <xf numFmtId="164" fontId="80" fillId="0" borderId="0" xfId="0" applyNumberFormat="1" applyFont="1" applyAlignment="1">
      <alignment horizontal="center"/>
    </xf>
    <xf numFmtId="0" fontId="35" fillId="0" borderId="0" xfId="0" applyFont="1" applyAlignment="1">
      <alignment horizontal="center"/>
    </xf>
    <xf numFmtId="0" fontId="54" fillId="0" borderId="0" xfId="0" applyFont="1" applyAlignment="1">
      <alignment horizontal="left"/>
    </xf>
    <xf numFmtId="0" fontId="48" fillId="0" borderId="4" xfId="0" applyFont="1" applyBorder="1" applyAlignment="1">
      <alignment horizontal="center" vertical="center" wrapText="1"/>
    </xf>
    <xf numFmtId="0" fontId="35" fillId="0" borderId="6" xfId="0" applyFont="1" applyBorder="1" applyAlignment="1">
      <alignment horizontal="center" vertical="center"/>
    </xf>
    <xf numFmtId="0" fontId="19" fillId="0" borderId="0" xfId="0" applyFont="1"/>
    <xf numFmtId="0" fontId="53" fillId="0" borderId="11" xfId="0" applyFont="1" applyBorder="1" applyAlignment="1">
      <alignment vertical="center"/>
    </xf>
    <xf numFmtId="0" fontId="53" fillId="0" borderId="18" xfId="0" applyFont="1" applyBorder="1" applyAlignment="1">
      <alignment vertical="center"/>
    </xf>
    <xf numFmtId="0" fontId="53" fillId="0" borderId="2" xfId="0" applyFont="1" applyBorder="1" applyAlignment="1">
      <alignment vertical="center"/>
    </xf>
    <xf numFmtId="0" fontId="53" fillId="0" borderId="14" xfId="0" applyFont="1" applyBorder="1" applyAlignment="1">
      <alignment vertical="center"/>
    </xf>
    <xf numFmtId="0" fontId="53" fillId="0" borderId="0" xfId="0" applyFont="1" applyAlignment="1">
      <alignment horizontal="right" vertical="center"/>
    </xf>
    <xf numFmtId="0" fontId="53" fillId="0" borderId="1" xfId="0" applyFont="1" applyBorder="1" applyAlignment="1">
      <alignment horizontal="right" vertical="center"/>
    </xf>
    <xf numFmtId="0" fontId="53" fillId="0" borderId="1" xfId="0" applyFont="1" applyBorder="1" applyAlignment="1">
      <alignment vertical="center"/>
    </xf>
    <xf numFmtId="0" fontId="53" fillId="0" borderId="1" xfId="0" applyFont="1" applyBorder="1" applyAlignment="1">
      <alignment horizontal="center" vertical="center"/>
    </xf>
    <xf numFmtId="0" fontId="53" fillId="0" borderId="15" xfId="0" applyFont="1" applyBorder="1" applyAlignment="1">
      <alignment vertical="center"/>
    </xf>
    <xf numFmtId="0" fontId="53" fillId="0" borderId="5" xfId="0" applyFont="1" applyBorder="1" applyAlignment="1">
      <alignment vertical="center"/>
    </xf>
    <xf numFmtId="0" fontId="53" fillId="0" borderId="11" xfId="0" applyFont="1" applyBorder="1" applyAlignment="1">
      <alignment horizontal="left" vertical="center"/>
    </xf>
    <xf numFmtId="0" fontId="53" fillId="0" borderId="3" xfId="0" applyFont="1" applyBorder="1" applyAlignment="1">
      <alignment vertical="center"/>
    </xf>
    <xf numFmtId="0" fontId="82" fillId="0" borderId="0" xfId="0" applyFont="1" applyAlignment="1">
      <alignment vertical="center"/>
    </xf>
    <xf numFmtId="0" fontId="82" fillId="0" borderId="0" xfId="0" applyFont="1" applyAlignment="1">
      <alignment horizontal="right" vertical="center"/>
    </xf>
    <xf numFmtId="0" fontId="82" fillId="0" borderId="0" xfId="0" applyFont="1" applyAlignment="1">
      <alignment horizontal="left" vertical="center"/>
    </xf>
    <xf numFmtId="0" fontId="57" fillId="0" borderId="1" xfId="0" applyFont="1" applyBorder="1" applyAlignment="1">
      <alignment horizontal="right" vertical="center"/>
    </xf>
    <xf numFmtId="0" fontId="57" fillId="0" borderId="1" xfId="0" applyFont="1" applyBorder="1" applyAlignment="1">
      <alignment vertical="center"/>
    </xf>
    <xf numFmtId="0" fontId="57" fillId="0" borderId="1" xfId="0" applyFont="1" applyBorder="1" applyAlignment="1">
      <alignment horizontal="center" vertical="center"/>
    </xf>
    <xf numFmtId="0" fontId="57" fillId="0" borderId="15" xfId="0" applyFont="1" applyBorder="1" applyAlignment="1">
      <alignment vertical="center"/>
    </xf>
    <xf numFmtId="0" fontId="57" fillId="0" borderId="0" xfId="0" applyFont="1" applyAlignment="1">
      <alignment vertical="center"/>
    </xf>
    <xf numFmtId="0" fontId="53" fillId="0" borderId="0" xfId="0" applyFont="1" applyAlignment="1">
      <alignment horizontal="left" vertical="center"/>
    </xf>
    <xf numFmtId="0" fontId="84" fillId="0" borderId="0" xfId="0" applyFont="1" applyAlignment="1">
      <alignment vertical="center"/>
    </xf>
    <xf numFmtId="0" fontId="53" fillId="0" borderId="0" xfId="0" applyFont="1" applyAlignment="1">
      <alignment vertical="top" wrapText="1"/>
    </xf>
    <xf numFmtId="0" fontId="42" fillId="6" borderId="21" xfId="0" applyFont="1" applyFill="1" applyBorder="1" applyAlignment="1">
      <alignment horizontal="center" vertical="center" wrapText="1"/>
    </xf>
    <xf numFmtId="0" fontId="42" fillId="6" borderId="9" xfId="0" applyFont="1" applyFill="1" applyBorder="1" applyAlignment="1">
      <alignment horizontal="center" vertical="center" wrapText="1"/>
    </xf>
    <xf numFmtId="0" fontId="35" fillId="0" borderId="20" xfId="0" applyFont="1" applyBorder="1" applyAlignment="1">
      <alignment horizontal="center" vertical="center"/>
    </xf>
    <xf numFmtId="0" fontId="35" fillId="0" borderId="4" xfId="0" applyFont="1" applyBorder="1" applyAlignment="1">
      <alignment horizontal="center" vertical="center"/>
    </xf>
    <xf numFmtId="0" fontId="35" fillId="0" borderId="2" xfId="0" applyFont="1" applyBorder="1"/>
    <xf numFmtId="0" fontId="74" fillId="0" borderId="0" xfId="1" applyFont="1" applyAlignment="1">
      <alignment horizontal="right" vertical="center" wrapText="1"/>
    </xf>
    <xf numFmtId="0" fontId="42" fillId="0" borderId="0" xfId="0" applyFont="1"/>
    <xf numFmtId="0" fontId="55" fillId="0" borderId="0" xfId="0" applyFont="1" applyAlignment="1">
      <alignment horizontal="right" vertical="center"/>
    </xf>
    <xf numFmtId="0" fontId="57" fillId="14" borderId="1" xfId="0" applyFont="1" applyFill="1" applyBorder="1" applyAlignment="1">
      <alignment vertical="center"/>
    </xf>
    <xf numFmtId="0" fontId="52" fillId="0" borderId="11" xfId="0" applyFont="1" applyBorder="1" applyAlignment="1">
      <alignment vertical="center"/>
    </xf>
    <xf numFmtId="0" fontId="22" fillId="0" borderId="0" xfId="0" applyFont="1" applyAlignment="1">
      <alignment horizontal="right" vertical="center"/>
    </xf>
    <xf numFmtId="0" fontId="21" fillId="0" borderId="0" xfId="0" applyFont="1"/>
    <xf numFmtId="0" fontId="43" fillId="0" borderId="6" xfId="0" applyFont="1" applyBorder="1" applyAlignment="1">
      <alignment horizontal="left" vertical="center" wrapText="1"/>
    </xf>
    <xf numFmtId="0" fontId="27" fillId="0" borderId="0" xfId="0" applyFont="1" applyAlignment="1">
      <alignment horizontal="center"/>
    </xf>
    <xf numFmtId="0" fontId="29" fillId="0" borderId="6" xfId="0" applyFont="1" applyBorder="1" applyAlignment="1">
      <alignment horizontal="right" vertical="center" wrapText="1"/>
    </xf>
    <xf numFmtId="0" fontId="29" fillId="0" borderId="6" xfId="0" applyFont="1" applyBorder="1" applyAlignment="1">
      <alignment horizontal="right" wrapText="1"/>
    </xf>
    <xf numFmtId="0" fontId="22" fillId="0" borderId="0" xfId="0" applyFont="1"/>
    <xf numFmtId="0" fontId="29" fillId="0" borderId="6" xfId="0" applyFont="1" applyBorder="1" applyAlignment="1">
      <alignment horizontal="left" vertical="center" wrapText="1"/>
    </xf>
    <xf numFmtId="0" fontId="29" fillId="0" borderId="4" xfId="0" applyFont="1" applyBorder="1" applyAlignment="1">
      <alignment horizontal="left" vertical="center" wrapText="1"/>
    </xf>
    <xf numFmtId="0" fontId="35" fillId="0" borderId="10" xfId="0" applyFont="1" applyBorder="1" applyAlignment="1">
      <alignment horizontal="center" vertical="center" wrapText="1"/>
    </xf>
    <xf numFmtId="0" fontId="48" fillId="0" borderId="10" xfId="0" applyFont="1" applyBorder="1" applyAlignment="1">
      <alignment horizontal="right" vertical="center"/>
    </xf>
    <xf numFmtId="0" fontId="48" fillId="0" borderId="11" xfId="0" applyFont="1" applyBorder="1" applyAlignment="1">
      <alignment vertical="center"/>
    </xf>
    <xf numFmtId="0" fontId="0" fillId="0" borderId="28" xfId="0" applyBorder="1"/>
    <xf numFmtId="0" fontId="52" fillId="0" borderId="6" xfId="0" applyFont="1" applyBorder="1" applyAlignment="1">
      <alignment horizontal="center" textRotation="90" wrapText="1"/>
    </xf>
    <xf numFmtId="0" fontId="52" fillId="0" borderId="2" xfId="0" applyFont="1" applyBorder="1" applyAlignment="1">
      <alignment horizontal="center" wrapText="1"/>
    </xf>
    <xf numFmtId="0" fontId="52" fillId="0" borderId="2" xfId="0" applyFont="1" applyBorder="1"/>
    <xf numFmtId="0" fontId="52" fillId="0" borderId="6" xfId="0" applyFont="1" applyBorder="1"/>
    <xf numFmtId="0" fontId="56" fillId="0" borderId="4" xfId="0" applyFont="1" applyBorder="1" applyAlignment="1">
      <alignment horizontal="left"/>
    </xf>
    <xf numFmtId="0" fontId="56" fillId="0" borderId="5" xfId="0" applyFont="1" applyBorder="1" applyAlignment="1">
      <alignment horizontal="left"/>
    </xf>
    <xf numFmtId="0" fontId="52" fillId="0" borderId="2" xfId="0" applyFont="1" applyBorder="1" applyAlignment="1">
      <alignment horizontal="left" vertical="center"/>
    </xf>
    <xf numFmtId="0" fontId="56" fillId="0" borderId="4" xfId="0" applyFont="1" applyBorder="1"/>
    <xf numFmtId="0" fontId="56" fillId="0" borderId="5" xfId="0" applyFont="1" applyBorder="1"/>
    <xf numFmtId="0" fontId="52" fillId="0" borderId="1" xfId="1" applyFont="1" applyBorder="1" applyAlignment="1">
      <alignment horizontal="right" vertical="center"/>
    </xf>
    <xf numFmtId="0" fontId="52" fillId="10" borderId="1" xfId="1" applyFont="1" applyFill="1" applyBorder="1" applyAlignment="1">
      <alignment vertical="center"/>
    </xf>
    <xf numFmtId="0" fontId="63" fillId="0" borderId="1" xfId="1" applyFont="1" applyBorder="1" applyAlignment="1">
      <alignment vertical="center" wrapText="1"/>
    </xf>
    <xf numFmtId="0" fontId="69" fillId="0" borderId="4" xfId="0" applyFont="1" applyBorder="1" applyAlignment="1">
      <alignment vertical="center" textRotation="90"/>
    </xf>
    <xf numFmtId="0" fontId="52" fillId="0" borderId="1" xfId="0" applyFont="1" applyBorder="1" applyAlignment="1">
      <alignment horizontal="center" vertical="center" wrapText="1"/>
    </xf>
    <xf numFmtId="0" fontId="69" fillId="0" borderId="1" xfId="0" applyFont="1" applyBorder="1" applyAlignment="1">
      <alignment vertical="center" textRotation="90"/>
    </xf>
    <xf numFmtId="0" fontId="54" fillId="12" borderId="1" xfId="0" applyFont="1" applyFill="1" applyBorder="1" applyAlignment="1">
      <alignment horizontal="center" vertical="center" textRotation="90" wrapText="1"/>
    </xf>
    <xf numFmtId="0" fontId="52" fillId="0" borderId="1" xfId="0" applyFont="1" applyBorder="1" applyAlignment="1">
      <alignment horizontal="center" vertical="center" textRotation="90" wrapText="1"/>
    </xf>
    <xf numFmtId="0" fontId="52" fillId="0" borderId="5" xfId="0" applyFont="1" applyBorder="1" applyAlignment="1">
      <alignment horizontal="center" vertical="center" wrapText="1"/>
    </xf>
    <xf numFmtId="0" fontId="69" fillId="0" borderId="0" xfId="0" applyFont="1" applyAlignment="1">
      <alignment vertical="center"/>
    </xf>
    <xf numFmtId="0" fontId="69" fillId="0" borderId="0" xfId="0" applyFont="1"/>
    <xf numFmtId="0" fontId="69" fillId="0" borderId="2" xfId="0" applyFont="1" applyBorder="1" applyAlignment="1">
      <alignment vertical="center"/>
    </xf>
    <xf numFmtId="0" fontId="69" fillId="0" borderId="4" xfId="0" applyFont="1" applyBorder="1" applyAlignment="1">
      <alignment vertical="center"/>
    </xf>
    <xf numFmtId="0" fontId="100" fillId="0" borderId="1" xfId="0" applyFont="1" applyBorder="1" applyAlignment="1">
      <alignment vertical="center"/>
    </xf>
    <xf numFmtId="0" fontId="100" fillId="0" borderId="1" xfId="0" applyFont="1" applyBorder="1"/>
    <xf numFmtId="0" fontId="69" fillId="0" borderId="5" xfId="0" applyFont="1" applyBorder="1" applyAlignment="1">
      <alignment vertical="center"/>
    </xf>
    <xf numFmtId="0" fontId="69" fillId="0" borderId="11" xfId="0" applyFont="1" applyBorder="1" applyAlignment="1">
      <alignment vertical="center"/>
    </xf>
    <xf numFmtId="0" fontId="69" fillId="0" borderId="11" xfId="0" applyFont="1" applyBorder="1"/>
    <xf numFmtId="0" fontId="69" fillId="0" borderId="3" xfId="0" applyFont="1" applyBorder="1" applyAlignment="1">
      <alignment vertical="center"/>
    </xf>
    <xf numFmtId="0" fontId="69" fillId="0" borderId="5" xfId="0" applyFont="1" applyBorder="1"/>
    <xf numFmtId="0" fontId="69" fillId="0" borderId="6" xfId="0" applyFont="1" applyBorder="1"/>
    <xf numFmtId="0" fontId="69" fillId="0" borderId="2" xfId="0" applyFont="1" applyBorder="1"/>
    <xf numFmtId="0" fontId="69" fillId="0" borderId="6" xfId="0" applyFont="1" applyBorder="1" applyAlignment="1">
      <alignment vertical="center"/>
    </xf>
    <xf numFmtId="0" fontId="69" fillId="0" borderId="1" xfId="0" applyFont="1" applyBorder="1" applyAlignment="1">
      <alignment vertical="center"/>
    </xf>
    <xf numFmtId="0" fontId="69" fillId="0" borderId="1" xfId="0" applyFont="1" applyBorder="1"/>
    <xf numFmtId="0" fontId="69" fillId="0" borderId="4" xfId="0" applyFont="1" applyBorder="1"/>
    <xf numFmtId="0" fontId="0" fillId="0" borderId="46" xfId="0" applyBorder="1"/>
    <xf numFmtId="0" fontId="35" fillId="0" borderId="20" xfId="0" applyFont="1" applyBorder="1" applyAlignment="1">
      <alignment vertical="center"/>
    </xf>
    <xf numFmtId="0" fontId="73" fillId="0" borderId="6" xfId="0" applyFont="1" applyBorder="1" applyAlignment="1">
      <alignment vertical="center"/>
    </xf>
    <xf numFmtId="0" fontId="37" fillId="0" borderId="4" xfId="0" applyFont="1" applyBorder="1" applyAlignment="1">
      <alignment vertical="center"/>
    </xf>
    <xf numFmtId="0" fontId="52" fillId="7" borderId="11" xfId="1" applyFont="1" applyFill="1" applyBorder="1" applyAlignment="1">
      <alignment vertical="center" wrapText="1"/>
    </xf>
    <xf numFmtId="0" fontId="24" fillId="0" borderId="28" xfId="0" applyFont="1" applyBorder="1"/>
    <xf numFmtId="0" fontId="31" fillId="0" borderId="11" xfId="0" applyFont="1" applyBorder="1" applyAlignment="1">
      <alignment vertical="center"/>
    </xf>
    <xf numFmtId="0" fontId="31" fillId="0" borderId="6" xfId="0" applyFont="1" applyBorder="1" applyAlignment="1">
      <alignment vertical="center"/>
    </xf>
    <xf numFmtId="0" fontId="91" fillId="0" borderId="4" xfId="0" applyFont="1" applyBorder="1" applyAlignment="1">
      <alignment vertical="center"/>
    </xf>
    <xf numFmtId="0" fontId="92" fillId="0" borderId="0" xfId="0" applyFont="1" applyAlignment="1">
      <alignment horizontal="right" vertical="center"/>
    </xf>
    <xf numFmtId="0" fontId="87" fillId="0" borderId="12" xfId="0" applyFont="1" applyBorder="1" applyAlignment="1">
      <alignment horizontal="center" vertical="center"/>
    </xf>
    <xf numFmtId="0" fontId="102" fillId="0" borderId="10" xfId="0" applyFont="1" applyBorder="1" applyAlignment="1">
      <alignment horizontal="center" vertical="center"/>
    </xf>
    <xf numFmtId="0" fontId="24" fillId="4" borderId="28" xfId="0" applyFont="1" applyFill="1" applyBorder="1"/>
    <xf numFmtId="0" fontId="85" fillId="0" borderId="28" xfId="0" applyFont="1" applyBorder="1" applyAlignment="1">
      <alignment horizontal="left"/>
    </xf>
    <xf numFmtId="0" fontId="26" fillId="0" borderId="27" xfId="0" applyFont="1" applyBorder="1" applyAlignment="1">
      <alignment horizontal="left"/>
    </xf>
    <xf numFmtId="0" fontId="20" fillId="0" borderId="27" xfId="0" applyFont="1" applyBorder="1" applyAlignment="1">
      <alignment horizontal="center" textRotation="90"/>
    </xf>
    <xf numFmtId="0" fontId="53" fillId="0" borderId="0" xfId="0" applyFont="1" applyAlignment="1">
      <alignment wrapText="1"/>
    </xf>
    <xf numFmtId="0" fontId="32" fillId="7" borderId="38" xfId="0" applyFont="1" applyFill="1" applyBorder="1" applyAlignment="1">
      <alignment horizontal="center" vertical="center" wrapText="1"/>
    </xf>
    <xf numFmtId="0" fontId="32" fillId="7" borderId="29" xfId="0" applyFont="1" applyFill="1" applyBorder="1" applyAlignment="1">
      <alignment horizontal="center" vertical="center" wrapText="1"/>
    </xf>
    <xf numFmtId="0" fontId="32" fillId="7" borderId="33" xfId="0" applyFont="1" applyFill="1" applyBorder="1" applyAlignment="1">
      <alignment horizontal="center" vertical="center" wrapText="1"/>
    </xf>
    <xf numFmtId="0" fontId="32" fillId="27" borderId="31" xfId="0" applyFont="1" applyFill="1" applyBorder="1" applyAlignment="1">
      <alignment horizontal="center" vertical="center" wrapText="1"/>
    </xf>
    <xf numFmtId="0" fontId="32" fillId="27" borderId="29" xfId="0" applyFont="1" applyFill="1" applyBorder="1" applyAlignment="1">
      <alignment horizontal="center" vertical="center" wrapText="1"/>
    </xf>
    <xf numFmtId="0" fontId="32" fillId="27" borderId="44" xfId="0" applyFont="1" applyFill="1" applyBorder="1" applyAlignment="1">
      <alignment horizontal="center" vertical="center" wrapText="1"/>
    </xf>
    <xf numFmtId="0" fontId="32" fillId="7" borderId="38" xfId="0" applyFont="1" applyFill="1" applyBorder="1" applyAlignment="1">
      <alignment horizontal="center" vertical="center"/>
    </xf>
    <xf numFmtId="0" fontId="32" fillId="7" borderId="33" xfId="0" applyFont="1" applyFill="1" applyBorder="1" applyAlignment="1">
      <alignment horizontal="center" vertical="center"/>
    </xf>
    <xf numFmtId="0" fontId="32" fillId="28" borderId="31" xfId="0" applyFont="1" applyFill="1" applyBorder="1" applyAlignment="1">
      <alignment horizontal="center" vertical="center"/>
    </xf>
    <xf numFmtId="0" fontId="32" fillId="28" borderId="29" xfId="0" applyFont="1" applyFill="1" applyBorder="1" applyAlignment="1">
      <alignment horizontal="center" vertical="center"/>
    </xf>
    <xf numFmtId="0" fontId="32" fillId="28" borderId="44" xfId="0" applyFont="1" applyFill="1" applyBorder="1" applyAlignment="1">
      <alignment horizontal="center" vertical="center"/>
    </xf>
    <xf numFmtId="0" fontId="32" fillId="27" borderId="38" xfId="0" applyFont="1" applyFill="1" applyBorder="1" applyAlignment="1">
      <alignment horizontal="center" vertical="center"/>
    </xf>
    <xf numFmtId="0" fontId="32" fillId="27" borderId="29" xfId="0" applyFont="1" applyFill="1" applyBorder="1" applyAlignment="1">
      <alignment horizontal="center" vertical="center"/>
    </xf>
    <xf numFmtId="0" fontId="32" fillId="27" borderId="33" xfId="0" applyFont="1" applyFill="1" applyBorder="1" applyAlignment="1">
      <alignment horizontal="center" vertical="center"/>
    </xf>
    <xf numFmtId="0" fontId="32" fillId="8" borderId="31" xfId="0" applyFont="1" applyFill="1" applyBorder="1" applyAlignment="1">
      <alignment horizontal="center" vertical="center"/>
    </xf>
    <xf numFmtId="0" fontId="32" fillId="5" borderId="29" xfId="0" applyFont="1" applyFill="1" applyBorder="1" applyAlignment="1">
      <alignment horizontal="center" vertical="center"/>
    </xf>
    <xf numFmtId="0" fontId="32" fillId="5" borderId="33" xfId="0" applyFont="1" applyFill="1" applyBorder="1" applyAlignment="1">
      <alignment horizontal="center" vertical="center"/>
    </xf>
    <xf numFmtId="0" fontId="32" fillId="29" borderId="29" xfId="0" applyFont="1" applyFill="1" applyBorder="1" applyAlignment="1">
      <alignment horizontal="center" vertical="center"/>
    </xf>
    <xf numFmtId="0" fontId="32" fillId="29" borderId="70" xfId="0" applyFont="1" applyFill="1" applyBorder="1" applyAlignment="1">
      <alignment horizontal="center" vertical="center"/>
    </xf>
    <xf numFmtId="0" fontId="32" fillId="27" borderId="71" xfId="0" applyFont="1" applyFill="1" applyBorder="1" applyAlignment="1">
      <alignment horizontal="center" vertical="center"/>
    </xf>
    <xf numFmtId="0" fontId="32" fillId="27" borderId="31" xfId="0" applyFont="1" applyFill="1" applyBorder="1" applyAlignment="1">
      <alignment horizontal="center" textRotation="90"/>
    </xf>
    <xf numFmtId="0" fontId="32" fillId="27" borderId="29" xfId="0" applyFont="1" applyFill="1" applyBorder="1" applyAlignment="1">
      <alignment horizontal="center" textRotation="90"/>
    </xf>
    <xf numFmtId="0" fontId="32" fillId="27" borderId="29" xfId="0" applyFont="1" applyFill="1" applyBorder="1" applyAlignment="1">
      <alignment textRotation="90"/>
    </xf>
    <xf numFmtId="0" fontId="32" fillId="28" borderId="42" xfId="0" applyFont="1" applyFill="1" applyBorder="1" applyAlignment="1">
      <alignment horizontal="center" textRotation="90"/>
    </xf>
    <xf numFmtId="0" fontId="32" fillId="28" borderId="22" xfId="0" applyFont="1" applyFill="1" applyBorder="1" applyAlignment="1">
      <alignment horizontal="center" textRotation="90"/>
    </xf>
    <xf numFmtId="0" fontId="32" fillId="28" borderId="22" xfId="0" applyFont="1" applyFill="1" applyBorder="1" applyAlignment="1">
      <alignment textRotation="90"/>
    </xf>
    <xf numFmtId="0" fontId="32" fillId="28" borderId="31" xfId="0" applyFont="1" applyFill="1" applyBorder="1" applyAlignment="1">
      <alignment horizontal="center" textRotation="90"/>
    </xf>
    <xf numFmtId="0" fontId="32" fillId="28" borderId="29" xfId="0" applyFont="1" applyFill="1" applyBorder="1" applyAlignment="1">
      <alignment horizontal="center" textRotation="90"/>
    </xf>
    <xf numFmtId="0" fontId="32" fillId="28" borderId="29" xfId="0" applyFont="1" applyFill="1" applyBorder="1" applyAlignment="1">
      <alignment textRotation="90"/>
    </xf>
    <xf numFmtId="0" fontId="32" fillId="28" borderId="44" xfId="0" applyFont="1" applyFill="1" applyBorder="1" applyAlignment="1">
      <alignment horizontal="center" vertical="center" wrapText="1"/>
    </xf>
    <xf numFmtId="0" fontId="32" fillId="27" borderId="45" xfId="0" applyFont="1" applyFill="1" applyBorder="1" applyAlignment="1">
      <alignment horizontal="center" textRotation="90"/>
    </xf>
    <xf numFmtId="0" fontId="32" fillId="27" borderId="27" xfId="0" applyFont="1" applyFill="1" applyBorder="1" applyAlignment="1">
      <alignment horizontal="center" textRotation="90"/>
    </xf>
    <xf numFmtId="0" fontId="32" fillId="27" borderId="27" xfId="0" applyFont="1" applyFill="1" applyBorder="1" applyAlignment="1">
      <alignment horizontal="center" vertical="center"/>
    </xf>
    <xf numFmtId="0" fontId="32" fillId="27" borderId="46" xfId="0" applyFont="1" applyFill="1" applyBorder="1" applyAlignment="1">
      <alignment textRotation="90"/>
    </xf>
    <xf numFmtId="0" fontId="32" fillId="28" borderId="47" xfId="0" applyFont="1" applyFill="1" applyBorder="1" applyAlignment="1">
      <alignment horizontal="center" textRotation="90"/>
    </xf>
    <xf numFmtId="0" fontId="32" fillId="28" borderId="27" xfId="0" applyFont="1" applyFill="1" applyBorder="1" applyAlignment="1">
      <alignment horizontal="center" textRotation="90"/>
    </xf>
    <xf numFmtId="0" fontId="32" fillId="28" borderId="27" xfId="0" applyFont="1" applyFill="1" applyBorder="1" applyAlignment="1">
      <alignment horizontal="center" vertical="center"/>
    </xf>
    <xf numFmtId="0" fontId="32" fillId="28" borderId="27" xfId="0" applyFont="1" applyFill="1" applyBorder="1" applyAlignment="1">
      <alignment textRotation="90"/>
    </xf>
    <xf numFmtId="0" fontId="32" fillId="28" borderId="48" xfId="0" applyFont="1" applyFill="1" applyBorder="1" applyAlignment="1">
      <alignment horizontal="center" vertical="center" wrapText="1"/>
    </xf>
    <xf numFmtId="0" fontId="32" fillId="8" borderId="48" xfId="0" applyFont="1" applyFill="1" applyBorder="1" applyAlignment="1">
      <alignment horizontal="center" vertical="center" wrapText="1"/>
    </xf>
    <xf numFmtId="0" fontId="32" fillId="5" borderId="45" xfId="0" applyFont="1" applyFill="1" applyBorder="1" applyAlignment="1">
      <alignment horizontal="center" textRotation="90"/>
    </xf>
    <xf numFmtId="0" fontId="32" fillId="5" borderId="27" xfId="0" applyFont="1" applyFill="1" applyBorder="1" applyAlignment="1">
      <alignment horizontal="center" textRotation="90"/>
    </xf>
    <xf numFmtId="0" fontId="32" fillId="5" borderId="27" xfId="0" applyFont="1" applyFill="1" applyBorder="1" applyAlignment="1">
      <alignment horizontal="center" vertical="center"/>
    </xf>
    <xf numFmtId="0" fontId="32" fillId="5" borderId="46" xfId="0" applyFont="1" applyFill="1" applyBorder="1" applyAlignment="1">
      <alignment horizontal="center" textRotation="90"/>
    </xf>
    <xf numFmtId="0" fontId="32" fillId="29" borderId="47" xfId="0" applyFont="1" applyFill="1" applyBorder="1" applyAlignment="1">
      <alignment horizontal="center" textRotation="90"/>
    </xf>
    <xf numFmtId="0" fontId="32" fillId="29" borderId="27" xfId="0" applyFont="1" applyFill="1" applyBorder="1" applyAlignment="1">
      <alignment horizontal="center" textRotation="90"/>
    </xf>
    <xf numFmtId="0" fontId="32" fillId="29" borderId="27" xfId="0" applyFont="1" applyFill="1" applyBorder="1" applyAlignment="1">
      <alignment horizontal="center" vertical="center"/>
    </xf>
    <xf numFmtId="0" fontId="32" fillId="29" borderId="72" xfId="0" applyFont="1" applyFill="1" applyBorder="1" applyAlignment="1">
      <alignment horizontal="center" textRotation="90"/>
    </xf>
    <xf numFmtId="0" fontId="32" fillId="27" borderId="54" xfId="0" applyFont="1" applyFill="1" applyBorder="1" applyAlignment="1">
      <alignment horizontal="center" textRotation="90"/>
    </xf>
    <xf numFmtId="0" fontId="32" fillId="27" borderId="72" xfId="0" applyFont="1" applyFill="1" applyBorder="1" applyAlignment="1">
      <alignment horizontal="center" textRotation="90"/>
    </xf>
    <xf numFmtId="0" fontId="32" fillId="29" borderId="71" xfId="0" applyFont="1" applyFill="1" applyBorder="1" applyAlignment="1">
      <alignment horizontal="center" textRotation="90"/>
    </xf>
    <xf numFmtId="0" fontId="32" fillId="29" borderId="29" xfId="0" applyFont="1" applyFill="1" applyBorder="1" applyAlignment="1">
      <alignment horizontal="center" textRotation="90"/>
    </xf>
    <xf numFmtId="0" fontId="32" fillId="29" borderId="70" xfId="0" applyFont="1" applyFill="1" applyBorder="1" applyAlignment="1">
      <alignment horizontal="center" textRotation="90"/>
    </xf>
    <xf numFmtId="0" fontId="31" fillId="0" borderId="43" xfId="0" applyFont="1" applyBorder="1" applyAlignment="1">
      <alignment vertical="center" wrapText="1"/>
    </xf>
    <xf numFmtId="0" fontId="35" fillId="0" borderId="43" xfId="0" applyFont="1" applyBorder="1" applyAlignment="1">
      <alignment horizontal="left" wrapText="1"/>
    </xf>
    <xf numFmtId="0" fontId="32" fillId="0" borderId="43" xfId="0" applyFont="1" applyBorder="1" applyAlignment="1">
      <alignment horizontal="center" vertical="center" wrapText="1"/>
    </xf>
    <xf numFmtId="0" fontId="35" fillId="0" borderId="50" xfId="0" applyFont="1" applyBorder="1" applyAlignment="1">
      <alignment wrapText="1"/>
    </xf>
    <xf numFmtId="0" fontId="31" fillId="0" borderId="50" xfId="0" applyFont="1" applyBorder="1" applyAlignment="1">
      <alignment vertical="center" wrapText="1"/>
    </xf>
    <xf numFmtId="0" fontId="31" fillId="0" borderId="22" xfId="0" applyFont="1" applyBorder="1"/>
    <xf numFmtId="0" fontId="35" fillId="0" borderId="66" xfId="0" applyFont="1" applyBorder="1" applyAlignment="1">
      <alignment horizontal="center" vertical="center"/>
    </xf>
    <xf numFmtId="0" fontId="31" fillId="0" borderId="34" xfId="0" applyFont="1" applyBorder="1" applyAlignment="1">
      <alignment horizontal="center"/>
    </xf>
    <xf numFmtId="0" fontId="35" fillId="0" borderId="73" xfId="0" applyFont="1" applyBorder="1" applyAlignment="1">
      <alignment horizontal="center" vertical="center"/>
    </xf>
    <xf numFmtId="0" fontId="35" fillId="0" borderId="28" xfId="0" applyFont="1" applyBorder="1" applyAlignment="1">
      <alignment horizontal="center" vertical="center"/>
    </xf>
    <xf numFmtId="0" fontId="35" fillId="0" borderId="28" xfId="1" applyFont="1" applyBorder="1" applyAlignment="1">
      <alignment horizontal="left" vertical="center"/>
    </xf>
    <xf numFmtId="0" fontId="35" fillId="0" borderId="66" xfId="1" applyFont="1" applyBorder="1" applyAlignment="1">
      <alignment horizontal="center" vertical="center"/>
    </xf>
    <xf numFmtId="0" fontId="35" fillId="0" borderId="37" xfId="1" applyFont="1" applyBorder="1" applyAlignment="1">
      <alignment horizontal="center" vertical="center"/>
    </xf>
    <xf numFmtId="0" fontId="35" fillId="0" borderId="43" xfId="0" applyFont="1" applyBorder="1" applyAlignment="1">
      <alignment wrapText="1"/>
    </xf>
    <xf numFmtId="0" fontId="31" fillId="0" borderId="37" xfId="0" applyFont="1" applyBorder="1" applyAlignment="1">
      <alignment horizontal="center"/>
    </xf>
    <xf numFmtId="0" fontId="35" fillId="0" borderId="34" xfId="0" applyFont="1" applyBorder="1" applyAlignment="1">
      <alignment horizontal="center" vertical="center"/>
    </xf>
    <xf numFmtId="0" fontId="35" fillId="0" borderId="22" xfId="1" applyFont="1" applyBorder="1" applyAlignment="1">
      <alignment horizontal="left" vertical="center"/>
    </xf>
    <xf numFmtId="0" fontId="70" fillId="0" borderId="43" xfId="0" applyFont="1" applyBorder="1" applyAlignment="1">
      <alignment vertical="center" wrapText="1"/>
    </xf>
    <xf numFmtId="0" fontId="35" fillId="0" borderId="22" xfId="0" applyFont="1" applyBorder="1" applyAlignment="1">
      <alignment vertical="center"/>
    </xf>
    <xf numFmtId="0" fontId="35" fillId="0" borderId="43" xfId="1" applyFont="1" applyBorder="1" applyAlignment="1">
      <alignment wrapText="1"/>
    </xf>
    <xf numFmtId="0" fontId="31" fillId="0" borderId="74" xfId="0" applyFont="1" applyBorder="1" applyAlignment="1">
      <alignment horizontal="center" vertical="center"/>
    </xf>
    <xf numFmtId="0" fontId="31" fillId="0" borderId="75" xfId="0" applyFont="1" applyBorder="1" applyAlignment="1">
      <alignment horizontal="center" vertical="center"/>
    </xf>
    <xf numFmtId="0" fontId="31" fillId="0" borderId="0" xfId="0" applyFont="1" applyAlignment="1">
      <alignment horizontal="center" vertical="center"/>
    </xf>
    <xf numFmtId="0" fontId="31" fillId="0" borderId="14" xfId="0" applyFont="1" applyBorder="1" applyAlignment="1">
      <alignment horizontal="center" vertical="center"/>
    </xf>
    <xf numFmtId="0" fontId="31" fillId="0" borderId="73" xfId="0" applyFont="1" applyBorder="1" applyAlignment="1">
      <alignment horizontal="center" vertical="center"/>
    </xf>
    <xf numFmtId="0" fontId="31" fillId="0" borderId="28" xfId="0" applyFont="1" applyBorder="1" applyAlignment="1">
      <alignment horizontal="left" vertical="center"/>
    </xf>
    <xf numFmtId="0" fontId="31" fillId="0" borderId="76" xfId="0" applyFont="1" applyBorder="1" applyAlignment="1">
      <alignment horizontal="center" vertical="center"/>
    </xf>
    <xf numFmtId="0" fontId="41" fillId="0" borderId="43" xfId="0" applyFont="1" applyBorder="1" applyAlignment="1">
      <alignment vertical="center" wrapText="1"/>
    </xf>
    <xf numFmtId="0" fontId="71" fillId="0" borderId="43" xfId="0" applyFont="1" applyBorder="1" applyAlignment="1">
      <alignment vertical="center" wrapText="1"/>
    </xf>
    <xf numFmtId="0" fontId="31" fillId="0" borderId="48" xfId="0" applyFont="1" applyBorder="1" applyAlignment="1">
      <alignment vertical="center" wrapText="1"/>
    </xf>
    <xf numFmtId="0" fontId="31" fillId="0" borderId="0" xfId="0" applyFont="1" applyAlignment="1">
      <alignment vertical="center" wrapText="1"/>
    </xf>
    <xf numFmtId="0" fontId="73" fillId="0" borderId="43" xfId="0" applyFont="1" applyBorder="1" applyAlignment="1">
      <alignment vertical="center" wrapText="1"/>
    </xf>
    <xf numFmtId="0" fontId="35" fillId="0" borderId="48" xfId="0" applyFont="1" applyBorder="1" applyAlignment="1">
      <alignment wrapText="1"/>
    </xf>
    <xf numFmtId="0" fontId="24" fillId="30" borderId="22" xfId="0" applyFont="1" applyFill="1" applyBorder="1"/>
    <xf numFmtId="0" fontId="24" fillId="30" borderId="27" xfId="0" applyFont="1" applyFill="1" applyBorder="1"/>
    <xf numFmtId="0" fontId="21" fillId="0" borderId="0" xfId="0" applyFont="1" applyAlignment="1">
      <alignment horizontal="right" vertical="center"/>
    </xf>
    <xf numFmtId="0" fontId="54" fillId="0" borderId="11" xfId="0" applyFont="1" applyBorder="1" applyAlignment="1">
      <alignment vertical="center"/>
    </xf>
    <xf numFmtId="0" fontId="54" fillId="0" borderId="0" xfId="0" applyFont="1" applyAlignment="1">
      <alignment vertical="center"/>
    </xf>
    <xf numFmtId="0" fontId="55" fillId="0" borderId="0" xfId="0" applyFont="1" applyAlignment="1">
      <alignment horizontal="left" vertical="center"/>
    </xf>
    <xf numFmtId="0" fontId="81" fillId="9" borderId="6" xfId="0" applyFont="1" applyFill="1" applyBorder="1" applyAlignment="1">
      <alignment horizontal="center"/>
    </xf>
    <xf numFmtId="0" fontId="48" fillId="9" borderId="0" xfId="0" applyFont="1" applyFill="1" applyAlignment="1">
      <alignment horizontal="center"/>
    </xf>
    <xf numFmtId="0" fontId="48" fillId="9" borderId="2" xfId="0" applyFont="1" applyFill="1" applyBorder="1" applyAlignment="1">
      <alignment horizontal="center"/>
    </xf>
    <xf numFmtId="0" fontId="81" fillId="2" borderId="6" xfId="0" applyFont="1" applyFill="1" applyBorder="1" applyAlignment="1">
      <alignment horizontal="center"/>
    </xf>
    <xf numFmtId="0" fontId="48" fillId="2" borderId="0" xfId="0" applyFont="1" applyFill="1" applyAlignment="1">
      <alignment horizontal="center"/>
    </xf>
    <xf numFmtId="0" fontId="48" fillId="2" borderId="2" xfId="0" applyFont="1" applyFill="1" applyBorder="1" applyAlignment="1">
      <alignment horizontal="center"/>
    </xf>
    <xf numFmtId="0" fontId="24" fillId="0" borderId="0" xfId="0" applyFont="1" applyAlignment="1">
      <alignment horizontal="center" vertical="center" wrapText="1"/>
    </xf>
    <xf numFmtId="0" fontId="25" fillId="0" borderId="0" xfId="0" applyFont="1" applyAlignment="1">
      <alignment horizontal="center"/>
    </xf>
    <xf numFmtId="0" fontId="24" fillId="31" borderId="28" xfId="0" applyFont="1" applyFill="1" applyBorder="1"/>
    <xf numFmtId="0" fontId="85" fillId="31" borderId="28" xfId="0" applyFont="1" applyFill="1" applyBorder="1" applyAlignment="1">
      <alignment horizontal="left"/>
    </xf>
    <xf numFmtId="0" fontId="54" fillId="0" borderId="1" xfId="0" applyFont="1" applyBorder="1" applyAlignment="1">
      <alignment vertical="center"/>
    </xf>
    <xf numFmtId="0" fontId="90" fillId="0" borderId="6" xfId="0" applyFont="1" applyBorder="1" applyAlignment="1">
      <alignment vertical="center"/>
    </xf>
    <xf numFmtId="0" fontId="22" fillId="0" borderId="0" xfId="0" applyFont="1" applyAlignment="1">
      <alignment vertical="center" wrapText="1"/>
    </xf>
    <xf numFmtId="0" fontId="98" fillId="0" borderId="0" xfId="0" applyFont="1" applyAlignment="1">
      <alignment vertical="center" wrapText="1"/>
    </xf>
    <xf numFmtId="0" fontId="106" fillId="0" borderId="0" xfId="0" applyFont="1"/>
    <xf numFmtId="0" fontId="32" fillId="29" borderId="37" xfId="0" applyFont="1" applyFill="1" applyBorder="1" applyAlignment="1">
      <alignment horizontal="center" vertical="center"/>
    </xf>
    <xf numFmtId="0" fontId="32" fillId="8" borderId="36" xfId="0" applyFont="1" applyFill="1" applyBorder="1" applyAlignment="1">
      <alignment horizontal="center" vertical="center" wrapText="1"/>
    </xf>
    <xf numFmtId="0" fontId="32" fillId="8" borderId="22" xfId="0" applyFont="1" applyFill="1" applyBorder="1" applyAlignment="1">
      <alignment horizontal="center" vertical="center" wrapText="1"/>
    </xf>
    <xf numFmtId="0" fontId="32" fillId="8" borderId="30" xfId="0" applyFont="1" applyFill="1" applyBorder="1" applyAlignment="1">
      <alignment horizontal="center" vertical="center" wrapText="1"/>
    </xf>
    <xf numFmtId="0" fontId="32" fillId="28" borderId="42" xfId="0" applyFont="1" applyFill="1" applyBorder="1" applyAlignment="1">
      <alignment horizontal="center" vertical="center" wrapText="1"/>
    </xf>
    <xf numFmtId="0" fontId="32" fillId="28" borderId="22" xfId="0" applyFont="1" applyFill="1" applyBorder="1" applyAlignment="1">
      <alignment horizontal="center" vertical="center" wrapText="1"/>
    </xf>
    <xf numFmtId="0" fontId="32" fillId="28" borderId="43" xfId="0" applyFont="1" applyFill="1" applyBorder="1" applyAlignment="1">
      <alignment horizontal="center" vertical="center" wrapText="1"/>
    </xf>
    <xf numFmtId="0" fontId="32" fillId="28" borderId="22" xfId="0" applyFont="1" applyFill="1" applyBorder="1" applyAlignment="1">
      <alignment horizontal="center" vertical="center"/>
    </xf>
    <xf numFmtId="0" fontId="32" fillId="8" borderId="22" xfId="0" applyFont="1" applyFill="1" applyBorder="1" applyAlignment="1">
      <alignment horizontal="center" vertical="center"/>
    </xf>
    <xf numFmtId="0" fontId="35" fillId="0" borderId="22" xfId="0" applyFont="1" applyBorder="1" applyAlignment="1">
      <alignment horizontal="left" vertical="center"/>
    </xf>
    <xf numFmtId="0" fontId="31" fillId="0" borderId="37" xfId="0" applyFont="1" applyBorder="1" applyAlignment="1">
      <alignment horizontal="center" vertical="center"/>
    </xf>
    <xf numFmtId="0" fontId="31" fillId="0" borderId="29" xfId="0" applyFont="1" applyBorder="1" applyAlignment="1">
      <alignment horizontal="center" vertical="center"/>
    </xf>
    <xf numFmtId="0" fontId="31" fillId="0" borderId="28" xfId="0" applyFont="1" applyBorder="1" applyAlignment="1">
      <alignment horizontal="center" vertical="center"/>
    </xf>
    <xf numFmtId="0" fontId="31" fillId="0" borderId="34" xfId="0" applyFont="1" applyBorder="1" applyAlignment="1">
      <alignment horizontal="center" vertical="center"/>
    </xf>
    <xf numFmtId="0" fontId="31" fillId="0" borderId="22" xfId="0" applyFont="1" applyBorder="1" applyAlignment="1">
      <alignment horizontal="center" vertical="center"/>
    </xf>
    <xf numFmtId="0" fontId="35" fillId="0" borderId="22" xfId="0" applyFont="1" applyBorder="1" applyAlignment="1">
      <alignment horizontal="center" vertical="center"/>
    </xf>
    <xf numFmtId="0" fontId="31" fillId="0" borderId="22" xfId="0" applyFont="1" applyBorder="1" applyAlignment="1">
      <alignment horizontal="left" vertical="center"/>
    </xf>
    <xf numFmtId="0" fontId="35" fillId="0" borderId="42" xfId="0" applyFont="1" applyBorder="1" applyAlignment="1">
      <alignment horizontal="center" vertical="center"/>
    </xf>
    <xf numFmtId="0" fontId="35" fillId="0" borderId="37" xfId="0" applyFont="1" applyBorder="1" applyAlignment="1">
      <alignment horizontal="center" vertical="center"/>
    </xf>
    <xf numFmtId="0" fontId="31" fillId="0" borderId="22" xfId="0" applyFont="1" applyBorder="1" applyAlignment="1">
      <alignment horizontal="left"/>
    </xf>
    <xf numFmtId="0" fontId="109" fillId="0" borderId="0" xfId="9" applyFont="1"/>
    <xf numFmtId="0" fontId="107" fillId="23" borderId="80" xfId="0" applyFont="1" applyFill="1" applyBorder="1" applyAlignment="1">
      <alignment horizontal="left" vertical="center"/>
    </xf>
    <xf numFmtId="0" fontId="107" fillId="23" borderId="81" xfId="0" applyFont="1" applyFill="1" applyBorder="1" applyAlignment="1">
      <alignment horizontal="left" vertical="center" wrapText="1"/>
    </xf>
    <xf numFmtId="0" fontId="107" fillId="23" borderId="81" xfId="0" applyFont="1" applyFill="1" applyBorder="1" applyAlignment="1">
      <alignment horizontal="left" vertical="center"/>
    </xf>
    <xf numFmtId="0" fontId="107" fillId="24" borderId="81" xfId="0" applyFont="1" applyFill="1" applyBorder="1" applyAlignment="1">
      <alignment horizontal="left" vertical="center"/>
    </xf>
    <xf numFmtId="0" fontId="109" fillId="0" borderId="81" xfId="9" applyFont="1" applyBorder="1"/>
    <xf numFmtId="0" fontId="109" fillId="0" borderId="22" xfId="9" applyFont="1" applyBorder="1"/>
    <xf numFmtId="0" fontId="107" fillId="33" borderId="81" xfId="0" applyFont="1" applyFill="1" applyBorder="1" applyAlignment="1">
      <alignment horizontal="left" vertical="center"/>
    </xf>
    <xf numFmtId="0" fontId="109" fillId="0" borderId="49" xfId="9" applyFont="1" applyBorder="1"/>
    <xf numFmtId="0" fontId="24" fillId="31" borderId="27" xfId="0" applyFont="1" applyFill="1" applyBorder="1"/>
    <xf numFmtId="0" fontId="33" fillId="0" borderId="27" xfId="0" applyFont="1" applyBorder="1" applyAlignment="1">
      <alignment horizontal="left"/>
    </xf>
    <xf numFmtId="0" fontId="0" fillId="31" borderId="27" xfId="0" applyFill="1" applyBorder="1"/>
    <xf numFmtId="0" fontId="48" fillId="0" borderId="10" xfId="0" applyFont="1" applyBorder="1" applyAlignment="1">
      <alignment vertical="center"/>
    </xf>
    <xf numFmtId="0" fontId="48" fillId="0" borderId="9" xfId="0" applyFont="1" applyBorder="1" applyAlignment="1">
      <alignment vertical="center"/>
    </xf>
    <xf numFmtId="0" fontId="48" fillId="0" borderId="8" xfId="0" applyFont="1" applyBorder="1" applyAlignment="1">
      <alignment vertical="center"/>
    </xf>
    <xf numFmtId="0" fontId="48" fillId="0" borderId="13" xfId="0" applyFont="1" applyBorder="1" applyAlignment="1">
      <alignment vertical="center"/>
    </xf>
    <xf numFmtId="0" fontId="48" fillId="0" borderId="20" xfId="0" applyFont="1" applyBorder="1" applyAlignment="1">
      <alignment horizontal="center" vertical="center"/>
    </xf>
    <xf numFmtId="0" fontId="52" fillId="0" borderId="0" xfId="0" applyFont="1" applyAlignment="1">
      <alignment horizontal="center" vertical="center"/>
    </xf>
    <xf numFmtId="0" fontId="56" fillId="0" borderId="4" xfId="1" applyFont="1" applyBorder="1" applyAlignment="1">
      <alignment horizontal="center" vertical="center"/>
    </xf>
    <xf numFmtId="0" fontId="52" fillId="0" borderId="4" xfId="1" applyFont="1" applyBorder="1" applyAlignment="1">
      <alignment horizontal="center" vertical="center"/>
    </xf>
    <xf numFmtId="0" fontId="52" fillId="0" borderId="6" xfId="1" applyFont="1" applyBorder="1" applyAlignment="1">
      <alignment horizontal="center" vertical="center"/>
    </xf>
    <xf numFmtId="0" fontId="48" fillId="0" borderId="19" xfId="0" applyFont="1" applyBorder="1" applyAlignment="1">
      <alignment horizontal="center" vertical="center"/>
    </xf>
    <xf numFmtId="0" fontId="24" fillId="4" borderId="27" xfId="0" applyFont="1" applyFill="1" applyBorder="1"/>
    <xf numFmtId="0" fontId="35" fillId="0" borderId="0" xfId="32" applyFont="1"/>
    <xf numFmtId="0" fontId="48" fillId="9" borderId="48" xfId="32" applyFont="1" applyFill="1" applyBorder="1"/>
    <xf numFmtId="0" fontId="48" fillId="9" borderId="27" xfId="32" applyFont="1" applyFill="1" applyBorder="1"/>
    <xf numFmtId="0" fontId="48" fillId="9" borderId="45" xfId="32" applyFont="1" applyFill="1" applyBorder="1"/>
    <xf numFmtId="0" fontId="48" fillId="9" borderId="43" xfId="32" applyFont="1" applyFill="1" applyBorder="1"/>
    <xf numFmtId="0" fontId="48" fillId="9" borderId="22" xfId="32" applyFont="1" applyFill="1" applyBorder="1"/>
    <xf numFmtId="0" fontId="48" fillId="9" borderId="36" xfId="32" applyFont="1" applyFill="1" applyBorder="1"/>
    <xf numFmtId="0" fontId="48" fillId="9" borderId="41" xfId="32" applyFont="1" applyFill="1" applyBorder="1"/>
    <xf numFmtId="0" fontId="48" fillId="9" borderId="32" xfId="32" applyFont="1" applyFill="1" applyBorder="1"/>
    <xf numFmtId="0" fontId="48" fillId="9" borderId="35" xfId="32" applyFont="1" applyFill="1" applyBorder="1"/>
    <xf numFmtId="0" fontId="32" fillId="0" borderId="56" xfId="32" applyFont="1" applyBorder="1"/>
    <xf numFmtId="0" fontId="32" fillId="0" borderId="56" xfId="32" applyFont="1" applyBorder="1" applyAlignment="1">
      <alignment horizontal="left"/>
    </xf>
    <xf numFmtId="0" fontId="48" fillId="0" borderId="56" xfId="32" applyFont="1" applyBorder="1"/>
    <xf numFmtId="0" fontId="91" fillId="0" borderId="56" xfId="32" applyFont="1" applyBorder="1" applyAlignment="1">
      <alignment horizontal="right"/>
    </xf>
    <xf numFmtId="0" fontId="35" fillId="0" borderId="22" xfId="32" applyFont="1" applyBorder="1"/>
    <xf numFmtId="0" fontId="31" fillId="0" borderId="22" xfId="32" applyFont="1" applyBorder="1"/>
    <xf numFmtId="0" fontId="31" fillId="0" borderId="22" xfId="32" applyFont="1" applyBorder="1" applyAlignment="1">
      <alignment vertical="center"/>
    </xf>
    <xf numFmtId="0" fontId="103" fillId="0" borderId="22" xfId="32" applyFont="1" applyBorder="1"/>
    <xf numFmtId="0" fontId="35" fillId="0" borderId="22" xfId="32" applyFont="1" applyBorder="1" applyAlignment="1">
      <alignment horizontal="left"/>
    </xf>
    <xf numFmtId="0" fontId="31" fillId="0" borderId="22" xfId="32" applyFont="1" applyBorder="1" applyAlignment="1">
      <alignment horizontal="left" vertical="center"/>
    </xf>
    <xf numFmtId="0" fontId="35" fillId="0" borderId="22" xfId="32" applyFont="1" applyBorder="1" applyAlignment="1">
      <alignment vertical="center"/>
    </xf>
    <xf numFmtId="0" fontId="31" fillId="0" borderId="28" xfId="32" applyFont="1" applyBorder="1"/>
    <xf numFmtId="0" fontId="35" fillId="0" borderId="28" xfId="32" applyFont="1" applyBorder="1" applyAlignment="1">
      <alignment horizontal="left"/>
    </xf>
    <xf numFmtId="0" fontId="31" fillId="0" borderId="28" xfId="32" applyFont="1" applyBorder="1" applyAlignment="1">
      <alignment horizontal="left" vertical="center"/>
    </xf>
    <xf numFmtId="0" fontId="35" fillId="0" borderId="28" xfId="32" applyFont="1" applyBorder="1" applyAlignment="1">
      <alignment vertical="center"/>
    </xf>
    <xf numFmtId="0" fontId="32" fillId="0" borderId="0" xfId="32" applyFont="1"/>
    <xf numFmtId="0" fontId="91" fillId="0" borderId="0" xfId="32" applyFont="1" applyAlignment="1">
      <alignment horizontal="right"/>
    </xf>
    <xf numFmtId="0" fontId="48" fillId="0" borderId="0" xfId="32" applyFont="1"/>
    <xf numFmtId="0" fontId="31" fillId="0" borderId="29" xfId="32" applyFont="1" applyBorder="1"/>
    <xf numFmtId="0" fontId="35" fillId="0" borderId="29" xfId="32" applyFont="1" applyBorder="1" applyAlignment="1">
      <alignment horizontal="left"/>
    </xf>
    <xf numFmtId="0" fontId="31" fillId="0" borderId="29" xfId="32" applyFont="1" applyBorder="1" applyAlignment="1">
      <alignment horizontal="left" vertical="center"/>
    </xf>
    <xf numFmtId="0" fontId="35" fillId="0" borderId="29" xfId="32" applyFont="1" applyBorder="1" applyAlignment="1">
      <alignment vertical="center"/>
    </xf>
    <xf numFmtId="0" fontId="35" fillId="0" borderId="28" xfId="32" applyFont="1" applyBorder="1"/>
    <xf numFmtId="0" fontId="31" fillId="9" borderId="28" xfId="32" applyFont="1" applyFill="1" applyBorder="1" applyAlignment="1">
      <alignment horizontal="left"/>
    </xf>
    <xf numFmtId="0" fontId="31" fillId="9" borderId="28" xfId="32" applyFont="1" applyFill="1" applyBorder="1"/>
    <xf numFmtId="0" fontId="48" fillId="0" borderId="58" xfId="32" applyFont="1" applyBorder="1"/>
    <xf numFmtId="0" fontId="91" fillId="0" borderId="58" xfId="32" applyFont="1" applyBorder="1" applyAlignment="1">
      <alignment horizontal="right"/>
    </xf>
    <xf numFmtId="0" fontId="35" fillId="0" borderId="29" xfId="32" applyFont="1" applyBorder="1"/>
    <xf numFmtId="0" fontId="91" fillId="0" borderId="22" xfId="32" applyFont="1" applyBorder="1" applyAlignment="1">
      <alignment horizontal="right"/>
    </xf>
    <xf numFmtId="0" fontId="104" fillId="0" borderId="22" xfId="32" applyFont="1" applyBorder="1" applyAlignment="1">
      <alignment horizontal="right" vertical="center"/>
    </xf>
    <xf numFmtId="0" fontId="104" fillId="0" borderId="22" xfId="32" applyFont="1" applyBorder="1" applyAlignment="1">
      <alignment horizontal="right"/>
    </xf>
    <xf numFmtId="0" fontId="31" fillId="0" borderId="22" xfId="32" applyFont="1" applyBorder="1" applyAlignment="1">
      <alignment horizontal="left"/>
    </xf>
    <xf numFmtId="0" fontId="31" fillId="4" borderId="22" xfId="32" applyFont="1" applyFill="1" applyBorder="1"/>
    <xf numFmtId="0" fontId="32" fillId="0" borderId="22" xfId="32" applyFont="1" applyBorder="1"/>
    <xf numFmtId="0" fontId="103" fillId="0" borderId="0" xfId="32" applyFont="1"/>
    <xf numFmtId="0" fontId="105" fillId="3" borderId="22" xfId="32" applyFont="1" applyFill="1" applyBorder="1" applyAlignment="1">
      <alignment horizontal="right" vertical="center"/>
    </xf>
    <xf numFmtId="0" fontId="31" fillId="4" borderId="22" xfId="32" applyFont="1" applyFill="1" applyBorder="1" applyAlignment="1">
      <alignment vertical="center"/>
    </xf>
    <xf numFmtId="0" fontId="31" fillId="0" borderId="28" xfId="32" applyFont="1" applyBorder="1" applyAlignment="1">
      <alignment horizontal="left"/>
    </xf>
    <xf numFmtId="0" fontId="35" fillId="0" borderId="22" xfId="32" applyFont="1" applyBorder="1" applyAlignment="1">
      <alignment horizontal="left" vertical="center"/>
    </xf>
    <xf numFmtId="0" fontId="32" fillId="0" borderId="22" xfId="32" applyFont="1" applyBorder="1" applyAlignment="1">
      <alignment horizontal="center" vertical="center"/>
    </xf>
    <xf numFmtId="0" fontId="32" fillId="0" borderId="22" xfId="32" applyFont="1" applyBorder="1" applyAlignment="1">
      <alignment horizontal="center" textRotation="90"/>
    </xf>
    <xf numFmtId="49" fontId="32" fillId="0" borderId="22" xfId="32" applyNumberFormat="1" applyFont="1" applyBorder="1" applyAlignment="1">
      <alignment horizontal="center" vertical="center"/>
    </xf>
    <xf numFmtId="0" fontId="32" fillId="0" borderId="22" xfId="32" applyFont="1" applyBorder="1" applyAlignment="1">
      <alignment horizontal="center" vertical="center" textRotation="90"/>
    </xf>
    <xf numFmtId="0" fontId="48" fillId="0" borderId="22" xfId="32" applyFont="1" applyBorder="1"/>
    <xf numFmtId="0" fontId="37" fillId="0" borderId="0" xfId="0" applyFont="1" applyAlignment="1">
      <alignment vertical="center"/>
    </xf>
    <xf numFmtId="0" fontId="48" fillId="0" borderId="22" xfId="32" applyFont="1" applyBorder="1" applyAlignment="1">
      <alignment horizontal="left"/>
    </xf>
    <xf numFmtId="49" fontId="48" fillId="0" borderId="22" xfId="32" applyNumberFormat="1" applyFont="1" applyBorder="1" applyAlignment="1">
      <alignment horizontal="left" vertical="center"/>
    </xf>
    <xf numFmtId="0" fontId="48" fillId="0" borderId="22" xfId="32" applyFont="1" applyBorder="1" applyAlignment="1">
      <alignment horizontal="right"/>
    </xf>
    <xf numFmtId="0" fontId="79" fillId="0" borderId="0" xfId="32" applyFont="1"/>
    <xf numFmtId="0" fontId="32" fillId="0" borderId="22" xfId="32" applyFont="1" applyBorder="1" applyAlignment="1">
      <alignment horizontal="right" textRotation="90"/>
    </xf>
    <xf numFmtId="0" fontId="31" fillId="0" borderId="22" xfId="32" applyFont="1" applyBorder="1" applyAlignment="1">
      <alignment horizontal="right"/>
    </xf>
    <xf numFmtId="0" fontId="31" fillId="0" borderId="22" xfId="32" applyFont="1" applyBorder="1" applyAlignment="1">
      <alignment horizontal="right" vertical="center"/>
    </xf>
    <xf numFmtId="0" fontId="35" fillId="0" borderId="22" xfId="32" applyFont="1" applyBorder="1" applyAlignment="1">
      <alignment horizontal="right" vertical="center"/>
    </xf>
    <xf numFmtId="1" fontId="31" fillId="0" borderId="22" xfId="32" applyNumberFormat="1" applyFont="1" applyBorder="1" applyAlignment="1">
      <alignment horizontal="right"/>
    </xf>
    <xf numFmtId="0" fontId="31" fillId="0" borderId="22" xfId="32" quotePrefix="1" applyFont="1" applyBorder="1" applyAlignment="1">
      <alignment horizontal="right"/>
    </xf>
    <xf numFmtId="1" fontId="31" fillId="0" borderId="22" xfId="32" applyNumberFormat="1" applyFont="1" applyBorder="1" applyAlignment="1">
      <alignment horizontal="right" vertical="center"/>
    </xf>
    <xf numFmtId="0" fontId="35" fillId="0" borderId="22" xfId="32" applyFont="1" applyBorder="1" applyAlignment="1">
      <alignment horizontal="right"/>
    </xf>
    <xf numFmtId="0" fontId="35" fillId="0" borderId="29" xfId="32" applyFont="1" applyBorder="1" applyAlignment="1">
      <alignment horizontal="right"/>
    </xf>
    <xf numFmtId="0" fontId="31" fillId="0" borderId="29" xfId="32" applyFont="1" applyBorder="1" applyAlignment="1">
      <alignment horizontal="right" vertical="center"/>
    </xf>
    <xf numFmtId="0" fontId="31" fillId="0" borderId="29" xfId="32" applyFont="1" applyBorder="1" applyAlignment="1">
      <alignment vertical="center"/>
    </xf>
    <xf numFmtId="0" fontId="31" fillId="0" borderId="29" xfId="32" applyFont="1" applyBorder="1" applyAlignment="1">
      <alignment horizontal="right"/>
    </xf>
    <xf numFmtId="0" fontId="31" fillId="0" borderId="29" xfId="32" applyFont="1" applyBorder="1" applyAlignment="1">
      <alignment horizontal="left"/>
    </xf>
    <xf numFmtId="0" fontId="103" fillId="0" borderId="29" xfId="32" applyFont="1" applyBorder="1"/>
    <xf numFmtId="0" fontId="48" fillId="0" borderId="56" xfId="32" applyFont="1" applyBorder="1" applyAlignment="1">
      <alignment horizontal="right"/>
    </xf>
    <xf numFmtId="0" fontId="32" fillId="0" borderId="56" xfId="32" applyFont="1" applyBorder="1" applyAlignment="1">
      <alignment horizontal="right" vertical="center"/>
    </xf>
    <xf numFmtId="0" fontId="32" fillId="0" borderId="56" xfId="32" applyFont="1" applyBorder="1" applyAlignment="1">
      <alignment horizontal="left" vertical="center"/>
    </xf>
    <xf numFmtId="0" fontId="32" fillId="0" borderId="56" xfId="32" applyFont="1" applyBorder="1" applyAlignment="1">
      <alignment horizontal="right"/>
    </xf>
    <xf numFmtId="1" fontId="48" fillId="0" borderId="56" xfId="32" applyNumberFormat="1" applyFont="1" applyBorder="1" applyAlignment="1">
      <alignment horizontal="right"/>
    </xf>
    <xf numFmtId="0" fontId="48" fillId="0" borderId="56" xfId="32" applyFont="1" applyBorder="1" applyAlignment="1">
      <alignment horizontal="left"/>
    </xf>
    <xf numFmtId="0" fontId="31" fillId="0" borderId="28" xfId="32" applyFont="1" applyBorder="1" applyAlignment="1">
      <alignment horizontal="right"/>
    </xf>
    <xf numFmtId="0" fontId="103" fillId="0" borderId="28" xfId="32" applyFont="1" applyBorder="1"/>
    <xf numFmtId="0" fontId="35" fillId="0" borderId="28" xfId="32" applyFont="1" applyBorder="1" applyAlignment="1">
      <alignment horizontal="right" vertical="center"/>
    </xf>
    <xf numFmtId="0" fontId="31" fillId="0" borderId="28" xfId="32" applyFont="1" applyBorder="1" applyAlignment="1">
      <alignment horizontal="right" vertical="center"/>
    </xf>
    <xf numFmtId="0" fontId="35" fillId="0" borderId="28" xfId="32" applyFont="1" applyBorder="1" applyAlignment="1">
      <alignment horizontal="right"/>
    </xf>
    <xf numFmtId="0" fontId="32" fillId="0" borderId="22" xfId="32" applyFont="1" applyBorder="1" applyAlignment="1">
      <alignment horizontal="right"/>
    </xf>
    <xf numFmtId="0" fontId="31" fillId="30" borderId="22" xfId="32" applyFont="1" applyFill="1" applyBorder="1"/>
    <xf numFmtId="0" fontId="105" fillId="32" borderId="22" xfId="32" applyFont="1" applyFill="1" applyBorder="1" applyAlignment="1">
      <alignment horizontal="right"/>
    </xf>
    <xf numFmtId="0" fontId="32" fillId="19" borderId="22" xfId="32" applyFont="1" applyFill="1" applyBorder="1" applyAlignment="1">
      <alignment horizontal="left"/>
    </xf>
    <xf numFmtId="0" fontId="35" fillId="0" borderId="30" xfId="32" applyFont="1" applyBorder="1"/>
    <xf numFmtId="0" fontId="35" fillId="0" borderId="34" xfId="32" applyFont="1" applyBorder="1"/>
    <xf numFmtId="0" fontId="32" fillId="20" borderId="22" xfId="32" applyFont="1" applyFill="1" applyBorder="1" applyAlignment="1">
      <alignment horizontal="left"/>
    </xf>
    <xf numFmtId="0" fontId="35" fillId="0" borderId="0" xfId="32" applyFont="1" applyAlignment="1">
      <alignment horizontal="right"/>
    </xf>
    <xf numFmtId="0" fontId="32" fillId="21" borderId="59" xfId="32" applyFont="1" applyFill="1" applyBorder="1" applyAlignment="1">
      <alignment horizontal="left"/>
    </xf>
    <xf numFmtId="0" fontId="35" fillId="21" borderId="9" xfId="32" applyFont="1" applyFill="1" applyBorder="1" applyAlignment="1">
      <alignment horizontal="right"/>
    </xf>
    <xf numFmtId="0" fontId="35" fillId="21" borderId="8" xfId="32" applyFont="1" applyFill="1" applyBorder="1" applyAlignment="1">
      <alignment horizontal="right"/>
    </xf>
    <xf numFmtId="0" fontId="96" fillId="0" borderId="0" xfId="32" applyFont="1"/>
    <xf numFmtId="0" fontId="48" fillId="9" borderId="60" xfId="32" applyFont="1" applyFill="1" applyBorder="1"/>
    <xf numFmtId="0" fontId="48" fillId="9" borderId="61" xfId="32" applyFont="1" applyFill="1" applyBorder="1"/>
    <xf numFmtId="0" fontId="48" fillId="9" borderId="62" xfId="32" applyFont="1" applyFill="1" applyBorder="1"/>
    <xf numFmtId="0" fontId="32" fillId="22" borderId="35" xfId="32" applyFont="1" applyFill="1" applyBorder="1" applyAlignment="1">
      <alignment horizontal="left"/>
    </xf>
    <xf numFmtId="0" fontId="35" fillId="22" borderId="11" xfId="32" applyFont="1" applyFill="1" applyBorder="1" applyAlignment="1">
      <alignment horizontal="right"/>
    </xf>
    <xf numFmtId="0" fontId="35" fillId="22" borderId="3" xfId="32" applyFont="1" applyFill="1" applyBorder="1" applyAlignment="1">
      <alignment horizontal="right"/>
    </xf>
    <xf numFmtId="0" fontId="48" fillId="9" borderId="63" xfId="32" applyFont="1" applyFill="1" applyBorder="1"/>
    <xf numFmtId="0" fontId="48" fillId="9" borderId="64" xfId="32" applyFont="1" applyFill="1" applyBorder="1"/>
    <xf numFmtId="0" fontId="48" fillId="9" borderId="65" xfId="32" applyFont="1" applyFill="1" applyBorder="1"/>
    <xf numFmtId="0" fontId="31" fillId="0" borderId="28" xfId="32" applyFont="1" applyBorder="1" applyAlignment="1">
      <alignment vertical="center"/>
    </xf>
    <xf numFmtId="0" fontId="31" fillId="7" borderId="22" xfId="32" applyFont="1" applyFill="1" applyBorder="1"/>
    <xf numFmtId="0" fontId="48" fillId="0" borderId="57" xfId="32" applyFont="1" applyBorder="1"/>
    <xf numFmtId="0" fontId="35" fillId="0" borderId="0" xfId="9" applyFont="1"/>
    <xf numFmtId="0" fontId="32" fillId="0" borderId="22" xfId="0" applyFont="1" applyBorder="1" applyAlignment="1">
      <alignment horizontal="center" vertical="center" wrapText="1"/>
    </xf>
    <xf numFmtId="0" fontId="32" fillId="14" borderId="22" xfId="0" applyFont="1" applyFill="1" applyBorder="1" applyAlignment="1">
      <alignment horizontal="center" vertical="center" wrapText="1"/>
    </xf>
    <xf numFmtId="0" fontId="31" fillId="14" borderId="22" xfId="0" applyFont="1" applyFill="1" applyBorder="1" applyAlignment="1">
      <alignment horizontal="center" vertical="center"/>
    </xf>
    <xf numFmtId="0" fontId="31" fillId="14" borderId="22" xfId="0" applyFont="1" applyFill="1" applyBorder="1" applyAlignment="1">
      <alignment horizontal="left" vertical="center"/>
    </xf>
    <xf numFmtId="0" fontId="35" fillId="14" borderId="22" xfId="0" applyFont="1" applyFill="1" applyBorder="1" applyAlignment="1">
      <alignment horizontal="center"/>
    </xf>
    <xf numFmtId="0" fontId="32" fillId="0" borderId="22" xfId="0" applyFont="1" applyBorder="1" applyAlignment="1">
      <alignment horizontal="center" vertical="center"/>
    </xf>
    <xf numFmtId="0" fontId="32" fillId="0" borderId="22" xfId="0" applyFont="1" applyBorder="1" applyAlignment="1">
      <alignment horizontal="right" vertical="center"/>
    </xf>
    <xf numFmtId="0" fontId="48" fillId="0" borderId="22" xfId="0" applyFont="1" applyBorder="1" applyAlignment="1">
      <alignment horizontal="center"/>
    </xf>
    <xf numFmtId="0" fontId="32" fillId="14" borderId="22" xfId="0" applyFont="1" applyFill="1" applyBorder="1" applyAlignment="1">
      <alignment horizontal="center" vertical="center"/>
    </xf>
    <xf numFmtId="0" fontId="32" fillId="14" borderId="22" xfId="0" applyFont="1" applyFill="1" applyBorder="1" applyAlignment="1">
      <alignment horizontal="left" vertical="center"/>
    </xf>
    <xf numFmtId="0" fontId="32" fillId="14" borderId="22" xfId="0" applyFont="1" applyFill="1" applyBorder="1" applyAlignment="1">
      <alignment horizontal="right" vertical="center"/>
    </xf>
    <xf numFmtId="0" fontId="32" fillId="0" borderId="22" xfId="0" applyFont="1" applyBorder="1" applyAlignment="1">
      <alignment horizontal="center"/>
    </xf>
    <xf numFmtId="0" fontId="32" fillId="14" borderId="22" xfId="0" applyFont="1" applyFill="1" applyBorder="1" applyAlignment="1">
      <alignment horizontal="right"/>
    </xf>
    <xf numFmtId="0" fontId="32" fillId="14" borderId="22" xfId="0" applyFont="1" applyFill="1" applyBorder="1" applyAlignment="1">
      <alignment horizontal="center"/>
    </xf>
    <xf numFmtId="0" fontId="32" fillId="14" borderId="22" xfId="0" applyFont="1" applyFill="1" applyBorder="1" applyAlignment="1">
      <alignment horizontal="left"/>
    </xf>
    <xf numFmtId="0" fontId="0" fillId="0" borderId="75" xfId="0" applyBorder="1"/>
    <xf numFmtId="0" fontId="24" fillId="30" borderId="75" xfId="0" applyFont="1" applyFill="1" applyBorder="1"/>
    <xf numFmtId="0" fontId="48" fillId="0" borderId="30" xfId="32" applyFont="1" applyBorder="1"/>
    <xf numFmtId="0" fontId="32" fillId="0" borderId="30" xfId="32" applyFont="1" applyBorder="1" applyAlignment="1">
      <alignment horizontal="center" vertical="center"/>
    </xf>
    <xf numFmtId="0" fontId="103" fillId="0" borderId="30" xfId="32" applyFont="1" applyBorder="1"/>
    <xf numFmtId="0" fontId="35" fillId="0" borderId="33" xfId="32" applyFont="1" applyBorder="1"/>
    <xf numFmtId="0" fontId="32" fillId="0" borderId="87" xfId="32" applyFont="1" applyBorder="1"/>
    <xf numFmtId="0" fontId="31" fillId="0" borderId="30" xfId="32" applyFont="1" applyBorder="1"/>
    <xf numFmtId="0" fontId="48" fillId="0" borderId="88" xfId="32" applyFont="1" applyBorder="1"/>
    <xf numFmtId="0" fontId="32" fillId="0" borderId="22" xfId="0" applyFont="1" applyBorder="1" applyAlignment="1">
      <alignment horizontal="left" textRotation="90" wrapText="1"/>
    </xf>
    <xf numFmtId="0" fontId="32" fillId="0" borderId="22" xfId="0" applyFont="1" applyBorder="1" applyAlignment="1">
      <alignment horizontal="left" vertical="center" wrapText="1"/>
    </xf>
    <xf numFmtId="1" fontId="73" fillId="0" borderId="22" xfId="0" applyNumberFormat="1" applyFont="1" applyBorder="1" applyAlignment="1">
      <alignment horizontal="right" vertical="top" shrinkToFit="1"/>
    </xf>
    <xf numFmtId="0" fontId="31" fillId="0" borderId="22" xfId="0" applyFont="1" applyBorder="1" applyAlignment="1">
      <alignment horizontal="left" vertical="top" wrapText="1"/>
    </xf>
    <xf numFmtId="1" fontId="73" fillId="0" borderId="22" xfId="0" applyNumberFormat="1" applyFont="1" applyBorder="1" applyAlignment="1">
      <alignment horizontal="center" vertical="top" shrinkToFit="1"/>
    </xf>
    <xf numFmtId="0" fontId="31" fillId="0" borderId="22" xfId="0" applyFont="1" applyBorder="1" applyAlignment="1">
      <alignment horizontal="left" wrapText="1"/>
    </xf>
    <xf numFmtId="0" fontId="91" fillId="0" borderId="22" xfId="0" applyFont="1" applyBorder="1" applyAlignment="1">
      <alignment horizontal="right" vertical="top" wrapText="1"/>
    </xf>
    <xf numFmtId="1" fontId="116" fillId="0" borderId="22" xfId="0" applyNumberFormat="1" applyFont="1" applyBorder="1" applyAlignment="1">
      <alignment horizontal="right" vertical="top" shrinkToFit="1"/>
    </xf>
    <xf numFmtId="1" fontId="116" fillId="0" borderId="22" xfId="0" applyNumberFormat="1" applyFont="1" applyBorder="1" applyAlignment="1">
      <alignment horizontal="center" vertical="top" shrinkToFit="1"/>
    </xf>
    <xf numFmtId="0" fontId="32" fillId="0" borderId="36" xfId="0" applyFont="1" applyBorder="1" applyAlignment="1">
      <alignment horizontal="left" textRotation="90" wrapText="1"/>
    </xf>
    <xf numFmtId="0" fontId="32" fillId="0" borderId="43" xfId="0" applyFont="1" applyBorder="1" applyAlignment="1">
      <alignment horizontal="left" vertical="center" wrapText="1" indent="1"/>
    </xf>
    <xf numFmtId="1" fontId="73" fillId="0" borderId="36" xfId="0" applyNumberFormat="1" applyFont="1" applyBorder="1" applyAlignment="1">
      <alignment horizontal="right" vertical="top" shrinkToFit="1"/>
    </xf>
    <xf numFmtId="0" fontId="31" fillId="0" borderId="43" xfId="0" applyFont="1" applyBorder="1" applyAlignment="1">
      <alignment horizontal="left" vertical="top" wrapText="1"/>
    </xf>
    <xf numFmtId="0" fontId="31" fillId="0" borderId="36" xfId="0" applyFont="1" applyBorder="1" applyAlignment="1">
      <alignment horizontal="left" wrapText="1"/>
    </xf>
    <xf numFmtId="0" fontId="31" fillId="0" borderId="43" xfId="0" applyFont="1" applyBorder="1" applyAlignment="1">
      <alignment horizontal="left" wrapText="1"/>
    </xf>
    <xf numFmtId="0" fontId="31" fillId="0" borderId="45" xfId="0" applyFont="1" applyBorder="1" applyAlignment="1">
      <alignment horizontal="left" wrapText="1"/>
    </xf>
    <xf numFmtId="0" fontId="31" fillId="0" borderId="27" xfId="0" applyFont="1" applyBorder="1" applyAlignment="1">
      <alignment horizontal="left" wrapText="1"/>
    </xf>
    <xf numFmtId="0" fontId="32" fillId="0" borderId="27" xfId="0" applyFont="1" applyBorder="1" applyAlignment="1">
      <alignment horizontal="left" vertical="top" wrapText="1"/>
    </xf>
    <xf numFmtId="1" fontId="116" fillId="0" borderId="27" xfId="0" applyNumberFormat="1" applyFont="1" applyBorder="1" applyAlignment="1">
      <alignment horizontal="right" vertical="top" shrinkToFit="1"/>
    </xf>
    <xf numFmtId="1" fontId="116" fillId="0" borderId="27" xfId="0" applyNumberFormat="1" applyFont="1" applyBorder="1" applyAlignment="1">
      <alignment horizontal="center" vertical="top" shrinkToFit="1"/>
    </xf>
    <xf numFmtId="0" fontId="31" fillId="0" borderId="48" xfId="0" applyFont="1" applyBorder="1" applyAlignment="1">
      <alignment horizontal="left" wrapText="1"/>
    </xf>
    <xf numFmtId="1" fontId="73" fillId="0" borderId="38" xfId="0" applyNumberFormat="1" applyFont="1" applyBorder="1" applyAlignment="1">
      <alignment horizontal="right" vertical="top" shrinkToFit="1"/>
    </xf>
    <xf numFmtId="0" fontId="31" fillId="0" borderId="29" xfId="0" applyFont="1" applyBorder="1" applyAlignment="1">
      <alignment horizontal="left" vertical="top" wrapText="1"/>
    </xf>
    <xf numFmtId="1" fontId="73" fillId="0" borderId="29" xfId="0" applyNumberFormat="1" applyFont="1" applyBorder="1" applyAlignment="1">
      <alignment horizontal="right" vertical="top" shrinkToFit="1"/>
    </xf>
    <xf numFmtId="1" fontId="73" fillId="0" borderId="29" xfId="0" applyNumberFormat="1" applyFont="1" applyBorder="1" applyAlignment="1">
      <alignment horizontal="center" vertical="top" shrinkToFit="1"/>
    </xf>
    <xf numFmtId="0" fontId="31" fillId="0" borderId="44" xfId="0" applyFont="1" applyBorder="1" applyAlignment="1">
      <alignment horizontal="left" vertical="top" wrapText="1"/>
    </xf>
    <xf numFmtId="0" fontId="31" fillId="0" borderId="29" xfId="0" applyFont="1" applyBorder="1" applyAlignment="1">
      <alignment horizontal="left" wrapText="1"/>
    </xf>
    <xf numFmtId="1" fontId="73" fillId="0" borderId="39" xfId="0" applyNumberFormat="1" applyFont="1" applyBorder="1" applyAlignment="1">
      <alignment horizontal="right" vertical="top" shrinkToFit="1"/>
    </xf>
    <xf numFmtId="0" fontId="31" fillId="0" borderId="28" xfId="0" applyFont="1" applyBorder="1" applyAlignment="1">
      <alignment horizontal="left" vertical="top" wrapText="1"/>
    </xf>
    <xf numFmtId="1" fontId="73" fillId="0" borderId="28" xfId="0" applyNumberFormat="1" applyFont="1" applyBorder="1" applyAlignment="1">
      <alignment horizontal="right" vertical="top" shrinkToFit="1"/>
    </xf>
    <xf numFmtId="1" fontId="73" fillId="0" borderId="28" xfId="0" applyNumberFormat="1" applyFont="1" applyBorder="1" applyAlignment="1">
      <alignment horizontal="center" vertical="top" shrinkToFit="1"/>
    </xf>
    <xf numFmtId="0" fontId="31" fillId="0" borderId="50" xfId="0" applyFont="1" applyBorder="1" applyAlignment="1">
      <alignment horizontal="left" vertical="top" wrapText="1"/>
    </xf>
    <xf numFmtId="0" fontId="31" fillId="0" borderId="59" xfId="0" applyFont="1" applyBorder="1" applyAlignment="1">
      <alignment horizontal="left" wrapText="1"/>
    </xf>
    <xf numFmtId="0" fontId="31" fillId="0" borderId="78" xfId="0" applyFont="1" applyBorder="1" applyAlignment="1">
      <alignment horizontal="left" wrapText="1"/>
    </xf>
    <xf numFmtId="0" fontId="91" fillId="0" borderId="78" xfId="0" applyFont="1" applyBorder="1" applyAlignment="1">
      <alignment horizontal="right" vertical="top" wrapText="1"/>
    </xf>
    <xf numFmtId="1" fontId="116" fillId="0" borderId="78" xfId="0" applyNumberFormat="1" applyFont="1" applyBorder="1" applyAlignment="1">
      <alignment horizontal="right" vertical="top" shrinkToFit="1"/>
    </xf>
    <xf numFmtId="1" fontId="116" fillId="0" borderId="78" xfId="0" applyNumberFormat="1" applyFont="1" applyBorder="1" applyAlignment="1">
      <alignment horizontal="center" vertical="top" shrinkToFit="1"/>
    </xf>
    <xf numFmtId="0" fontId="31" fillId="0" borderId="79" xfId="0" applyFont="1" applyBorder="1" applyAlignment="1">
      <alignment horizontal="left" wrapText="1"/>
    </xf>
    <xf numFmtId="0" fontId="32" fillId="0" borderId="59" xfId="0" applyFont="1" applyBorder="1" applyAlignment="1">
      <alignment horizontal="left" textRotation="90" wrapText="1"/>
    </xf>
    <xf numFmtId="0" fontId="32" fillId="0" borderId="78" xfId="0" applyFont="1" applyBorder="1" applyAlignment="1">
      <alignment horizontal="left" vertical="center" wrapText="1"/>
    </xf>
    <xf numFmtId="0" fontId="32" fillId="0" borderId="78" xfId="0" applyFont="1" applyBorder="1" applyAlignment="1">
      <alignment horizontal="center" vertical="center" wrapText="1"/>
    </xf>
    <xf numFmtId="0" fontId="32" fillId="0" borderId="78" xfId="0" applyFont="1" applyBorder="1" applyAlignment="1">
      <alignment horizontal="left" textRotation="90" wrapText="1"/>
    </xf>
    <xf numFmtId="0" fontId="32" fillId="0" borderId="79" xfId="0" applyFont="1" applyBorder="1" applyAlignment="1">
      <alignment horizontal="left" vertical="center" wrapText="1" indent="1"/>
    </xf>
    <xf numFmtId="0" fontId="31" fillId="0" borderId="38" xfId="0" applyFont="1" applyBorder="1" applyAlignment="1">
      <alignment horizontal="left" wrapText="1"/>
    </xf>
    <xf numFmtId="0" fontId="32" fillId="0" borderId="29" xfId="0" applyFont="1" applyBorder="1" applyAlignment="1">
      <alignment horizontal="left" vertical="top" wrapText="1"/>
    </xf>
    <xf numFmtId="1" fontId="116" fillId="0" borderId="29" xfId="0" applyNumberFormat="1" applyFont="1" applyBorder="1" applyAlignment="1">
      <alignment horizontal="right" vertical="top" shrinkToFit="1"/>
    </xf>
    <xf numFmtId="1" fontId="116" fillId="0" borderId="29" xfId="0" applyNumberFormat="1" applyFont="1" applyBorder="1" applyAlignment="1">
      <alignment horizontal="center" vertical="top" shrinkToFit="1"/>
    </xf>
    <xf numFmtId="0" fontId="31" fillId="0" borderId="44" xfId="0" applyFont="1" applyBorder="1" applyAlignment="1">
      <alignment horizontal="left" wrapText="1"/>
    </xf>
    <xf numFmtId="0" fontId="31" fillId="0" borderId="39" xfId="0" applyFont="1" applyBorder="1" applyAlignment="1">
      <alignment horizontal="left" wrapText="1"/>
    </xf>
    <xf numFmtId="0" fontId="31" fillId="0" borderId="28" xfId="0" applyFont="1" applyBorder="1" applyAlignment="1">
      <alignment horizontal="left" wrapText="1"/>
    </xf>
    <xf numFmtId="0" fontId="32" fillId="0" borderId="28" xfId="0" applyFont="1" applyBorder="1" applyAlignment="1">
      <alignment horizontal="left" vertical="top" wrapText="1"/>
    </xf>
    <xf numFmtId="1" fontId="116" fillId="0" borderId="28" xfId="0" applyNumberFormat="1" applyFont="1" applyBorder="1" applyAlignment="1">
      <alignment horizontal="right" vertical="top" shrinkToFit="1"/>
    </xf>
    <xf numFmtId="1" fontId="116" fillId="0" borderId="28" xfId="0" applyNumberFormat="1" applyFont="1" applyBorder="1" applyAlignment="1">
      <alignment horizontal="center" vertical="top" shrinkToFit="1"/>
    </xf>
    <xf numFmtId="0" fontId="31" fillId="0" borderId="50" xfId="0" applyFont="1" applyBorder="1" applyAlignment="1">
      <alignment horizontal="left" wrapText="1"/>
    </xf>
    <xf numFmtId="1" fontId="116" fillId="0" borderId="36" xfId="0" applyNumberFormat="1" applyFont="1" applyBorder="1" applyAlignment="1">
      <alignment horizontal="right" vertical="top" shrinkToFit="1"/>
    </xf>
    <xf numFmtId="1" fontId="116" fillId="0" borderId="38" xfId="0" applyNumberFormat="1" applyFont="1" applyBorder="1" applyAlignment="1">
      <alignment horizontal="right" vertical="top" shrinkToFit="1"/>
    </xf>
    <xf numFmtId="0" fontId="31" fillId="31" borderId="22" xfId="32" applyFont="1" applyFill="1" applyBorder="1"/>
    <xf numFmtId="0" fontId="31" fillId="31" borderId="22" xfId="32" applyFont="1" applyFill="1" applyBorder="1" applyAlignment="1">
      <alignment vertical="center"/>
    </xf>
    <xf numFmtId="0" fontId="71" fillId="0" borderId="0" xfId="0" applyFont="1" applyAlignment="1">
      <alignment vertical="center"/>
    </xf>
    <xf numFmtId="0" fontId="91" fillId="0" borderId="0" xfId="0" applyFont="1" applyAlignment="1">
      <alignment vertical="center"/>
    </xf>
    <xf numFmtId="0" fontId="31" fillId="0" borderId="1" xfId="0" applyFont="1" applyBorder="1" applyAlignment="1">
      <alignment vertical="center"/>
    </xf>
    <xf numFmtId="1" fontId="116" fillId="0" borderId="39" xfId="0" applyNumberFormat="1" applyFont="1" applyBorder="1" applyAlignment="1">
      <alignment horizontal="right" vertical="top" shrinkToFit="1"/>
    </xf>
    <xf numFmtId="0" fontId="31" fillId="4" borderId="28" xfId="0" applyFont="1" applyFill="1" applyBorder="1" applyAlignment="1">
      <alignment horizontal="left" vertical="top" wrapText="1"/>
    </xf>
    <xf numFmtId="0" fontId="31" fillId="4" borderId="22" xfId="0" applyFont="1" applyFill="1" applyBorder="1" applyAlignment="1">
      <alignment horizontal="left" vertical="top" wrapText="1"/>
    </xf>
    <xf numFmtId="0" fontId="105" fillId="3" borderId="22" xfId="0" applyFont="1" applyFill="1" applyBorder="1" applyAlignment="1">
      <alignment horizontal="right" vertical="top" wrapText="1"/>
    </xf>
    <xf numFmtId="0" fontId="105" fillId="3" borderId="29" xfId="0" applyFont="1" applyFill="1" applyBorder="1" applyAlignment="1">
      <alignment horizontal="right" vertical="top" wrapText="1"/>
    </xf>
    <xf numFmtId="0" fontId="109" fillId="0" borderId="0" xfId="9" applyFont="1" applyAlignment="1">
      <alignment horizontal="left"/>
    </xf>
    <xf numFmtId="0" fontId="70" fillId="0" borderId="0" xfId="0" applyFont="1"/>
    <xf numFmtId="0" fontId="70" fillId="0" borderId="5" xfId="0" applyFont="1" applyBorder="1" applyAlignment="1">
      <alignment horizontal="right" vertical="center"/>
    </xf>
    <xf numFmtId="0" fontId="70" fillId="0" borderId="5" xfId="0" applyFont="1" applyBorder="1" applyAlignment="1">
      <alignment vertical="center" textRotation="90"/>
    </xf>
    <xf numFmtId="0" fontId="118" fillId="0" borderId="5" xfId="0" applyFont="1" applyBorder="1" applyAlignment="1">
      <alignment horizontal="center" vertical="center" wrapText="1"/>
    </xf>
    <xf numFmtId="0" fontId="70" fillId="0" borderId="51" xfId="0" applyFont="1" applyBorder="1" applyAlignment="1">
      <alignment vertical="center"/>
    </xf>
    <xf numFmtId="0" fontId="70" fillId="0" borderId="5" xfId="0" applyFont="1" applyBorder="1" applyAlignment="1">
      <alignment horizontal="right" vertical="center" wrapText="1"/>
    </xf>
    <xf numFmtId="0" fontId="70" fillId="0" borderId="5" xfId="0" applyFont="1" applyBorder="1" applyAlignment="1">
      <alignment vertical="center" wrapText="1"/>
    </xf>
    <xf numFmtId="0" fontId="118" fillId="0" borderId="5" xfId="0" applyFont="1" applyBorder="1" applyAlignment="1">
      <alignment horizontal="center" vertical="center"/>
    </xf>
    <xf numFmtId="0" fontId="70" fillId="0" borderId="5" xfId="0" applyFont="1" applyBorder="1" applyAlignment="1">
      <alignment wrapText="1"/>
    </xf>
    <xf numFmtId="0" fontId="70" fillId="0" borderId="8" xfId="0" applyFont="1" applyBorder="1" applyAlignment="1">
      <alignment vertical="center" wrapText="1"/>
    </xf>
    <xf numFmtId="0" fontId="70" fillId="0" borderId="0" xfId="0" applyFont="1" applyAlignment="1">
      <alignment vertical="center"/>
    </xf>
    <xf numFmtId="0" fontId="70" fillId="0" borderId="5" xfId="0" applyFont="1" applyBorder="1" applyAlignment="1">
      <alignment horizontal="center" vertical="center"/>
    </xf>
    <xf numFmtId="0" fontId="70" fillId="0" borderId="8" xfId="0" applyFont="1" applyBorder="1" applyAlignment="1">
      <alignment vertical="center" textRotation="90"/>
    </xf>
    <xf numFmtId="0" fontId="122" fillId="0" borderId="91" xfId="35" applyFont="1" applyBorder="1" applyAlignment="1">
      <alignment horizontal="left" textRotation="90" wrapText="1"/>
    </xf>
    <xf numFmtId="0" fontId="122" fillId="0" borderId="91" xfId="35" applyFont="1" applyBorder="1" applyAlignment="1">
      <alignment horizontal="center" vertical="center" wrapText="1"/>
    </xf>
    <xf numFmtId="0" fontId="122" fillId="0" borderId="91" xfId="35" applyFont="1" applyBorder="1" applyAlignment="1">
      <alignment horizontal="left" vertical="top" wrapText="1"/>
    </xf>
    <xf numFmtId="0" fontId="122" fillId="0" borderId="91" xfId="35" applyFont="1" applyBorder="1" applyAlignment="1">
      <alignment horizontal="left" vertical="center" wrapText="1" indent="2"/>
    </xf>
    <xf numFmtId="1" fontId="123" fillId="0" borderId="91" xfId="35" applyNumberFormat="1" applyFont="1" applyBorder="1" applyAlignment="1">
      <alignment horizontal="center" vertical="top" shrinkToFit="1"/>
    </xf>
    <xf numFmtId="0" fontId="124" fillId="0" borderId="91" xfId="35" applyFont="1" applyBorder="1" applyAlignment="1">
      <alignment horizontal="left" vertical="top" wrapText="1"/>
    </xf>
    <xf numFmtId="0" fontId="120" fillId="0" borderId="91" xfId="35" applyBorder="1" applyAlignment="1">
      <alignment horizontal="left" wrapText="1"/>
    </xf>
    <xf numFmtId="1" fontId="125" fillId="0" borderId="91" xfId="35" applyNumberFormat="1" applyFont="1" applyBorder="1" applyAlignment="1">
      <alignment horizontal="center" vertical="top" shrinkToFit="1"/>
    </xf>
    <xf numFmtId="1" fontId="127" fillId="0" borderId="91" xfId="35" applyNumberFormat="1" applyFont="1" applyBorder="1" applyAlignment="1">
      <alignment horizontal="center" vertical="top" shrinkToFit="1"/>
    </xf>
    <xf numFmtId="0" fontId="126" fillId="0" borderId="91" xfId="35" applyFont="1" applyBorder="1" applyAlignment="1">
      <alignment horizontal="left" vertical="top" wrapText="1"/>
    </xf>
    <xf numFmtId="0" fontId="32" fillId="0" borderId="34" xfId="0" applyFont="1" applyBorder="1" applyAlignment="1">
      <alignment horizontal="center" vertical="center" textRotation="90" wrapText="1"/>
    </xf>
    <xf numFmtId="0" fontId="32" fillId="0" borderId="34" xfId="0" applyFont="1" applyBorder="1" applyAlignment="1">
      <alignment horizontal="center" vertical="center"/>
    </xf>
    <xf numFmtId="0" fontId="124" fillId="30" borderId="91" xfId="35" applyFont="1" applyFill="1" applyBorder="1" applyAlignment="1">
      <alignment horizontal="left" vertical="top" wrapText="1"/>
    </xf>
    <xf numFmtId="1" fontId="132" fillId="0" borderId="91" xfId="35" applyNumberFormat="1" applyFont="1" applyBorder="1" applyAlignment="1">
      <alignment horizontal="center" vertical="top" shrinkToFit="1"/>
    </xf>
    <xf numFmtId="0" fontId="48" fillId="0" borderId="0" xfId="0" applyFont="1" applyAlignment="1">
      <alignment horizontal="center" vertical="center" wrapText="1"/>
    </xf>
    <xf numFmtId="0" fontId="24" fillId="38" borderId="75" xfId="0" applyFont="1" applyFill="1" applyBorder="1"/>
    <xf numFmtId="0" fontId="24" fillId="38" borderId="27" xfId="0" applyFont="1" applyFill="1" applyBorder="1"/>
    <xf numFmtId="0" fontId="0" fillId="0" borderId="9" xfId="0" applyBorder="1"/>
    <xf numFmtId="0" fontId="0" fillId="31" borderId="22" xfId="0" applyFill="1" applyBorder="1"/>
    <xf numFmtId="1" fontId="133" fillId="0" borderId="91" xfId="35" applyNumberFormat="1" applyFont="1" applyBorder="1" applyAlignment="1">
      <alignment horizontal="center" vertical="top" shrinkToFit="1"/>
    </xf>
    <xf numFmtId="0" fontId="22" fillId="0" borderId="51" xfId="0" applyFont="1" applyBorder="1" applyAlignment="1">
      <alignment horizontal="center"/>
    </xf>
    <xf numFmtId="0" fontId="22" fillId="4" borderId="51" xfId="0" applyFont="1" applyFill="1" applyBorder="1" applyAlignment="1">
      <alignment horizontal="center"/>
    </xf>
    <xf numFmtId="0" fontId="48" fillId="2" borderId="20" xfId="0" applyFont="1" applyFill="1" applyBorder="1" applyAlignment="1">
      <alignment horizontal="center"/>
    </xf>
    <xf numFmtId="0" fontId="48" fillId="2" borderId="11" xfId="0" applyFont="1" applyFill="1" applyBorder="1" applyAlignment="1">
      <alignment horizontal="center"/>
    </xf>
    <xf numFmtId="0" fontId="48" fillId="2" borderId="3" xfId="0" applyFont="1" applyFill="1" applyBorder="1" applyAlignment="1">
      <alignment horizontal="center"/>
    </xf>
    <xf numFmtId="0" fontId="48" fillId="2" borderId="6" xfId="0" applyFont="1" applyFill="1" applyBorder="1" applyAlignment="1">
      <alignment horizontal="center"/>
    </xf>
    <xf numFmtId="0" fontId="48" fillId="2" borderId="4" xfId="0" applyFont="1" applyFill="1" applyBorder="1" applyAlignment="1">
      <alignment horizontal="center"/>
    </xf>
    <xf numFmtId="0" fontId="48" fillId="2" borderId="1" xfId="0" applyFont="1" applyFill="1" applyBorder="1" applyAlignment="1">
      <alignment horizontal="center"/>
    </xf>
    <xf numFmtId="0" fontId="48" fillId="2" borderId="5" xfId="0" applyFont="1" applyFill="1" applyBorder="1" applyAlignment="1">
      <alignment horizontal="center"/>
    </xf>
    <xf numFmtId="0" fontId="70" fillId="0" borderId="8" xfId="0" applyFont="1" applyBorder="1" applyAlignment="1">
      <alignment horizontal="center" vertical="center"/>
    </xf>
    <xf numFmtId="0" fontId="70" fillId="0" borderId="10" xfId="0" applyFont="1" applyBorder="1" applyAlignment="1">
      <alignment horizontal="left" vertical="center"/>
    </xf>
    <xf numFmtId="0" fontId="70" fillId="0" borderId="8" xfId="0" applyFont="1" applyBorder="1" applyAlignment="1">
      <alignment horizontal="left" vertical="center"/>
    </xf>
    <xf numFmtId="0" fontId="24" fillId="0" borderId="78" xfId="0" applyFont="1" applyBorder="1"/>
    <xf numFmtId="0" fontId="119" fillId="16" borderId="8" xfId="0" applyFont="1" applyFill="1" applyBorder="1" applyAlignment="1">
      <alignment horizontal="center" vertical="center"/>
    </xf>
    <xf numFmtId="0" fontId="119" fillId="23" borderId="5" xfId="0" applyFont="1" applyFill="1" applyBorder="1" applyAlignment="1">
      <alignment horizontal="center" vertical="center"/>
    </xf>
    <xf numFmtId="0" fontId="119" fillId="16" borderId="5" xfId="0" applyFont="1" applyFill="1" applyBorder="1" applyAlignment="1">
      <alignment horizontal="center" vertical="center"/>
    </xf>
    <xf numFmtId="0" fontId="119" fillId="23" borderId="8" xfId="0" applyFont="1" applyFill="1" applyBorder="1" applyAlignment="1">
      <alignment horizontal="center" vertical="center" wrapText="1"/>
    </xf>
    <xf numFmtId="0" fontId="119" fillId="16" borderId="8" xfId="0" applyFont="1" applyFill="1" applyBorder="1" applyAlignment="1">
      <alignment horizontal="center" vertical="center" wrapText="1"/>
    </xf>
    <xf numFmtId="0" fontId="119" fillId="23" borderId="51" xfId="0" applyFont="1" applyFill="1" applyBorder="1" applyAlignment="1">
      <alignment horizontal="center" vertical="center"/>
    </xf>
    <xf numFmtId="0" fontId="70" fillId="0" borderId="7" xfId="0" applyFont="1" applyBorder="1" applyAlignment="1">
      <alignment horizontal="center" vertical="center"/>
    </xf>
    <xf numFmtId="0" fontId="119" fillId="23" borderId="8" xfId="0" applyFont="1" applyFill="1" applyBorder="1" applyAlignment="1">
      <alignment horizontal="center" vertical="center"/>
    </xf>
    <xf numFmtId="0" fontId="119" fillId="23" borderId="51" xfId="0" applyFont="1" applyFill="1" applyBorder="1" applyAlignment="1">
      <alignment horizontal="center" vertical="center" wrapText="1"/>
    </xf>
    <xf numFmtId="0" fontId="119" fillId="23" borderId="5" xfId="0" applyFont="1" applyFill="1" applyBorder="1" applyAlignment="1">
      <alignment horizontal="center" vertical="center" wrapText="1"/>
    </xf>
    <xf numFmtId="0" fontId="119" fillId="16" borderId="5" xfId="0" applyFont="1" applyFill="1" applyBorder="1" applyAlignment="1">
      <alignment horizontal="center" vertical="center" wrapText="1"/>
    </xf>
    <xf numFmtId="0" fontId="119" fillId="3" borderId="5" xfId="0" applyFont="1" applyFill="1" applyBorder="1" applyAlignment="1">
      <alignment horizontal="center" vertical="center"/>
    </xf>
    <xf numFmtId="0" fontId="70" fillId="34" borderId="8" xfId="0" applyFont="1" applyFill="1" applyBorder="1" applyAlignment="1">
      <alignment horizontal="center" vertical="center"/>
    </xf>
    <xf numFmtId="0" fontId="119" fillId="3" borderId="8" xfId="0" applyFont="1" applyFill="1" applyBorder="1" applyAlignment="1">
      <alignment horizontal="center" vertical="center"/>
    </xf>
    <xf numFmtId="0" fontId="119" fillId="37" borderId="51" xfId="0" applyFont="1" applyFill="1" applyBorder="1" applyAlignment="1">
      <alignment horizontal="center" vertical="center"/>
    </xf>
    <xf numFmtId="0" fontId="119" fillId="37" borderId="5" xfId="0" applyFont="1" applyFill="1" applyBorder="1" applyAlignment="1">
      <alignment horizontal="center" vertical="center"/>
    </xf>
    <xf numFmtId="0" fontId="119" fillId="4" borderId="51" xfId="0" applyFont="1" applyFill="1" applyBorder="1" applyAlignment="1">
      <alignment horizontal="center" vertical="center"/>
    </xf>
    <xf numFmtId="0" fontId="119" fillId="4" borderId="5" xfId="0" applyFont="1" applyFill="1" applyBorder="1" applyAlignment="1">
      <alignment horizontal="center" vertical="center"/>
    </xf>
    <xf numFmtId="0" fontId="70" fillId="34" borderId="5" xfId="0" applyFont="1" applyFill="1" applyBorder="1" applyAlignment="1">
      <alignment horizontal="center" vertical="center"/>
    </xf>
    <xf numFmtId="0" fontId="137" fillId="0" borderId="0" xfId="9" applyFont="1"/>
    <xf numFmtId="0" fontId="137" fillId="0" borderId="0" xfId="9" applyFont="1" applyAlignment="1">
      <alignment horizontal="center" vertical="center"/>
    </xf>
    <xf numFmtId="0" fontId="70" fillId="0" borderId="0" xfId="0" applyFont="1" applyAlignment="1">
      <alignment horizontal="center" vertical="center" wrapText="1"/>
    </xf>
    <xf numFmtId="0" fontId="70" fillId="23" borderId="7" xfId="0" applyFont="1" applyFill="1" applyBorder="1" applyAlignment="1">
      <alignment horizontal="left" vertical="center"/>
    </xf>
    <xf numFmtId="0" fontId="137" fillId="0" borderId="6" xfId="9" applyFont="1" applyBorder="1" applyAlignment="1">
      <alignment horizontal="left" vertical="center"/>
    </xf>
    <xf numFmtId="0" fontId="70" fillId="24" borderId="7" xfId="0" applyFont="1" applyFill="1" applyBorder="1" applyAlignment="1">
      <alignment horizontal="left" vertical="center"/>
    </xf>
    <xf numFmtId="0" fontId="70" fillId="3" borderId="7" xfId="0" applyFont="1" applyFill="1" applyBorder="1" applyAlignment="1">
      <alignment horizontal="left" vertical="center" wrapText="1"/>
    </xf>
    <xf numFmtId="0" fontId="70" fillId="4" borderId="7" xfId="0" applyFont="1" applyFill="1" applyBorder="1" applyAlignment="1">
      <alignment horizontal="left" vertical="center" wrapText="1"/>
    </xf>
    <xf numFmtId="0" fontId="70" fillId="0" borderId="0" xfId="0" applyFont="1" applyAlignment="1">
      <alignment horizontal="center" vertical="center"/>
    </xf>
    <xf numFmtId="0" fontId="138" fillId="0" borderId="0" xfId="0" applyFont="1"/>
    <xf numFmtId="0" fontId="70" fillId="34" borderId="7" xfId="0" applyFont="1" applyFill="1" applyBorder="1" applyAlignment="1">
      <alignment horizontal="center" vertical="center"/>
    </xf>
    <xf numFmtId="0" fontId="107" fillId="35" borderId="82" xfId="0" applyFont="1" applyFill="1" applyBorder="1" applyAlignment="1">
      <alignment vertical="center"/>
    </xf>
    <xf numFmtId="0" fontId="24" fillId="0" borderId="22" xfId="0" applyFont="1" applyBorder="1"/>
    <xf numFmtId="0" fontId="24" fillId="0" borderId="29" xfId="0" applyFont="1" applyBorder="1"/>
    <xf numFmtId="0" fontId="24" fillId="0" borderId="0" xfId="0" applyFont="1"/>
    <xf numFmtId="0" fontId="0" fillId="0" borderId="32" xfId="0" applyBorder="1"/>
    <xf numFmtId="0" fontId="24" fillId="30" borderId="29" xfId="0" applyFont="1" applyFill="1" applyBorder="1"/>
    <xf numFmtId="0" fontId="24" fillId="0" borderId="32" xfId="0" applyFont="1" applyBorder="1"/>
    <xf numFmtId="0" fontId="104" fillId="0" borderId="22" xfId="0" applyFont="1" applyBorder="1" applyAlignment="1">
      <alignment horizontal="right" vertical="center"/>
    </xf>
    <xf numFmtId="0" fontId="32" fillId="0" borderId="22" xfId="32" applyFont="1" applyBorder="1" applyAlignment="1">
      <alignment horizontal="right" vertical="center"/>
    </xf>
    <xf numFmtId="0" fontId="31" fillId="30" borderId="22" xfId="32" applyFont="1" applyFill="1" applyBorder="1" applyAlignment="1">
      <alignment vertical="center"/>
    </xf>
    <xf numFmtId="0" fontId="31" fillId="31" borderId="22" xfId="0" applyFont="1" applyFill="1" applyBorder="1" applyAlignment="1">
      <alignment horizontal="left" vertical="top" wrapText="1"/>
    </xf>
    <xf numFmtId="0" fontId="22" fillId="2" borderId="0" xfId="0" applyFont="1" applyFill="1" applyAlignment="1">
      <alignment vertical="center" wrapText="1"/>
    </xf>
    <xf numFmtId="0" fontId="22" fillId="2" borderId="0" xfId="0" applyFont="1" applyFill="1" applyAlignment="1">
      <alignment horizontal="center" vertical="center" wrapText="1"/>
    </xf>
    <xf numFmtId="0" fontId="22" fillId="2" borderId="0" xfId="0" applyFont="1" applyFill="1" applyAlignment="1">
      <alignment horizontal="center"/>
    </xf>
    <xf numFmtId="0" fontId="22" fillId="2" borderId="2" xfId="0" applyFont="1" applyFill="1" applyBorder="1" applyAlignment="1">
      <alignment vertical="center" wrapText="1"/>
    </xf>
    <xf numFmtId="0" fontId="25" fillId="2" borderId="0" xfId="0" applyFont="1" applyFill="1" applyAlignment="1">
      <alignment horizontal="center"/>
    </xf>
    <xf numFmtId="0" fontId="25" fillId="2" borderId="2" xfId="0" applyFont="1" applyFill="1" applyBorder="1" applyAlignment="1">
      <alignment horizontal="center"/>
    </xf>
    <xf numFmtId="0" fontId="24" fillId="0" borderId="75" xfId="0" applyFont="1" applyBorder="1"/>
    <xf numFmtId="0" fontId="24" fillId="39" borderId="78" xfId="0" applyFont="1" applyFill="1" applyBorder="1"/>
    <xf numFmtId="0" fontId="104" fillId="0" borderId="22" xfId="0" applyFont="1" applyBorder="1" applyAlignment="1">
      <alignment horizontal="right" vertical="top" wrapText="1"/>
    </xf>
    <xf numFmtId="0" fontId="104" fillId="0" borderId="29" xfId="0" applyFont="1" applyBorder="1" applyAlignment="1">
      <alignment horizontal="right" vertical="top" wrapText="1"/>
    </xf>
    <xf numFmtId="0" fontId="31" fillId="31" borderId="28" xfId="0" applyFont="1" applyFill="1" applyBorder="1" applyAlignment="1">
      <alignment horizontal="left" vertical="top" wrapText="1"/>
    </xf>
    <xf numFmtId="0" fontId="32" fillId="0" borderId="29" xfId="32" applyFont="1" applyBorder="1"/>
    <xf numFmtId="0" fontId="31" fillId="31" borderId="29" xfId="32" applyFont="1" applyFill="1" applyBorder="1" applyAlignment="1">
      <alignment vertical="center"/>
    </xf>
    <xf numFmtId="0" fontId="126" fillId="0" borderId="91" xfId="35" applyFont="1" applyBorder="1" applyAlignment="1">
      <alignment vertical="top"/>
    </xf>
    <xf numFmtId="0" fontId="35" fillId="30" borderId="22" xfId="32" applyFont="1" applyFill="1" applyBorder="1"/>
    <xf numFmtId="0" fontId="35" fillId="30" borderId="22" xfId="32" applyFont="1" applyFill="1" applyBorder="1" applyAlignment="1">
      <alignment vertical="center"/>
    </xf>
    <xf numFmtId="0" fontId="35" fillId="39" borderId="22" xfId="32" applyFont="1" applyFill="1" applyBorder="1" applyAlignment="1">
      <alignment horizontal="left" vertical="center"/>
    </xf>
    <xf numFmtId="0" fontId="31" fillId="39" borderId="22" xfId="32" applyFont="1" applyFill="1" applyBorder="1"/>
    <xf numFmtId="0" fontId="31" fillId="39" borderId="22" xfId="32" applyFont="1" applyFill="1" applyBorder="1" applyAlignment="1">
      <alignment vertical="center"/>
    </xf>
    <xf numFmtId="0" fontId="29" fillId="0" borderId="0" xfId="0" applyFont="1"/>
    <xf numFmtId="0" fontId="29" fillId="0" borderId="11" xfId="0" applyFont="1" applyBorder="1"/>
    <xf numFmtId="0" fontId="29" fillId="0" borderId="2" xfId="0" applyFont="1" applyBorder="1"/>
    <xf numFmtId="0" fontId="29" fillId="0" borderId="20" xfId="0" applyFont="1" applyBorder="1"/>
    <xf numFmtId="0" fontId="29" fillId="0" borderId="3" xfId="0" applyFont="1" applyBorder="1"/>
    <xf numFmtId="0" fontId="29" fillId="0" borderId="6" xfId="0" applyFont="1" applyBorder="1"/>
    <xf numFmtId="0" fontId="29" fillId="0" borderId="4" xfId="0" applyFont="1" applyBorder="1"/>
    <xf numFmtId="0" fontId="29" fillId="0" borderId="1" xfId="0" applyFont="1" applyBorder="1"/>
    <xf numFmtId="0" fontId="29" fillId="0" borderId="5" xfId="0" applyFont="1" applyBorder="1"/>
    <xf numFmtId="0" fontId="29" fillId="0" borderId="20" xfId="0" applyFont="1" applyBorder="1" applyAlignment="1">
      <alignment horizontal="center"/>
    </xf>
    <xf numFmtId="0" fontId="27" fillId="0" borderId="11" xfId="0" applyFont="1" applyBorder="1" applyAlignment="1">
      <alignment horizontal="center"/>
    </xf>
    <xf numFmtId="0" fontId="22" fillId="0" borderId="3" xfId="0" applyFont="1" applyBorder="1" applyAlignment="1">
      <alignment vertical="center" wrapText="1"/>
    </xf>
    <xf numFmtId="0" fontId="29" fillId="0" borderId="6" xfId="0" applyFont="1" applyBorder="1" applyAlignment="1">
      <alignment horizontal="center"/>
    </xf>
    <xf numFmtId="0" fontId="22" fillId="0" borderId="2" xfId="0" applyFont="1" applyBorder="1" applyAlignment="1">
      <alignment vertical="center" wrapText="1"/>
    </xf>
    <xf numFmtId="0" fontId="22" fillId="0" borderId="2" xfId="0" applyFont="1" applyBorder="1" applyAlignment="1">
      <alignment horizontal="center"/>
    </xf>
    <xf numFmtId="0" fontId="27" fillId="0" borderId="6" xfId="0" applyFont="1" applyBorder="1"/>
    <xf numFmtId="0" fontId="21" fillId="0" borderId="2" xfId="0" applyFont="1" applyBorder="1"/>
    <xf numFmtId="0" fontId="29" fillId="0" borderId="6" xfId="0" applyFont="1" applyBorder="1" applyAlignment="1">
      <alignment vertical="center" wrapText="1"/>
    </xf>
    <xf numFmtId="0" fontId="25" fillId="0" borderId="2" xfId="0" applyFont="1" applyBorder="1" applyAlignment="1">
      <alignment horizontal="center"/>
    </xf>
    <xf numFmtId="0" fontId="29" fillId="0" borderId="2" xfId="0" applyFont="1" applyBorder="1" applyAlignment="1">
      <alignment horizontal="center" vertical="center" wrapText="1"/>
    </xf>
    <xf numFmtId="0" fontId="29" fillId="0" borderId="6" xfId="0" applyFont="1" applyBorder="1" applyAlignment="1">
      <alignment horizontal="center" vertical="center" wrapText="1"/>
    </xf>
    <xf numFmtId="0" fontId="27" fillId="0" borderId="4" xfId="0" applyFont="1" applyBorder="1"/>
    <xf numFmtId="0" fontId="21" fillId="0" borderId="1" xfId="0" applyFont="1" applyBorder="1"/>
    <xf numFmtId="0" fontId="24" fillId="0" borderId="1" xfId="0" applyFont="1" applyBorder="1" applyAlignment="1">
      <alignment horizontal="center" vertical="center" wrapText="1"/>
    </xf>
    <xf numFmtId="0" fontId="22" fillId="0" borderId="0" xfId="0" applyFont="1" applyAlignment="1">
      <alignment horizontal="center"/>
    </xf>
    <xf numFmtId="0" fontId="24" fillId="0" borderId="0" xfId="0" applyFont="1" applyAlignment="1">
      <alignment vertical="center" wrapText="1"/>
    </xf>
    <xf numFmtId="0" fontId="88" fillId="0" borderId="0" xfId="0" applyFont="1" applyAlignment="1">
      <alignment vertical="center" wrapText="1"/>
    </xf>
    <xf numFmtId="0" fontId="22" fillId="0" borderId="0" xfId="0" applyFont="1" applyAlignment="1">
      <alignment horizontal="center" vertical="center" wrapText="1"/>
    </xf>
    <xf numFmtId="0" fontId="101" fillId="0" borderId="0" xfId="0" applyFont="1" applyAlignment="1">
      <alignment vertical="center" wrapText="1"/>
    </xf>
    <xf numFmtId="0" fontId="98" fillId="0" borderId="11" xfId="0" applyFont="1" applyBorder="1" applyAlignment="1">
      <alignment vertical="center" wrapText="1"/>
    </xf>
    <xf numFmtId="0" fontId="24"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101" fillId="0" borderId="2" xfId="0" applyFont="1" applyBorder="1" applyAlignment="1">
      <alignment vertical="center" wrapText="1"/>
    </xf>
    <xf numFmtId="0" fontId="22" fillId="0" borderId="5" xfId="0" applyFont="1" applyBorder="1" applyAlignment="1">
      <alignment horizontal="center"/>
    </xf>
    <xf numFmtId="0" fontId="22" fillId="0" borderId="1" xfId="0" applyFont="1" applyBorder="1" applyAlignment="1">
      <alignment horizontal="center"/>
    </xf>
    <xf numFmtId="0" fontId="117" fillId="0" borderId="0" xfId="0" applyFont="1" applyAlignment="1">
      <alignment vertical="center" wrapText="1"/>
    </xf>
    <xf numFmtId="0" fontId="22" fillId="0" borderId="11" xfId="0" applyFont="1" applyBorder="1" applyAlignment="1">
      <alignment vertical="center" wrapText="1"/>
    </xf>
    <xf numFmtId="0" fontId="101" fillId="0" borderId="11" xfId="0" applyFont="1" applyBorder="1" applyAlignment="1">
      <alignment vertical="center" wrapText="1"/>
    </xf>
    <xf numFmtId="0" fontId="27" fillId="0" borderId="20" xfId="0" applyFont="1" applyBorder="1" applyAlignment="1">
      <alignment horizontal="center"/>
    </xf>
    <xf numFmtId="0" fontId="27" fillId="0" borderId="6" xfId="0" applyFont="1" applyBorder="1" applyAlignment="1">
      <alignment horizontal="center" vertical="center" wrapText="1"/>
    </xf>
    <xf numFmtId="0" fontId="22" fillId="0" borderId="0" xfId="0" applyFont="1" applyAlignment="1">
      <alignment vertical="center"/>
    </xf>
    <xf numFmtId="0" fontId="29" fillId="39" borderId="52" xfId="0" applyFont="1" applyFill="1" applyBorder="1" applyAlignment="1">
      <alignment horizontal="center" vertical="center" wrapText="1"/>
    </xf>
    <xf numFmtId="0" fontId="22" fillId="31" borderId="52" xfId="0" applyFont="1" applyFill="1" applyBorder="1" applyAlignment="1">
      <alignment horizontal="center" vertical="center" wrapText="1"/>
    </xf>
    <xf numFmtId="0" fontId="25" fillId="31" borderId="51" xfId="0" applyFont="1" applyFill="1" applyBorder="1" applyAlignment="1">
      <alignment horizontal="center"/>
    </xf>
    <xf numFmtId="0" fontId="22" fillId="31" borderId="51" xfId="0" applyFont="1" applyFill="1" applyBorder="1" applyAlignment="1">
      <alignment horizontal="center"/>
    </xf>
    <xf numFmtId="0" fontId="22" fillId="39" borderId="51" xfId="0" applyFont="1" applyFill="1" applyBorder="1" applyAlignment="1">
      <alignment horizontal="center"/>
    </xf>
    <xf numFmtId="0" fontId="24" fillId="30" borderId="51" xfId="0" applyFont="1" applyFill="1" applyBorder="1" applyAlignment="1">
      <alignment horizontal="center" vertical="center" wrapText="1"/>
    </xf>
    <xf numFmtId="0" fontId="97" fillId="4" borderId="51" xfId="0" applyFont="1" applyFill="1" applyBorder="1" applyAlignment="1">
      <alignment horizontal="center" vertical="center" wrapText="1"/>
    </xf>
    <xf numFmtId="0" fontId="134" fillId="0" borderId="0" xfId="0" applyFont="1" applyAlignment="1">
      <alignment vertical="center" wrapText="1"/>
    </xf>
    <xf numFmtId="0" fontId="98" fillId="31" borderId="52" xfId="0" applyFont="1" applyFill="1" applyBorder="1" applyAlignment="1">
      <alignment horizontal="center" vertical="center" wrapText="1"/>
    </xf>
    <xf numFmtId="0" fontId="27" fillId="0" borderId="3" xfId="0" applyFont="1" applyBorder="1" applyAlignment="1">
      <alignment horizontal="center"/>
    </xf>
    <xf numFmtId="0" fontId="27" fillId="0" borderId="2" xfId="0" applyFont="1" applyBorder="1" applyAlignment="1">
      <alignment horizontal="center"/>
    </xf>
    <xf numFmtId="0" fontId="117" fillId="0" borderId="2" xfId="0" applyFont="1" applyBorder="1" applyAlignment="1">
      <alignment vertical="center" wrapText="1"/>
    </xf>
    <xf numFmtId="0" fontId="24" fillId="0" borderId="2" xfId="0" applyFont="1" applyBorder="1" applyAlignment="1">
      <alignment vertical="center" wrapText="1"/>
    </xf>
    <xf numFmtId="0" fontId="24" fillId="0" borderId="5" xfId="0" applyFont="1" applyBorder="1" applyAlignment="1">
      <alignment horizontal="center" vertical="center" wrapText="1"/>
    </xf>
    <xf numFmtId="0" fontId="22" fillId="0" borderId="2" xfId="0" applyFont="1" applyBorder="1"/>
    <xf numFmtId="0" fontId="136" fillId="0" borderId="77" xfId="37" applyFont="1" applyBorder="1" applyAlignment="1">
      <alignment horizontal="center" vertical="center"/>
    </xf>
    <xf numFmtId="0" fontId="108" fillId="0" borderId="42" xfId="37" applyFont="1" applyBorder="1" applyAlignment="1">
      <alignment horizontal="center" vertical="center" wrapText="1"/>
    </xf>
    <xf numFmtId="0" fontId="108" fillId="0" borderId="22" xfId="37" applyFont="1" applyBorder="1" applyAlignment="1">
      <alignment horizontal="center" vertical="center" wrapText="1"/>
    </xf>
    <xf numFmtId="22" fontId="109" fillId="23" borderId="42" xfId="37" applyNumberFormat="1" applyFont="1" applyFill="1" applyBorder="1"/>
    <xf numFmtId="0" fontId="109" fillId="0" borderId="22" xfId="37" applyFont="1" applyBorder="1"/>
    <xf numFmtId="0" fontId="109" fillId="0" borderId="81" xfId="37" applyFont="1" applyBorder="1" applyAlignment="1">
      <alignment horizontal="left" vertical="center"/>
    </xf>
    <xf numFmtId="0" fontId="109" fillId="0" borderId="42" xfId="37" applyFont="1" applyBorder="1"/>
    <xf numFmtId="0" fontId="119" fillId="14" borderId="5" xfId="0" applyFont="1" applyFill="1" applyBorder="1" applyAlignment="1">
      <alignment horizontal="center" vertical="center"/>
    </xf>
    <xf numFmtId="0" fontId="109" fillId="23" borderId="42" xfId="37" applyFont="1" applyFill="1" applyBorder="1" applyAlignment="1">
      <alignment wrapText="1"/>
    </xf>
    <xf numFmtId="0" fontId="119" fillId="14" borderId="8" xfId="0" applyFont="1" applyFill="1" applyBorder="1" applyAlignment="1">
      <alignment horizontal="center" vertical="center" wrapText="1"/>
    </xf>
    <xf numFmtId="0" fontId="107" fillId="0" borderId="81" xfId="37" applyFont="1" applyBorder="1" applyAlignment="1">
      <alignment horizontal="left" vertical="center"/>
    </xf>
    <xf numFmtId="0" fontId="111" fillId="14" borderId="81" xfId="37" applyFont="1" applyFill="1" applyBorder="1" applyAlignment="1">
      <alignment horizontal="left" vertical="center"/>
    </xf>
    <xf numFmtId="0" fontId="70" fillId="0" borderId="7" xfId="0" applyFont="1" applyBorder="1"/>
    <xf numFmtId="0" fontId="111" fillId="17" borderId="81" xfId="37" applyFont="1" applyFill="1" applyBorder="1" applyAlignment="1">
      <alignment horizontal="left" vertical="center"/>
    </xf>
    <xf numFmtId="0" fontId="109" fillId="24" borderId="42" xfId="37" applyFont="1" applyFill="1" applyBorder="1"/>
    <xf numFmtId="0" fontId="109" fillId="24" borderId="22" xfId="37" applyFont="1" applyFill="1" applyBorder="1"/>
    <xf numFmtId="0" fontId="111" fillId="18" borderId="81" xfId="37" applyFont="1" applyFill="1" applyBorder="1" applyAlignment="1">
      <alignment horizontal="left" vertical="center"/>
    </xf>
    <xf numFmtId="0" fontId="109" fillId="18" borderId="42" xfId="37" applyFont="1" applyFill="1" applyBorder="1"/>
    <xf numFmtId="0" fontId="107" fillId="0" borderId="81" xfId="0" applyFont="1" applyBorder="1" applyAlignment="1">
      <alignment horizontal="left" vertical="center"/>
    </xf>
    <xf numFmtId="0" fontId="119" fillId="14" borderId="8" xfId="0" applyFont="1" applyFill="1" applyBorder="1" applyAlignment="1">
      <alignment horizontal="center" vertical="center"/>
    </xf>
    <xf numFmtId="0" fontId="107" fillId="25" borderId="81" xfId="37" applyFont="1" applyFill="1" applyBorder="1" applyAlignment="1">
      <alignment horizontal="left" vertical="center"/>
    </xf>
    <xf numFmtId="22" fontId="109" fillId="24" borderId="42" xfId="37" applyNumberFormat="1" applyFont="1" applyFill="1" applyBorder="1" applyAlignment="1">
      <alignment horizontal="left"/>
    </xf>
    <xf numFmtId="0" fontId="118" fillId="0" borderId="5" xfId="0" applyFont="1" applyBorder="1" applyAlignment="1">
      <alignment horizontal="center" vertical="center" textRotation="90" wrapText="1"/>
    </xf>
    <xf numFmtId="0" fontId="109" fillId="0" borderId="81" xfId="37" applyFont="1" applyBorder="1" applyAlignment="1">
      <alignment horizontal="left"/>
    </xf>
    <xf numFmtId="0" fontId="107" fillId="24" borderId="96" xfId="0" applyFont="1" applyFill="1" applyBorder="1" applyAlignment="1">
      <alignment horizontal="left" vertical="center"/>
    </xf>
    <xf numFmtId="0" fontId="107" fillId="0" borderId="80" xfId="37" applyFont="1" applyBorder="1" applyAlignment="1">
      <alignment horizontal="left" vertical="center"/>
    </xf>
    <xf numFmtId="0" fontId="109" fillId="0" borderId="0" xfId="37" applyFont="1"/>
    <xf numFmtId="0" fontId="112" fillId="26" borderId="7" xfId="37" applyFont="1" applyFill="1" applyBorder="1"/>
    <xf numFmtId="0" fontId="107" fillId="26" borderId="83" xfId="37" applyFont="1" applyFill="1" applyBorder="1"/>
    <xf numFmtId="0" fontId="107" fillId="26" borderId="84" xfId="37" applyFont="1" applyFill="1" applyBorder="1"/>
    <xf numFmtId="0" fontId="107" fillId="26" borderId="85" xfId="37" applyFont="1" applyFill="1" applyBorder="1"/>
    <xf numFmtId="0" fontId="107" fillId="0" borderId="0" xfId="37" applyFont="1"/>
    <xf numFmtId="0" fontId="109" fillId="0" borderId="81" xfId="37" applyFont="1" applyBorder="1"/>
    <xf numFmtId="0" fontId="109" fillId="23" borderId="42" xfId="37" applyFont="1" applyFill="1" applyBorder="1"/>
    <xf numFmtId="0" fontId="113" fillId="0" borderId="81" xfId="37" applyFont="1" applyBorder="1"/>
    <xf numFmtId="0" fontId="139" fillId="0" borderId="81" xfId="0" applyFont="1" applyBorder="1" applyAlignment="1">
      <alignment horizontal="left" vertical="center"/>
    </xf>
    <xf numFmtId="14" fontId="109" fillId="24" borderId="42" xfId="37" applyNumberFormat="1" applyFont="1" applyFill="1" applyBorder="1" applyAlignment="1">
      <alignment horizontal="left"/>
    </xf>
    <xf numFmtId="14" fontId="109" fillId="23" borderId="42" xfId="37" applyNumberFormat="1" applyFont="1" applyFill="1" applyBorder="1" applyAlignment="1">
      <alignment horizontal="left"/>
    </xf>
    <xf numFmtId="0" fontId="70" fillId="14" borderId="5" xfId="0" applyFont="1" applyFill="1" applyBorder="1" applyAlignment="1">
      <alignment horizontal="center" vertical="center"/>
    </xf>
    <xf numFmtId="0" fontId="110" fillId="0" borderId="0" xfId="37" applyFont="1"/>
    <xf numFmtId="14" fontId="109" fillId="24" borderId="22" xfId="37" applyNumberFormat="1" applyFont="1" applyFill="1" applyBorder="1"/>
    <xf numFmtId="0" fontId="22" fillId="0" borderId="53"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1" xfId="0" applyFont="1" applyBorder="1" applyAlignment="1">
      <alignment horizontal="center" vertical="center" wrapText="1"/>
    </xf>
    <xf numFmtId="0" fontId="101" fillId="4" borderId="53" xfId="0" applyFont="1" applyFill="1" applyBorder="1" applyAlignment="1">
      <alignment horizontal="center" vertical="center" wrapText="1"/>
    </xf>
    <xf numFmtId="0" fontId="101" fillId="4" borderId="52" xfId="0" applyFont="1" applyFill="1" applyBorder="1" applyAlignment="1">
      <alignment horizontal="center" vertical="center" wrapText="1"/>
    </xf>
    <xf numFmtId="0" fontId="22" fillId="4" borderId="53" xfId="0" applyFont="1" applyFill="1" applyBorder="1" applyAlignment="1">
      <alignment horizontal="center" vertical="center" wrapText="1"/>
    </xf>
    <xf numFmtId="0" fontId="22" fillId="4" borderId="52" xfId="0" applyFont="1" applyFill="1" applyBorder="1" applyAlignment="1">
      <alignment horizontal="center" vertical="center" wrapText="1"/>
    </xf>
    <xf numFmtId="0" fontId="22" fillId="31" borderId="53" xfId="0" applyFont="1" applyFill="1" applyBorder="1" applyAlignment="1">
      <alignment horizontal="center" vertical="center" wrapText="1"/>
    </xf>
    <xf numFmtId="0" fontId="22" fillId="31" borderId="52" xfId="0" applyFont="1" applyFill="1" applyBorder="1" applyAlignment="1">
      <alignment horizontal="center" vertical="center" wrapText="1"/>
    </xf>
    <xf numFmtId="0" fontId="22" fillId="39" borderId="53" xfId="0" applyFont="1" applyFill="1" applyBorder="1" applyAlignment="1">
      <alignment horizontal="center" vertical="center" wrapText="1"/>
    </xf>
    <xf numFmtId="0" fontId="22" fillId="39" borderId="52" xfId="0" applyFont="1" applyFill="1" applyBorder="1" applyAlignment="1">
      <alignment horizontal="center" vertical="center" wrapText="1"/>
    </xf>
    <xf numFmtId="0" fontId="98" fillId="30" borderId="53" xfId="0" applyFont="1" applyFill="1" applyBorder="1" applyAlignment="1">
      <alignment horizontal="center" vertical="center" wrapText="1"/>
    </xf>
    <xf numFmtId="0" fontId="98" fillId="30" borderId="52" xfId="0" applyFont="1" applyFill="1" applyBorder="1" applyAlignment="1">
      <alignment horizontal="center" vertical="center" wrapText="1"/>
    </xf>
    <xf numFmtId="0" fontId="101" fillId="31" borderId="53" xfId="0" applyFont="1" applyFill="1" applyBorder="1" applyAlignment="1">
      <alignment horizontal="center" vertical="center" wrapText="1"/>
    </xf>
    <xf numFmtId="0" fontId="101" fillId="31" borderId="52" xfId="0" applyFont="1" applyFill="1" applyBorder="1" applyAlignment="1">
      <alignment horizontal="center" vertical="center" wrapText="1"/>
    </xf>
    <xf numFmtId="0" fontId="88" fillId="0" borderId="53" xfId="0" applyFont="1" applyBorder="1" applyAlignment="1">
      <alignment horizontal="center" vertical="center" wrapText="1"/>
    </xf>
    <xf numFmtId="0" fontId="88" fillId="0" borderId="52" xfId="0" applyFont="1" applyBorder="1" applyAlignment="1">
      <alignment horizontal="center" vertical="center" wrapText="1"/>
    </xf>
    <xf numFmtId="0" fontId="134" fillId="31" borderId="53" xfId="0" applyFont="1" applyFill="1" applyBorder="1" applyAlignment="1">
      <alignment horizontal="center" vertical="center" wrapText="1"/>
    </xf>
    <xf numFmtId="0" fontId="134" fillId="31" borderId="52" xfId="0" applyFont="1" applyFill="1" applyBorder="1" applyAlignment="1">
      <alignment horizontal="center" vertical="center" wrapText="1"/>
    </xf>
    <xf numFmtId="0" fontId="117" fillId="3" borderId="53" xfId="0" applyFont="1" applyFill="1" applyBorder="1" applyAlignment="1">
      <alignment horizontal="center" vertical="center" wrapText="1"/>
    </xf>
    <xf numFmtId="0" fontId="117" fillId="3" borderId="52" xfId="0" applyFont="1" applyFill="1" applyBorder="1" applyAlignment="1">
      <alignment horizontal="center" vertical="center" wrapText="1"/>
    </xf>
    <xf numFmtId="164" fontId="80" fillId="2" borderId="20" xfId="0" applyNumberFormat="1" applyFont="1" applyFill="1" applyBorder="1" applyAlignment="1">
      <alignment horizontal="center" vertical="center" textRotation="90"/>
    </xf>
    <xf numFmtId="164" fontId="80" fillId="2" borderId="11" xfId="0" applyNumberFormat="1" applyFont="1" applyFill="1" applyBorder="1" applyAlignment="1">
      <alignment horizontal="center" vertical="center" textRotation="90"/>
    </xf>
    <xf numFmtId="164" fontId="80" fillId="0" borderId="11" xfId="0" applyNumberFormat="1" applyFont="1" applyBorder="1" applyAlignment="1">
      <alignment horizontal="center" vertical="center"/>
    </xf>
    <xf numFmtId="164" fontId="80" fillId="0" borderId="20" xfId="0" applyNumberFormat="1" applyFont="1" applyBorder="1" applyAlignment="1">
      <alignment horizontal="center" vertical="center"/>
    </xf>
    <xf numFmtId="164" fontId="80" fillId="0" borderId="3" xfId="0" applyNumberFormat="1" applyFont="1" applyBorder="1" applyAlignment="1">
      <alignment horizontal="center" vertical="center"/>
    </xf>
    <xf numFmtId="164" fontId="80" fillId="2" borderId="3" xfId="0" applyNumberFormat="1" applyFont="1" applyFill="1" applyBorder="1" applyAlignment="1">
      <alignment horizontal="center" vertical="center" textRotation="90"/>
    </xf>
    <xf numFmtId="0" fontId="101" fillId="0" borderId="53" xfId="0" applyFont="1" applyBorder="1" applyAlignment="1">
      <alignment horizontal="center" vertical="center" wrapText="1"/>
    </xf>
    <xf numFmtId="0" fontId="101" fillId="0" borderId="52" xfId="0" applyFont="1" applyBorder="1" applyAlignment="1">
      <alignment horizontal="center" vertical="center" wrapText="1"/>
    </xf>
    <xf numFmtId="0" fontId="22" fillId="0" borderId="0" xfId="0" applyFont="1" applyAlignment="1">
      <alignment horizontal="center" wrapText="1"/>
    </xf>
    <xf numFmtId="0" fontId="21" fillId="0" borderId="6" xfId="0" applyFont="1" applyBorder="1" applyAlignment="1">
      <alignment wrapText="1"/>
    </xf>
    <xf numFmtId="0" fontId="21" fillId="0" borderId="0" xfId="0" applyFont="1" applyAlignment="1">
      <alignment wrapText="1"/>
    </xf>
    <xf numFmtId="0" fontId="21" fillId="0" borderId="2" xfId="0" applyFont="1" applyBorder="1" applyAlignment="1">
      <alignment wrapText="1"/>
    </xf>
    <xf numFmtId="0" fontId="21" fillId="0" borderId="6" xfId="0" applyFont="1" applyBorder="1" applyAlignment="1">
      <alignment vertical="top" wrapText="1"/>
    </xf>
    <xf numFmtId="0" fontId="21" fillId="0" borderId="0" xfId="0" applyFont="1" applyAlignment="1">
      <alignment vertical="top" wrapText="1"/>
    </xf>
    <xf numFmtId="0" fontId="21" fillId="0" borderId="2" xfId="0" applyFont="1" applyBorder="1" applyAlignment="1">
      <alignment vertical="top" wrapText="1"/>
    </xf>
    <xf numFmtId="0" fontId="70" fillId="0" borderId="10" xfId="0" applyFont="1" applyBorder="1" applyAlignment="1">
      <alignment vertical="center"/>
    </xf>
    <xf numFmtId="0" fontId="70" fillId="0" borderId="8" xfId="0" applyFont="1" applyBorder="1" applyAlignment="1">
      <alignment vertical="center"/>
    </xf>
    <xf numFmtId="0" fontId="70" fillId="0" borderId="10" xfId="0" applyFont="1" applyBorder="1" applyAlignment="1">
      <alignment horizontal="right" vertical="center" wrapText="1"/>
    </xf>
    <xf numFmtId="0" fontId="70" fillId="0" borderId="8" xfId="0" applyFont="1" applyBorder="1" applyAlignment="1">
      <alignment horizontal="right" vertical="center" wrapText="1"/>
    </xf>
    <xf numFmtId="0" fontId="135" fillId="0" borderId="10" xfId="0" applyFont="1" applyBorder="1" applyAlignment="1">
      <alignment horizontal="center" vertical="center"/>
    </xf>
    <xf numFmtId="0" fontId="135" fillId="0" borderId="9" xfId="0" applyFont="1" applyBorder="1" applyAlignment="1">
      <alignment horizontal="center" vertical="center"/>
    </xf>
    <xf numFmtId="0" fontId="135" fillId="0" borderId="8" xfId="0" applyFont="1" applyBorder="1" applyAlignment="1">
      <alignment horizontal="center" vertical="center"/>
    </xf>
    <xf numFmtId="0" fontId="118" fillId="0" borderId="10" xfId="0" applyFont="1" applyBorder="1" applyAlignment="1">
      <alignment horizontal="right" vertical="center"/>
    </xf>
    <xf numFmtId="0" fontId="118" fillId="0" borderId="8" xfId="0" applyFont="1" applyBorder="1" applyAlignment="1">
      <alignment horizontal="right" vertical="center"/>
    </xf>
    <xf numFmtId="0" fontId="118" fillId="0" borderId="53" xfId="0" applyFont="1" applyBorder="1" applyAlignment="1">
      <alignment horizontal="center" vertical="center" textRotation="90"/>
    </xf>
    <xf numFmtId="0" fontId="118" fillId="0" borderId="51" xfId="0" applyFont="1" applyBorder="1" applyAlignment="1">
      <alignment horizontal="center" vertical="center" textRotation="90"/>
    </xf>
    <xf numFmtId="0" fontId="70" fillId="0" borderId="10" xfId="0" applyFont="1" applyBorder="1" applyAlignment="1">
      <alignment horizontal="right" vertical="center"/>
    </xf>
    <xf numFmtId="0" fontId="70" fillId="0" borderId="8" xfId="0" applyFont="1" applyBorder="1" applyAlignment="1">
      <alignment horizontal="right" vertical="center"/>
    </xf>
    <xf numFmtId="0" fontId="118" fillId="0" borderId="53" xfId="0" applyFont="1" applyBorder="1" applyAlignment="1">
      <alignment horizontal="center" vertical="center" textRotation="90" wrapText="1"/>
    </xf>
    <xf numFmtId="0" fontId="118" fillId="0" borderId="52" xfId="0" applyFont="1" applyBorder="1" applyAlignment="1">
      <alignment horizontal="center" vertical="center" textRotation="90" wrapText="1"/>
    </xf>
    <xf numFmtId="0" fontId="118" fillId="0" borderId="51" xfId="0" applyFont="1" applyBorder="1" applyAlignment="1">
      <alignment horizontal="center" vertical="center" textRotation="90" wrapText="1"/>
    </xf>
    <xf numFmtId="0" fontId="70" fillId="0" borderId="10" xfId="0" applyFont="1" applyBorder="1" applyAlignment="1">
      <alignment horizontal="center" vertical="center"/>
    </xf>
    <xf numFmtId="0" fontId="70" fillId="0" borderId="8" xfId="0" applyFont="1" applyBorder="1" applyAlignment="1">
      <alignment horizontal="center" vertical="center"/>
    </xf>
    <xf numFmtId="0" fontId="70" fillId="0" borderId="10" xfId="0" applyFont="1" applyBorder="1" applyAlignment="1">
      <alignment horizontal="left" vertical="center"/>
    </xf>
    <xf numFmtId="0" fontId="70" fillId="0" borderId="8" xfId="0" applyFont="1" applyBorder="1" applyAlignment="1">
      <alignment horizontal="left" vertical="center"/>
    </xf>
    <xf numFmtId="0" fontId="70" fillId="0" borderId="4" xfId="0" applyFont="1" applyBorder="1" applyAlignment="1">
      <alignment horizontal="center" vertical="center"/>
    </xf>
    <xf numFmtId="0" fontId="118" fillId="0" borderId="52" xfId="0" applyFont="1" applyBorder="1" applyAlignment="1">
      <alignment horizontal="center" vertical="center" textRotation="90"/>
    </xf>
    <xf numFmtId="0" fontId="35" fillId="0" borderId="22" xfId="0" applyFont="1" applyBorder="1" applyAlignment="1">
      <alignment horizontal="right" vertical="center"/>
    </xf>
    <xf numFmtId="0" fontId="35" fillId="0" borderId="43" xfId="0" applyFont="1" applyBorder="1" applyAlignment="1">
      <alignment horizontal="left" vertical="center" wrapText="1"/>
    </xf>
    <xf numFmtId="0" fontId="35" fillId="0" borderId="22" xfId="0" applyFont="1" applyBorder="1" applyAlignment="1">
      <alignment horizontal="center" vertical="center"/>
    </xf>
    <xf numFmtId="0" fontId="35" fillId="0" borderId="22" xfId="0" applyFont="1" applyBorder="1" applyAlignment="1">
      <alignment horizontal="left" vertical="center"/>
    </xf>
    <xf numFmtId="0" fontId="35" fillId="0" borderId="42" xfId="0" applyFont="1" applyBorder="1" applyAlignment="1">
      <alignment horizontal="center" vertical="center"/>
    </xf>
    <xf numFmtId="0" fontId="32" fillId="27" borderId="34" xfId="0" applyFont="1" applyFill="1" applyBorder="1" applyAlignment="1">
      <alignment horizontal="center" vertical="center"/>
    </xf>
    <xf numFmtId="0" fontId="32" fillId="27" borderId="22" xfId="0" applyFont="1" applyFill="1" applyBorder="1" applyAlignment="1">
      <alignment horizontal="center" vertical="center"/>
    </xf>
    <xf numFmtId="0" fontId="32" fillId="27" borderId="30" xfId="0" applyFont="1" applyFill="1" applyBorder="1" applyAlignment="1">
      <alignment horizontal="center" vertical="center"/>
    </xf>
    <xf numFmtId="0" fontId="32" fillId="29" borderId="42" xfId="0" applyFont="1" applyFill="1" applyBorder="1" applyAlignment="1">
      <alignment horizontal="center" vertical="center"/>
    </xf>
    <xf numFmtId="0" fontId="32" fillId="29" borderId="34" xfId="0" applyFont="1" applyFill="1" applyBorder="1" applyAlignment="1">
      <alignment horizontal="center" vertical="center"/>
    </xf>
    <xf numFmtId="0" fontId="32" fillId="29" borderId="22" xfId="0" applyFont="1" applyFill="1" applyBorder="1" applyAlignment="1">
      <alignment horizontal="center" vertical="center"/>
    </xf>
    <xf numFmtId="0" fontId="32" fillId="29" borderId="37" xfId="0" applyFont="1" applyFill="1" applyBorder="1" applyAlignment="1">
      <alignment horizontal="center" vertical="center"/>
    </xf>
    <xf numFmtId="0" fontId="31" fillId="0" borderId="31" xfId="0" applyFont="1" applyBorder="1" applyAlignment="1">
      <alignment horizontal="center" vertical="center"/>
    </xf>
    <xf numFmtId="0" fontId="31" fillId="0" borderId="49" xfId="0" applyFont="1" applyBorder="1" applyAlignment="1">
      <alignment horizontal="center" vertical="center"/>
    </xf>
    <xf numFmtId="0" fontId="31" fillId="0" borderId="29" xfId="0" applyFont="1" applyBorder="1" applyAlignment="1">
      <alignment horizontal="center" vertical="center"/>
    </xf>
    <xf numFmtId="0" fontId="31" fillId="0" borderId="28" xfId="0" applyFont="1" applyBorder="1" applyAlignment="1">
      <alignment horizontal="center" vertical="center"/>
    </xf>
    <xf numFmtId="0" fontId="35" fillId="0" borderId="29" xfId="0" applyFont="1" applyBorder="1" applyAlignment="1">
      <alignment horizontal="left" vertical="center"/>
    </xf>
    <xf numFmtId="0" fontId="35" fillId="0" borderId="28" xfId="0" applyFont="1" applyBorder="1" applyAlignment="1">
      <alignment horizontal="left" vertical="center"/>
    </xf>
    <xf numFmtId="0" fontId="31" fillId="0" borderId="29" xfId="0" applyFont="1" applyBorder="1" applyAlignment="1">
      <alignment horizontal="right" vertical="center"/>
    </xf>
    <xf numFmtId="0" fontId="31" fillId="0" borderId="28" xfId="0" applyFont="1" applyBorder="1" applyAlignment="1">
      <alignment horizontal="right" vertical="center"/>
    </xf>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32" fillId="29" borderId="69" xfId="0" applyFont="1" applyFill="1" applyBorder="1" applyAlignment="1">
      <alignment horizontal="center" vertical="center"/>
    </xf>
    <xf numFmtId="0" fontId="32" fillId="29" borderId="55" xfId="0" applyFont="1" applyFill="1" applyBorder="1" applyAlignment="1">
      <alignment horizontal="center" vertical="center"/>
    </xf>
    <xf numFmtId="0" fontId="51" fillId="0" borderId="67"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66" xfId="0" applyFont="1" applyBorder="1" applyAlignment="1">
      <alignment horizontal="center" vertical="center" wrapText="1"/>
    </xf>
    <xf numFmtId="0" fontId="32" fillId="7" borderId="36" xfId="0" applyFont="1" applyFill="1" applyBorder="1" applyAlignment="1">
      <alignment horizontal="center" vertical="center" wrapText="1"/>
    </xf>
    <xf numFmtId="0" fontId="32" fillId="7" borderId="22" xfId="0" applyFont="1" applyFill="1" applyBorder="1" applyAlignment="1">
      <alignment horizontal="center" vertical="center" wrapText="1"/>
    </xf>
    <xf numFmtId="0" fontId="32" fillId="7" borderId="30" xfId="0" applyFont="1" applyFill="1" applyBorder="1" applyAlignment="1">
      <alignment horizontal="center" vertical="center" wrapText="1"/>
    </xf>
    <xf numFmtId="0" fontId="32" fillId="27" borderId="42" xfId="0" applyFont="1" applyFill="1" applyBorder="1" applyAlignment="1">
      <alignment horizontal="center" vertical="center" wrapText="1"/>
    </xf>
    <xf numFmtId="0" fontId="32" fillId="27" borderId="22" xfId="0" applyFont="1" applyFill="1" applyBorder="1" applyAlignment="1">
      <alignment horizontal="center" vertical="center" wrapText="1"/>
    </xf>
    <xf numFmtId="0" fontId="32" fillId="27" borderId="43" xfId="0" applyFont="1" applyFill="1" applyBorder="1" applyAlignment="1">
      <alignment horizontal="center" vertical="center" wrapText="1"/>
    </xf>
    <xf numFmtId="0" fontId="32" fillId="8" borderId="36" xfId="0" applyFont="1" applyFill="1" applyBorder="1" applyAlignment="1">
      <alignment horizontal="center" vertical="center" wrapText="1"/>
    </xf>
    <xf numFmtId="0" fontId="32" fillId="8" borderId="22" xfId="0" applyFont="1" applyFill="1" applyBorder="1" applyAlignment="1">
      <alignment horizontal="center" vertical="center" wrapText="1"/>
    </xf>
    <xf numFmtId="0" fontId="32" fillId="8" borderId="30" xfId="0" applyFont="1" applyFill="1" applyBorder="1" applyAlignment="1">
      <alignment horizontal="center" vertical="center" wrapText="1"/>
    </xf>
    <xf numFmtId="0" fontId="32" fillId="28" borderId="42" xfId="0" applyFont="1" applyFill="1" applyBorder="1" applyAlignment="1">
      <alignment horizontal="center" vertical="center" wrapText="1"/>
    </xf>
    <xf numFmtId="0" fontId="32" fillId="28" borderId="22" xfId="0" applyFont="1" applyFill="1" applyBorder="1" applyAlignment="1">
      <alignment horizontal="center" vertical="center" wrapText="1"/>
    </xf>
    <xf numFmtId="0" fontId="32" fillId="28" borderId="43" xfId="0" applyFont="1" applyFill="1" applyBorder="1" applyAlignment="1">
      <alignment horizontal="center" vertical="center" wrapText="1"/>
    </xf>
    <xf numFmtId="0" fontId="32" fillId="7" borderId="36" xfId="0" applyFont="1" applyFill="1" applyBorder="1" applyAlignment="1">
      <alignment horizontal="center" vertical="center"/>
    </xf>
    <xf numFmtId="0" fontId="32" fillId="7" borderId="22" xfId="0" applyFont="1" applyFill="1" applyBorder="1" applyAlignment="1">
      <alignment horizontal="center" vertical="center"/>
    </xf>
    <xf numFmtId="0" fontId="32" fillId="7" borderId="30" xfId="0" applyFont="1" applyFill="1" applyBorder="1" applyAlignment="1">
      <alignment horizontal="center" vertical="center"/>
    </xf>
    <xf numFmtId="0" fontId="32" fillId="28" borderId="42" xfId="0" applyFont="1" applyFill="1" applyBorder="1" applyAlignment="1">
      <alignment horizontal="center" vertical="center"/>
    </xf>
    <xf numFmtId="0" fontId="32" fillId="28" borderId="22" xfId="0" applyFont="1" applyFill="1" applyBorder="1" applyAlignment="1">
      <alignment horizontal="center" vertical="center"/>
    </xf>
    <xf numFmtId="0" fontId="32" fillId="28" borderId="43" xfId="0" applyFont="1" applyFill="1" applyBorder="1" applyAlignment="1">
      <alignment horizontal="center" vertical="center"/>
    </xf>
    <xf numFmtId="0" fontId="32" fillId="27" borderId="36" xfId="0" applyFont="1" applyFill="1" applyBorder="1" applyAlignment="1">
      <alignment horizontal="center" vertical="center"/>
    </xf>
    <xf numFmtId="0" fontId="51" fillId="0" borderId="35" xfId="0" applyFont="1" applyBorder="1" applyAlignment="1">
      <alignment horizontal="center" vertical="center" wrapText="1"/>
    </xf>
    <xf numFmtId="0" fontId="51" fillId="0" borderId="41" xfId="0" applyFont="1" applyBorder="1" applyAlignment="1">
      <alignment horizontal="center" vertical="center" wrapText="1"/>
    </xf>
    <xf numFmtId="0" fontId="32" fillId="8" borderId="42" xfId="0" applyFont="1" applyFill="1" applyBorder="1" applyAlignment="1">
      <alignment horizontal="center" vertical="center"/>
    </xf>
    <xf numFmtId="0" fontId="32" fillId="8" borderId="22" xfId="0" applyFont="1" applyFill="1" applyBorder="1" applyAlignment="1">
      <alignment horizontal="center" vertical="center"/>
    </xf>
    <xf numFmtId="0" fontId="32" fillId="8" borderId="43" xfId="0" applyFont="1" applyFill="1" applyBorder="1" applyAlignment="1">
      <alignment horizontal="center" vertical="center"/>
    </xf>
    <xf numFmtId="0" fontId="32" fillId="5" borderId="36" xfId="0" applyFont="1" applyFill="1" applyBorder="1" applyAlignment="1">
      <alignment horizontal="center" vertical="center"/>
    </xf>
    <xf numFmtId="0" fontId="32" fillId="5" borderId="22" xfId="0" applyFont="1" applyFill="1" applyBorder="1" applyAlignment="1">
      <alignment horizontal="center" vertical="center"/>
    </xf>
    <xf numFmtId="0" fontId="32" fillId="5" borderId="30" xfId="0" applyFont="1" applyFill="1" applyBorder="1" applyAlignment="1">
      <alignment horizontal="center" vertical="center"/>
    </xf>
    <xf numFmtId="0" fontId="51" fillId="0" borderId="35" xfId="0" applyFont="1" applyBorder="1" applyAlignment="1">
      <alignment horizontal="center" vertical="center"/>
    </xf>
    <xf numFmtId="0" fontId="51" fillId="0" borderId="32" xfId="0" applyFont="1" applyBorder="1" applyAlignment="1">
      <alignment horizontal="center" vertical="center"/>
    </xf>
    <xf numFmtId="0" fontId="51" fillId="0" borderId="41" xfId="0" applyFont="1" applyBorder="1" applyAlignment="1">
      <alignment horizontal="center" vertical="center"/>
    </xf>
    <xf numFmtId="0" fontId="32" fillId="5" borderId="68" xfId="0" applyFont="1" applyFill="1" applyBorder="1" applyAlignment="1">
      <alignment horizontal="center" vertical="center"/>
    </xf>
    <xf numFmtId="0" fontId="32" fillId="5" borderId="55" xfId="0" applyFont="1" applyFill="1" applyBorder="1" applyAlignment="1">
      <alignment horizontal="center" vertical="center"/>
    </xf>
    <xf numFmtId="0" fontId="32" fillId="5" borderId="34" xfId="0" applyFont="1" applyFill="1" applyBorder="1" applyAlignment="1">
      <alignment horizontal="center" vertical="center"/>
    </xf>
    <xf numFmtId="0" fontId="44" fillId="0" borderId="22" xfId="0" applyFont="1" applyBorder="1" applyAlignment="1">
      <alignment horizontal="center" vertical="center" wrapText="1"/>
    </xf>
    <xf numFmtId="0" fontId="44" fillId="0" borderId="27" xfId="0" applyFont="1" applyBorder="1" applyAlignment="1">
      <alignment horizontal="center" vertical="center" wrapText="1"/>
    </xf>
    <xf numFmtId="0" fontId="20" fillId="0" borderId="22" xfId="0" applyFont="1" applyBorder="1" applyAlignment="1">
      <alignment horizontal="center" vertical="center" textRotation="90" wrapText="1"/>
    </xf>
    <xf numFmtId="0" fontId="20" fillId="0" borderId="27" xfId="0" applyFont="1" applyBorder="1" applyAlignment="1">
      <alignment horizontal="center" vertical="center" textRotation="90" wrapText="1"/>
    </xf>
    <xf numFmtId="0" fontId="20" fillId="0" borderId="22" xfId="0" applyFont="1" applyBorder="1" applyAlignment="1">
      <alignment horizontal="center" vertical="center" wrapText="1"/>
    </xf>
    <xf numFmtId="0" fontId="20" fillId="0" borderId="27" xfId="0" applyFont="1" applyBorder="1" applyAlignment="1">
      <alignment horizontal="center" vertical="center" wrapText="1"/>
    </xf>
    <xf numFmtId="0" fontId="0" fillId="0" borderId="30" xfId="0" applyBorder="1" applyAlignment="1">
      <alignment horizontal="center"/>
    </xf>
    <xf numFmtId="0" fontId="0" fillId="0" borderId="55" xfId="0" applyBorder="1" applyAlignment="1">
      <alignment horizontal="center"/>
    </xf>
    <xf numFmtId="0" fontId="0" fillId="0" borderId="34" xfId="0" applyBorder="1" applyAlignment="1">
      <alignment horizontal="center"/>
    </xf>
    <xf numFmtId="0" fontId="0" fillId="0" borderId="95" xfId="0" applyBorder="1" applyAlignment="1">
      <alignment horizontal="center"/>
    </xf>
    <xf numFmtId="0" fontId="0" fillId="0" borderId="0" xfId="0" applyAlignment="1">
      <alignment horizontal="center"/>
    </xf>
    <xf numFmtId="0" fontId="114" fillId="0" borderId="35" xfId="0" applyFont="1" applyBorder="1" applyAlignment="1">
      <alignment horizontal="left" vertical="top" wrapText="1" indent="7"/>
    </xf>
    <xf numFmtId="0" fontId="114" fillId="0" borderId="32" xfId="0" applyFont="1" applyBorder="1" applyAlignment="1">
      <alignment horizontal="left" vertical="top" wrapText="1" indent="7"/>
    </xf>
    <xf numFmtId="0" fontId="114" fillId="0" borderId="41" xfId="0" applyFont="1" applyBorder="1" applyAlignment="1">
      <alignment horizontal="left" vertical="top" wrapText="1" indent="7"/>
    </xf>
    <xf numFmtId="0" fontId="32" fillId="0" borderId="89" xfId="0" applyFont="1" applyBorder="1" applyAlignment="1">
      <alignment horizontal="left" vertical="top" wrapText="1" indent="7"/>
    </xf>
    <xf numFmtId="0" fontId="32" fillId="0" borderId="75" xfId="0" applyFont="1" applyBorder="1" applyAlignment="1">
      <alignment horizontal="left" vertical="top" wrapText="1" indent="7"/>
    </xf>
    <xf numFmtId="0" fontId="32" fillId="0" borderId="90" xfId="0" applyFont="1" applyBorder="1" applyAlignment="1">
      <alignment horizontal="left" vertical="top" wrapText="1" indent="7"/>
    </xf>
    <xf numFmtId="0" fontId="32" fillId="36" borderId="59" xfId="0" applyFont="1" applyFill="1" applyBorder="1" applyAlignment="1">
      <alignment horizontal="left" vertical="top" wrapText="1"/>
    </xf>
    <xf numFmtId="0" fontId="32" fillId="36" borderId="78" xfId="0" applyFont="1" applyFill="1" applyBorder="1" applyAlignment="1">
      <alignment horizontal="left" vertical="top" wrapText="1"/>
    </xf>
    <xf numFmtId="0" fontId="32" fillId="36" borderId="79" xfId="0" applyFont="1" applyFill="1" applyBorder="1" applyAlignment="1">
      <alignment horizontal="left" vertical="top" wrapText="1"/>
    </xf>
    <xf numFmtId="0" fontId="31" fillId="5" borderId="0" xfId="0" applyFont="1" applyFill="1" applyAlignment="1">
      <alignment horizontal="justify" vertical="top" wrapText="1"/>
    </xf>
    <xf numFmtId="0" fontId="57" fillId="0" borderId="24" xfId="0" applyFont="1" applyBorder="1" applyAlignment="1">
      <alignment horizontal="center" vertical="center"/>
    </xf>
    <xf numFmtId="0" fontId="57" fillId="0" borderId="19" xfId="0" applyFont="1" applyBorder="1" applyAlignment="1">
      <alignment horizontal="center" vertical="center"/>
    </xf>
    <xf numFmtId="0" fontId="57" fillId="0" borderId="23" xfId="0" applyFont="1" applyBorder="1" applyAlignment="1">
      <alignment horizontal="center" vertical="center"/>
    </xf>
    <xf numFmtId="0" fontId="57" fillId="0" borderId="20" xfId="0" applyFont="1" applyBorder="1" applyAlignment="1">
      <alignment horizontal="center" vertical="center"/>
    </xf>
    <xf numFmtId="0" fontId="57" fillId="0" borderId="6" xfId="0" applyFont="1" applyBorder="1" applyAlignment="1">
      <alignment horizontal="center" vertical="center"/>
    </xf>
    <xf numFmtId="0" fontId="57" fillId="0" borderId="4" xfId="0" applyFont="1" applyBorder="1" applyAlignment="1">
      <alignment horizontal="center" vertical="center"/>
    </xf>
    <xf numFmtId="0" fontId="48" fillId="0" borderId="10" xfId="0" applyFont="1" applyBorder="1" applyAlignment="1">
      <alignment vertical="center"/>
    </xf>
    <xf numFmtId="0" fontId="48" fillId="0" borderId="9" xfId="0" applyFont="1" applyBorder="1" applyAlignment="1">
      <alignment vertical="center"/>
    </xf>
    <xf numFmtId="0" fontId="48" fillId="0" borderId="8" xfId="0" applyFont="1" applyBorder="1" applyAlignment="1">
      <alignment vertical="center"/>
    </xf>
    <xf numFmtId="0" fontId="48" fillId="0" borderId="12" xfId="0" applyFont="1" applyBorder="1" applyAlignment="1">
      <alignment vertical="center"/>
    </xf>
    <xf numFmtId="0" fontId="48" fillId="0" borderId="13" xfId="0" applyFont="1" applyBorder="1" applyAlignment="1">
      <alignment vertical="center"/>
    </xf>
    <xf numFmtId="0" fontId="35" fillId="0" borderId="20" xfId="0" applyFont="1" applyBorder="1" applyAlignment="1">
      <alignment horizontal="center" vertical="center"/>
    </xf>
    <xf numFmtId="0" fontId="35" fillId="0" borderId="6" xfId="0" applyFont="1" applyBorder="1" applyAlignment="1">
      <alignment horizontal="center" vertical="center"/>
    </xf>
    <xf numFmtId="0" fontId="35" fillId="0" borderId="4" xfId="0" applyFont="1" applyBorder="1" applyAlignment="1">
      <alignment horizontal="center" vertical="center"/>
    </xf>
    <xf numFmtId="0" fontId="48" fillId="0" borderId="20" xfId="0" applyFont="1" applyBorder="1" applyAlignment="1">
      <alignment horizontal="center" vertical="center"/>
    </xf>
    <xf numFmtId="0" fontId="48" fillId="0" borderId="6" xfId="0" applyFont="1" applyBorder="1" applyAlignment="1">
      <alignment horizontal="center" vertical="center"/>
    </xf>
    <xf numFmtId="0" fontId="48" fillId="0" borderId="4" xfId="0" applyFont="1" applyBorder="1" applyAlignment="1">
      <alignment horizontal="center" vertical="center"/>
    </xf>
    <xf numFmtId="0" fontId="31" fillId="4" borderId="0" xfId="0" applyFont="1" applyFill="1" applyAlignment="1">
      <alignment horizontal="justify" vertical="top" wrapText="1"/>
    </xf>
    <xf numFmtId="0" fontId="53" fillId="0" borderId="24" xfId="0" applyFont="1" applyBorder="1" applyAlignment="1">
      <alignment horizontal="center" vertical="center"/>
    </xf>
    <xf numFmtId="0" fontId="53" fillId="0" borderId="19" xfId="0" applyFont="1" applyBorder="1" applyAlignment="1">
      <alignment horizontal="center" vertical="center"/>
    </xf>
    <xf numFmtId="0" fontId="53" fillId="0" borderId="23" xfId="0" applyFont="1" applyBorder="1" applyAlignment="1">
      <alignment horizontal="center" vertical="center"/>
    </xf>
    <xf numFmtId="0" fontId="53" fillId="0" borderId="20" xfId="0" applyFont="1" applyBorder="1" applyAlignment="1">
      <alignment horizontal="center" vertical="center"/>
    </xf>
    <xf numFmtId="0" fontId="53" fillId="0" borderId="6" xfId="0" applyFont="1" applyBorder="1" applyAlignment="1">
      <alignment horizontal="center" vertical="center"/>
    </xf>
    <xf numFmtId="0" fontId="53" fillId="0" borderId="4" xfId="0" applyFont="1" applyBorder="1" applyAlignment="1">
      <alignment horizontal="center" vertical="center"/>
    </xf>
    <xf numFmtId="0" fontId="49" fillId="0" borderId="19" xfId="0" applyFont="1" applyBorder="1" applyAlignment="1">
      <alignment horizontal="center" vertical="center" wrapText="1"/>
    </xf>
    <xf numFmtId="0" fontId="49" fillId="0" borderId="0" xfId="0" applyFont="1" applyAlignment="1">
      <alignment horizontal="center" vertical="center" wrapText="1"/>
    </xf>
    <xf numFmtId="0" fontId="49" fillId="0" borderId="10" xfId="0" applyFont="1" applyBorder="1" applyAlignment="1">
      <alignment horizontal="center" vertical="center" wrapText="1"/>
    </xf>
    <xf numFmtId="0" fontId="49" fillId="0" borderId="9" xfId="0" applyFont="1" applyBorder="1" applyAlignment="1">
      <alignment horizontal="center" vertical="center" wrapText="1"/>
    </xf>
    <xf numFmtId="0" fontId="49" fillId="0" borderId="8" xfId="0" applyFont="1" applyBorder="1" applyAlignment="1">
      <alignment horizontal="center" vertical="center" wrapText="1"/>
    </xf>
    <xf numFmtId="0" fontId="96" fillId="0" borderId="86" xfId="0" applyFont="1" applyBorder="1" applyAlignment="1">
      <alignment horizontal="center" vertical="center" wrapText="1"/>
    </xf>
    <xf numFmtId="0" fontId="121" fillId="0" borderId="92" xfId="35" applyFont="1" applyBorder="1" applyAlignment="1">
      <alignment horizontal="left" vertical="top" wrapText="1" indent="1"/>
    </xf>
    <xf numFmtId="0" fontId="121" fillId="0" borderId="93" xfId="35" applyFont="1" applyBorder="1" applyAlignment="1">
      <alignment horizontal="left" vertical="top" wrapText="1" indent="1"/>
    </xf>
    <xf numFmtId="0" fontId="121" fillId="0" borderId="94" xfId="35" applyFont="1" applyBorder="1" applyAlignment="1">
      <alignment horizontal="left" vertical="top" wrapText="1" indent="1"/>
    </xf>
    <xf numFmtId="0" fontId="52" fillId="0" borderId="0" xfId="0" applyFont="1" applyAlignment="1">
      <alignment horizontal="center" vertical="center"/>
    </xf>
    <xf numFmtId="0" fontId="52" fillId="0" borderId="19" xfId="0" applyFont="1" applyBorder="1" applyAlignment="1">
      <alignment horizontal="center" vertical="center"/>
    </xf>
    <xf numFmtId="0" fontId="52" fillId="0" borderId="6" xfId="0" applyFont="1" applyBorder="1" applyAlignment="1">
      <alignment horizontal="center" vertical="center"/>
    </xf>
    <xf numFmtId="0" fontId="69" fillId="0" borderId="20" xfId="0" applyFont="1" applyBorder="1" applyAlignment="1">
      <alignment horizontal="center" vertical="center"/>
    </xf>
    <xf numFmtId="0" fontId="69" fillId="0" borderId="6" xfId="0" applyFont="1" applyBorder="1" applyAlignment="1">
      <alignment horizontal="center" vertical="center"/>
    </xf>
    <xf numFmtId="0" fontId="69" fillId="0" borderId="4" xfId="0" applyFont="1" applyBorder="1" applyAlignment="1">
      <alignment horizontal="center" vertical="center"/>
    </xf>
    <xf numFmtId="0" fontId="52" fillId="0" borderId="20" xfId="0" applyFont="1" applyBorder="1" applyAlignment="1">
      <alignment horizontal="center" vertical="center"/>
    </xf>
    <xf numFmtId="0" fontId="52" fillId="0" borderId="4" xfId="0" applyFont="1" applyBorder="1" applyAlignment="1">
      <alignment horizontal="center" vertical="center"/>
    </xf>
    <xf numFmtId="0" fontId="52" fillId="0" borderId="24" xfId="0" applyFont="1" applyBorder="1" applyAlignment="1">
      <alignment horizontal="center" vertical="center"/>
    </xf>
    <xf numFmtId="0" fontId="52" fillId="0" borderId="23" xfId="0" applyFont="1" applyBorder="1" applyAlignment="1">
      <alignment horizontal="center" vertical="center"/>
    </xf>
    <xf numFmtId="0" fontId="56" fillId="0" borderId="24" xfId="0" applyFont="1" applyBorder="1" applyAlignment="1">
      <alignment horizontal="center" vertical="center"/>
    </xf>
    <xf numFmtId="0" fontId="56" fillId="0" borderId="19" xfId="0" applyFont="1" applyBorder="1" applyAlignment="1">
      <alignment horizontal="center" vertical="center"/>
    </xf>
    <xf numFmtId="0" fontId="56" fillId="0" borderId="23" xfId="0" applyFont="1" applyBorder="1" applyAlignment="1">
      <alignment horizontal="center" vertical="center"/>
    </xf>
    <xf numFmtId="0" fontId="52" fillId="0" borderId="11" xfId="0" applyFont="1" applyBorder="1" applyAlignment="1">
      <alignment horizontal="center" vertical="center"/>
    </xf>
    <xf numFmtId="0" fontId="52" fillId="0" borderId="1" xfId="0" applyFont="1" applyBorder="1" applyAlignment="1">
      <alignment horizontal="center" vertical="center"/>
    </xf>
    <xf numFmtId="0" fontId="99" fillId="0" borderId="20" xfId="0" applyFont="1" applyBorder="1" applyAlignment="1">
      <alignment horizontal="center"/>
    </xf>
    <xf numFmtId="0" fontId="99" fillId="0" borderId="11" xfId="0" applyFont="1" applyBorder="1" applyAlignment="1">
      <alignment horizontal="center"/>
    </xf>
    <xf numFmtId="0" fontId="99" fillId="0" borderId="3" xfId="0" applyFont="1" applyBorder="1" applyAlignment="1">
      <alignment horizontal="center"/>
    </xf>
    <xf numFmtId="0" fontId="51" fillId="0" borderId="0" xfId="0" applyFont="1" applyAlignment="1">
      <alignment horizontal="center" vertical="center"/>
    </xf>
    <xf numFmtId="0" fontId="51" fillId="0" borderId="14" xfId="0" applyFont="1" applyBorder="1" applyAlignment="1">
      <alignment horizontal="center" vertical="center"/>
    </xf>
    <xf numFmtId="0" fontId="51" fillId="0" borderId="19" xfId="0" applyFont="1" applyBorder="1" applyAlignment="1">
      <alignment horizontal="center" vertical="center"/>
    </xf>
    <xf numFmtId="0" fontId="51" fillId="0" borderId="20" xfId="0" applyFont="1" applyBorder="1" applyAlignment="1">
      <alignment horizontal="center" vertical="center"/>
    </xf>
    <xf numFmtId="0" fontId="51" fillId="0" borderId="11" xfId="0" applyFont="1" applyBorder="1" applyAlignment="1">
      <alignment horizontal="center" vertical="center"/>
    </xf>
    <xf numFmtId="0" fontId="51" fillId="0" borderId="3" xfId="0" applyFont="1" applyBorder="1" applyAlignment="1">
      <alignment horizontal="center" vertical="center"/>
    </xf>
    <xf numFmtId="0" fontId="31" fillId="4" borderId="0" xfId="0" applyFont="1" applyFill="1" applyAlignment="1">
      <alignment horizontal="left" vertical="top" wrapText="1"/>
    </xf>
    <xf numFmtId="0" fontId="31" fillId="5" borderId="0" xfId="0" applyFont="1" applyFill="1" applyAlignment="1">
      <alignment horizontal="left" vertical="top" wrapText="1"/>
    </xf>
    <xf numFmtId="0" fontId="56" fillId="0" borderId="20" xfId="1" applyFont="1" applyBorder="1" applyAlignment="1">
      <alignment horizontal="center" vertical="center" wrapText="1"/>
    </xf>
    <xf numFmtId="0" fontId="56" fillId="0" borderId="6" xfId="1" applyFont="1" applyBorder="1" applyAlignment="1">
      <alignment horizontal="center" vertical="center" wrapText="1"/>
    </xf>
    <xf numFmtId="0" fontId="56" fillId="0" borderId="4" xfId="1" applyFont="1" applyBorder="1" applyAlignment="1">
      <alignment horizontal="center" vertical="center" wrapText="1"/>
    </xf>
    <xf numFmtId="0" fontId="56" fillId="0" borderId="20" xfId="1" applyFont="1" applyBorder="1" applyAlignment="1">
      <alignment horizontal="center" vertical="center"/>
    </xf>
    <xf numFmtId="0" fontId="56" fillId="0" borderId="6" xfId="1" applyFont="1" applyBorder="1" applyAlignment="1">
      <alignment horizontal="center" vertical="center"/>
    </xf>
    <xf numFmtId="0" fontId="56" fillId="0" borderId="4" xfId="1" applyFont="1" applyBorder="1" applyAlignment="1">
      <alignment horizontal="center" vertical="center"/>
    </xf>
    <xf numFmtId="0" fontId="52" fillId="0" borderId="20" xfId="1" applyFont="1" applyBorder="1" applyAlignment="1">
      <alignment horizontal="center" vertical="center"/>
    </xf>
    <xf numFmtId="0" fontId="52" fillId="0" borderId="6" xfId="1" applyFont="1" applyBorder="1" applyAlignment="1">
      <alignment horizontal="center" vertical="center"/>
    </xf>
    <xf numFmtId="0" fontId="52" fillId="0" borderId="4" xfId="1" applyFont="1" applyBorder="1" applyAlignment="1">
      <alignment horizontal="center" vertical="center"/>
    </xf>
    <xf numFmtId="0" fontId="31" fillId="0" borderId="20" xfId="1" applyFont="1" applyBorder="1" applyAlignment="1">
      <alignment horizontal="center" vertical="center"/>
    </xf>
    <xf numFmtId="0" fontId="31" fillId="0" borderId="6" xfId="1" applyFont="1" applyBorder="1" applyAlignment="1">
      <alignment horizontal="center" vertical="center"/>
    </xf>
    <xf numFmtId="0" fontId="31" fillId="0" borderId="4" xfId="1" applyFont="1" applyBorder="1" applyAlignment="1">
      <alignment horizontal="center" vertical="center"/>
    </xf>
    <xf numFmtId="0" fontId="90" fillId="0" borderId="20" xfId="1" applyFont="1" applyBorder="1" applyAlignment="1">
      <alignment horizontal="center" vertical="center"/>
    </xf>
    <xf numFmtId="0" fontId="90" fillId="0" borderId="4" xfId="1" applyFont="1" applyBorder="1" applyAlignment="1">
      <alignment horizontal="center" vertical="center"/>
    </xf>
    <xf numFmtId="0" fontId="61" fillId="0" borderId="9" xfId="1" applyFont="1" applyBorder="1" applyAlignment="1">
      <alignment horizontal="center" vertical="center" wrapText="1"/>
    </xf>
    <xf numFmtId="0" fontId="61" fillId="0" borderId="8" xfId="1" applyFont="1" applyBorder="1" applyAlignment="1">
      <alignment horizontal="center" vertical="center" wrapText="1"/>
    </xf>
    <xf numFmtId="0" fontId="32" fillId="0" borderId="20" xfId="1" applyFont="1" applyBorder="1" applyAlignment="1">
      <alignment horizontal="center" vertical="center"/>
    </xf>
    <xf numFmtId="0" fontId="32" fillId="0" borderId="6" xfId="1" applyFont="1" applyBorder="1" applyAlignment="1">
      <alignment horizontal="center" vertical="center"/>
    </xf>
    <xf numFmtId="0" fontId="32" fillId="0" borderId="4" xfId="1" applyFont="1" applyBorder="1" applyAlignment="1">
      <alignment horizontal="center" vertical="center"/>
    </xf>
    <xf numFmtId="0" fontId="42" fillId="6" borderId="10" xfId="0" applyFont="1" applyFill="1" applyBorder="1" applyAlignment="1">
      <alignment horizontal="center" vertical="center" wrapText="1"/>
    </xf>
    <xf numFmtId="0" fontId="42" fillId="6" borderId="9" xfId="0" applyFont="1" applyFill="1" applyBorder="1" applyAlignment="1">
      <alignment horizontal="center" vertical="center" wrapText="1"/>
    </xf>
    <xf numFmtId="0" fontId="31" fillId="4" borderId="10" xfId="0" applyFont="1" applyFill="1" applyBorder="1" applyAlignment="1">
      <alignment horizontal="justify" vertical="top" wrapText="1"/>
    </xf>
    <xf numFmtId="0" fontId="31" fillId="4" borderId="9" xfId="0" applyFont="1" applyFill="1" applyBorder="1" applyAlignment="1">
      <alignment horizontal="justify" vertical="top" wrapText="1"/>
    </xf>
    <xf numFmtId="0" fontId="31" fillId="4" borderId="8" xfId="0" applyFont="1" applyFill="1" applyBorder="1" applyAlignment="1">
      <alignment horizontal="justify" vertical="top" wrapText="1"/>
    </xf>
    <xf numFmtId="0" fontId="42" fillId="6" borderId="26" xfId="0" applyFont="1" applyFill="1" applyBorder="1" applyAlignment="1">
      <alignment horizontal="center" vertical="center" wrapText="1"/>
    </xf>
    <xf numFmtId="0" fontId="42" fillId="6" borderId="21" xfId="0" applyFont="1" applyFill="1" applyBorder="1" applyAlignment="1">
      <alignment horizontal="center" vertical="center" wrapText="1"/>
    </xf>
    <xf numFmtId="0" fontId="48" fillId="0" borderId="24" xfId="0" applyFont="1" applyBorder="1" applyAlignment="1">
      <alignment horizontal="center" vertical="center"/>
    </xf>
    <xf numFmtId="0" fontId="48" fillId="0" borderId="19" xfId="0" applyFont="1" applyBorder="1" applyAlignment="1">
      <alignment horizontal="center" vertical="center"/>
    </xf>
    <xf numFmtId="0" fontId="48" fillId="0" borderId="23" xfId="0" applyFont="1" applyBorder="1" applyAlignment="1">
      <alignment horizontal="center" vertical="center"/>
    </xf>
    <xf numFmtId="0" fontId="78" fillId="0" borderId="7" xfId="0" applyFont="1" applyBorder="1" applyAlignment="1">
      <alignment horizontal="center" vertical="center"/>
    </xf>
    <xf numFmtId="0" fontId="35" fillId="0" borderId="11" xfId="0" applyFont="1" applyBorder="1" applyAlignment="1">
      <alignment horizontal="center" vertical="center"/>
    </xf>
    <xf numFmtId="0" fontId="35" fillId="0" borderId="0" xfId="0" applyFont="1" applyAlignment="1">
      <alignment horizontal="center" vertical="center"/>
    </xf>
    <xf numFmtId="0" fontId="75" fillId="2" borderId="0" xfId="0" applyFont="1" applyFill="1" applyAlignment="1">
      <alignment horizontal="justify" vertical="top" wrapText="1"/>
    </xf>
    <xf numFmtId="0" fontId="78" fillId="0" borderId="7" xfId="0" applyFont="1" applyBorder="1" applyAlignment="1">
      <alignment horizontal="center" vertical="center" wrapText="1"/>
    </xf>
    <xf numFmtId="0" fontId="35" fillId="0" borderId="0" xfId="0" applyFont="1" applyAlignment="1">
      <alignment vertical="center"/>
    </xf>
    <xf numFmtId="0" fontId="31" fillId="2" borderId="0" xfId="0" applyFont="1" applyFill="1" applyAlignment="1">
      <alignment horizontal="justify" vertical="top" wrapText="1"/>
    </xf>
    <xf numFmtId="0" fontId="78" fillId="0" borderId="20" xfId="0" applyFont="1" applyBorder="1" applyAlignment="1">
      <alignment horizontal="center" vertical="center"/>
    </xf>
    <xf numFmtId="0" fontId="78" fillId="0" borderId="11" xfId="0" applyFont="1" applyBorder="1" applyAlignment="1">
      <alignment horizontal="center" vertical="center"/>
    </xf>
    <xf numFmtId="0" fontId="45" fillId="6" borderId="11" xfId="1" applyFont="1" applyFill="1" applyBorder="1" applyAlignment="1">
      <alignment horizontal="center" vertical="center" wrapText="1"/>
    </xf>
    <xf numFmtId="0" fontId="46" fillId="6" borderId="11" xfId="1" applyFont="1" applyFill="1" applyBorder="1" applyAlignment="1">
      <alignment horizontal="center" vertical="center" wrapText="1"/>
    </xf>
    <xf numFmtId="0" fontId="21" fillId="0" borderId="11" xfId="1" applyBorder="1" applyAlignment="1">
      <alignment horizontal="center" vertical="center"/>
    </xf>
    <xf numFmtId="0" fontId="21" fillId="0" borderId="0" xfId="1" applyAlignment="1">
      <alignment horizontal="center" vertical="center"/>
    </xf>
    <xf numFmtId="0" fontId="21" fillId="0" borderId="1" xfId="1" applyBorder="1" applyAlignment="1">
      <alignment horizontal="center" vertical="center"/>
    </xf>
    <xf numFmtId="0" fontId="40" fillId="5" borderId="0" xfId="0" applyFont="1" applyFill="1" applyAlignment="1">
      <alignment horizontal="justify" vertical="top" wrapText="1"/>
    </xf>
    <xf numFmtId="0" fontId="40" fillId="4" borderId="0" xfId="0" applyFont="1" applyFill="1" applyAlignment="1">
      <alignment horizontal="justify" vertical="center" wrapText="1"/>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1" xfId="1" applyFont="1" applyBorder="1" applyAlignment="1">
      <alignment horizontal="center" vertical="center"/>
    </xf>
    <xf numFmtId="0" fontId="27" fillId="0" borderId="0" xfId="1" applyFont="1" applyAlignment="1">
      <alignment horizontal="center" vertical="center" wrapText="1"/>
    </xf>
    <xf numFmtId="0" fontId="27" fillId="0" borderId="1" xfId="1" applyFont="1" applyBorder="1" applyAlignment="1">
      <alignment horizontal="center" vertical="center" wrapText="1"/>
    </xf>
  </cellXfs>
  <cellStyles count="38">
    <cellStyle name="Hivatkozás 2" xfId="8" xr:uid="{00000000-0005-0000-0000-000000000000}"/>
    <cellStyle name="Normál" xfId="0" builtinId="0"/>
    <cellStyle name="Normál 2" xfId="1" xr:uid="{00000000-0005-0000-0000-000002000000}"/>
    <cellStyle name="Normál 3" xfId="2" xr:uid="{00000000-0005-0000-0000-000003000000}"/>
    <cellStyle name="Normál 4" xfId="5" xr:uid="{00000000-0005-0000-0000-000004000000}"/>
    <cellStyle name="Normál 4 2" xfId="6" xr:uid="{00000000-0005-0000-0000-000005000000}"/>
    <cellStyle name="Normál 4 2 2" xfId="7" xr:uid="{00000000-0005-0000-0000-000006000000}"/>
    <cellStyle name="Normál 4 2 2 2" xfId="18" xr:uid="{00000000-0005-0000-0000-000007000000}"/>
    <cellStyle name="Normál 4 2 2 3" xfId="25" xr:uid="{00000000-0005-0000-0000-000008000000}"/>
    <cellStyle name="Normál 4 2 3" xfId="10" xr:uid="{00000000-0005-0000-0000-000009000000}"/>
    <cellStyle name="Normál 4 2 3 2" xfId="19" xr:uid="{00000000-0005-0000-0000-00000A000000}"/>
    <cellStyle name="Normál 4 2 3 3" xfId="26" xr:uid="{00000000-0005-0000-0000-00000B000000}"/>
    <cellStyle name="Normál 4 2 4" xfId="11" xr:uid="{00000000-0005-0000-0000-00000C000000}"/>
    <cellStyle name="Normál 4 2 4 2" xfId="12" xr:uid="{00000000-0005-0000-0000-00000D000000}"/>
    <cellStyle name="Normál 4 2 4 2 2" xfId="21" xr:uid="{00000000-0005-0000-0000-00000E000000}"/>
    <cellStyle name="Normál 4 2 4 2 3" xfId="28" xr:uid="{00000000-0005-0000-0000-00000F000000}"/>
    <cellStyle name="Normál 4 2 4 2 4" xfId="30" xr:uid="{00000000-0005-0000-0000-000010000000}"/>
    <cellStyle name="Normál 4 2 4 2 5" xfId="31" xr:uid="{00000000-0005-0000-0000-000011000000}"/>
    <cellStyle name="Normál 4 2 4 2 6" xfId="33" xr:uid="{00000000-0005-0000-0000-000012000000}"/>
    <cellStyle name="Normál 4 2 4 2 7" xfId="34" xr:uid="{00000000-0005-0000-0000-000013000000}"/>
    <cellStyle name="Normál 4 2 4 2 8" xfId="36" xr:uid="{00000000-0005-0000-0000-000014000000}"/>
    <cellStyle name="Normál 4 2 4 2 9" xfId="37" xr:uid="{02A33532-9169-4F07-897B-C46CE211E849}"/>
    <cellStyle name="Normál 4 2 4 3" xfId="13" xr:uid="{00000000-0005-0000-0000-000015000000}"/>
    <cellStyle name="Normál 4 2 4 3 2" xfId="22" xr:uid="{00000000-0005-0000-0000-000016000000}"/>
    <cellStyle name="Normál 4 2 4 3 3" xfId="29" xr:uid="{00000000-0005-0000-0000-000017000000}"/>
    <cellStyle name="Normál 4 2 4 4" xfId="15" xr:uid="{00000000-0005-0000-0000-000018000000}"/>
    <cellStyle name="Normál 4 2 4 5" xfId="20" xr:uid="{00000000-0005-0000-0000-000019000000}"/>
    <cellStyle name="Normál 4 2 4 6" xfId="27" xr:uid="{00000000-0005-0000-0000-00001A000000}"/>
    <cellStyle name="Normál 4 2 5" xfId="17" xr:uid="{00000000-0005-0000-0000-00001B000000}"/>
    <cellStyle name="Normál 4 2 6" xfId="24" xr:uid="{00000000-0005-0000-0000-00001C000000}"/>
    <cellStyle name="Normál 4 3" xfId="16" xr:uid="{00000000-0005-0000-0000-00001D000000}"/>
    <cellStyle name="Normál 4 4" xfId="23" xr:uid="{00000000-0005-0000-0000-00001E000000}"/>
    <cellStyle name="Normál 5" xfId="9" xr:uid="{00000000-0005-0000-0000-00001F000000}"/>
    <cellStyle name="Normál 6" xfId="14" xr:uid="{00000000-0005-0000-0000-000020000000}"/>
    <cellStyle name="Normál 6 2" xfId="32" xr:uid="{00000000-0005-0000-0000-000021000000}"/>
    <cellStyle name="Normál 7" xfId="35" xr:uid="{00000000-0005-0000-0000-000022000000}"/>
    <cellStyle name="Normál_Munka1 2" xfId="3" xr:uid="{00000000-0005-0000-0000-000023000000}"/>
    <cellStyle name="Százalék" xfId="4" builtinId="5"/>
  </cellStyles>
  <dxfs count="1">
    <dxf>
      <font>
        <color rgb="FF9C0006"/>
      </font>
      <fill>
        <patternFill>
          <bgColor rgb="FFFFC7CE"/>
        </patternFill>
      </fill>
    </dxf>
  </dxfs>
  <tableStyles count="0" defaultTableStyle="TableStyleMedium2" defaultPivotStyle="PivotStyleLight16"/>
  <colors>
    <mruColors>
      <color rgb="FFFF99CC"/>
      <color rgb="FFD9D9D9"/>
      <color rgb="FF66FFFF"/>
      <color rgb="FF92D050"/>
      <color rgb="FF963634"/>
      <color rgb="FFCC6600"/>
      <color rgb="FFFF33CC"/>
      <color rgb="FFFFFF99"/>
      <color rgb="FFD60093"/>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NYME.HU\bpk\Saj&#225;t\F&#337;igazgat&#243;i\nyeste.edit\Dokumentumok\Edit\Mintatantervek\Erik&#225;t&#243;l%20Tanterv%20min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ntatanterv"/>
      <sheetName val="tanterv_urlap"/>
      <sheetName val="Munka1"/>
    </sheetNames>
    <sheetDataSet>
      <sheetData sheetId="0"/>
      <sheetData sheetId="1"/>
      <sheetData sheetId="2">
        <row r="2">
          <cell r="A2" t="str">
            <v>felsőoktatási szakképzés</v>
          </cell>
        </row>
        <row r="17">
          <cell r="A17" t="str">
            <v>Benedek Elek Pedagógiai Kar</v>
          </cell>
        </row>
        <row r="18">
          <cell r="A18" t="str">
            <v>Erdőmérnöki Kar</v>
          </cell>
        </row>
        <row r="19">
          <cell r="A19" t="str">
            <v>Lámfalussy Sándor Közgadaságtudományi Kar</v>
          </cell>
        </row>
        <row r="20">
          <cell r="A20" t="str">
            <v>Simonyi Károly Műszaki, Faanyagtudományi és Művészeti Kar</v>
          </cell>
        </row>
      </sheetData>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
  <sheetViews>
    <sheetView workbookViewId="0">
      <selection activeCell="N10" sqref="N10"/>
    </sheetView>
  </sheetViews>
  <sheetFormatPr defaultColWidth="9.140625" defaultRowHeight="12.75" x14ac:dyDescent="0.2"/>
  <cols>
    <col min="1" max="16384" width="9.140625" style="2"/>
  </cols>
  <sheetData>
    <row r="1" spans="1:16" s="1" customFormat="1" x14ac:dyDescent="0.2">
      <c r="A1" s="1080" t="s">
        <v>295</v>
      </c>
      <c r="B1" s="1080"/>
      <c r="C1" s="1080"/>
      <c r="D1" s="1080"/>
      <c r="E1" s="1080"/>
      <c r="F1" s="1080"/>
      <c r="G1" s="1080"/>
      <c r="H1" s="1080"/>
      <c r="I1" s="1080"/>
      <c r="J1" s="1080"/>
      <c r="K1" s="1080"/>
      <c r="L1" s="1080"/>
      <c r="M1" s="1080"/>
      <c r="N1" s="1080"/>
      <c r="O1" s="1080"/>
      <c r="P1" s="1080"/>
    </row>
    <row r="2" spans="1:16" s="1" customFormat="1" ht="19.5" customHeight="1" x14ac:dyDescent="0.2">
      <c r="A2" s="1081" t="s">
        <v>62</v>
      </c>
      <c r="B2" s="1082"/>
      <c r="C2" s="1082"/>
      <c r="D2" s="1082"/>
      <c r="E2" s="1082"/>
      <c r="F2" s="1082"/>
      <c r="G2" s="1082"/>
      <c r="H2" s="1082"/>
      <c r="I2" s="1082"/>
      <c r="J2" s="1082"/>
      <c r="K2" s="1082"/>
      <c r="L2" s="1082"/>
      <c r="M2" s="1082"/>
      <c r="N2" s="1082"/>
      <c r="O2" s="1082"/>
      <c r="P2" s="1083"/>
    </row>
    <row r="3" spans="1:16" s="1" customFormat="1" ht="25.5" customHeight="1" x14ac:dyDescent="0.2">
      <c r="A3" s="1084" t="s">
        <v>61</v>
      </c>
      <c r="B3" s="1085"/>
      <c r="C3" s="1085"/>
      <c r="D3" s="1085"/>
      <c r="E3" s="1085"/>
      <c r="F3" s="1085"/>
      <c r="G3" s="1085"/>
      <c r="H3" s="1085"/>
      <c r="I3" s="1085"/>
      <c r="J3" s="1085"/>
      <c r="K3" s="1085"/>
      <c r="L3" s="1085"/>
      <c r="M3" s="1085"/>
      <c r="N3" s="1085"/>
      <c r="O3" s="1085"/>
      <c r="P3" s="1086"/>
    </row>
    <row r="4" spans="1:16" s="1" customFormat="1" x14ac:dyDescent="0.2">
      <c r="A4" s="4"/>
      <c r="B4" s="5"/>
      <c r="C4" s="5"/>
      <c r="D4" s="5"/>
      <c r="E4" s="5"/>
      <c r="F4" s="5"/>
      <c r="G4" s="5"/>
      <c r="H4" s="5"/>
      <c r="I4" s="5"/>
      <c r="J4" s="5"/>
      <c r="K4" s="5"/>
      <c r="L4" s="5"/>
      <c r="M4" s="5"/>
      <c r="N4" s="5"/>
      <c r="O4" s="5"/>
      <c r="P4" s="6"/>
    </row>
    <row r="5" spans="1:16" s="1" customFormat="1" ht="17.25" customHeight="1" x14ac:dyDescent="0.2">
      <c r="A5" s="7"/>
      <c r="B5" s="7"/>
      <c r="C5" s="7"/>
      <c r="D5" s="7"/>
      <c r="E5" s="7"/>
      <c r="F5" s="7"/>
      <c r="G5" s="7"/>
      <c r="H5" s="7"/>
      <c r="I5" s="7"/>
      <c r="J5" s="7"/>
      <c r="K5" s="7"/>
      <c r="L5" s="7"/>
      <c r="M5" s="7"/>
      <c r="N5" s="7"/>
      <c r="O5" s="7"/>
      <c r="P5" s="7"/>
    </row>
    <row r="6" spans="1:16" s="1" customFormat="1" ht="17.25" customHeight="1" x14ac:dyDescent="0.2">
      <c r="A6" s="7"/>
      <c r="B6" s="7"/>
      <c r="C6" s="7"/>
      <c r="D6" s="7"/>
      <c r="E6" s="7"/>
      <c r="F6" s="7"/>
      <c r="G6" s="7"/>
      <c r="H6" s="7"/>
      <c r="I6" s="7"/>
      <c r="J6" s="7"/>
      <c r="K6" s="7"/>
      <c r="L6" s="7"/>
      <c r="M6" s="7"/>
      <c r="N6" s="7"/>
      <c r="O6" s="7"/>
      <c r="P6" s="7"/>
    </row>
  </sheetData>
  <mergeCells count="3">
    <mergeCell ref="A1:P1"/>
    <mergeCell ref="A2:P2"/>
    <mergeCell ref="A3:P3"/>
  </mergeCells>
  <phoneticPr fontId="20" type="noConversion"/>
  <pageMargins left="0.39370078740157483" right="0.39370078740157483" top="0.98425196850393704" bottom="0.98425196850393704" header="0.51181102362204722" footer="0.51181102362204722"/>
  <pageSetup paperSize="9" scale="56" orientation="landscape" r:id="rId1"/>
  <headerFooter alignWithMargins="0"/>
  <rowBreaks count="1" manualBreakCount="1">
    <brk id="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I81"/>
  <sheetViews>
    <sheetView zoomScale="93" zoomScaleNormal="93" zoomScaleSheetLayoutView="86" workbookViewId="0">
      <pane ySplit="2" topLeftCell="A3" activePane="bottomLeft" state="frozen"/>
      <selection pane="bottomLeft" activeCell="K27" sqref="K27"/>
    </sheetView>
  </sheetViews>
  <sheetFormatPr defaultColWidth="9.140625" defaultRowHeight="12.75" x14ac:dyDescent="0.2"/>
  <cols>
    <col min="1" max="1" width="7.5703125" style="178" customWidth="1"/>
    <col min="2" max="2" width="38.28515625" style="178" bestFit="1" customWidth="1"/>
    <col min="3" max="3" width="4.28515625" style="178" customWidth="1"/>
    <col min="4" max="4" width="5" style="178" customWidth="1"/>
    <col min="5" max="6" width="4.28515625" style="178" customWidth="1"/>
    <col min="7" max="7" width="3.42578125" style="178" bestFit="1" customWidth="1"/>
    <col min="8" max="8" width="3.7109375" style="178" bestFit="1" customWidth="1"/>
    <col min="9" max="9" width="3.42578125" style="178" bestFit="1" customWidth="1"/>
    <col min="10" max="10" width="12.85546875" style="178" bestFit="1" customWidth="1"/>
    <col min="11" max="11" width="18" style="178" customWidth="1"/>
    <col min="12" max="12" width="8.7109375" style="178" customWidth="1"/>
    <col min="13" max="13" width="41.140625" style="178" bestFit="1" customWidth="1"/>
    <col min="14" max="14" width="4" style="178" bestFit="1" customWidth="1"/>
    <col min="15" max="15" width="4.5703125" style="178" customWidth="1"/>
    <col min="16" max="17" width="4.140625" style="178" customWidth="1"/>
    <col min="18" max="18" width="3.42578125" style="178" bestFit="1" customWidth="1"/>
    <col min="19" max="19" width="3.7109375" style="178" bestFit="1" customWidth="1"/>
    <col min="20" max="20" width="3.42578125" style="178" bestFit="1" customWidth="1"/>
    <col min="21" max="21" width="16.7109375" style="178" bestFit="1" customWidth="1"/>
    <col min="22" max="22" width="7.7109375" style="178" bestFit="1" customWidth="1"/>
    <col min="23" max="23" width="51.5703125" style="178" bestFit="1" customWidth="1"/>
    <col min="24" max="24" width="4" style="178" bestFit="1" customWidth="1"/>
    <col min="25" max="25" width="4.5703125" style="178" customWidth="1"/>
    <col min="26" max="27" width="4.28515625" style="178" customWidth="1"/>
    <col min="28" max="28" width="4.28515625" style="178" bestFit="1" customWidth="1"/>
    <col min="29" max="29" width="3.28515625" style="178" bestFit="1" customWidth="1"/>
    <col min="30" max="30" width="3.42578125" style="178" bestFit="1" customWidth="1"/>
    <col min="31" max="31" width="13.42578125" style="178" bestFit="1" customWidth="1"/>
    <col min="32" max="32" width="7.42578125" style="178" customWidth="1"/>
    <col min="33" max="33" width="34.140625" style="178" bestFit="1" customWidth="1"/>
    <col min="34" max="34" width="4" style="178" bestFit="1" customWidth="1"/>
    <col min="35" max="37" width="4.5703125" style="178" customWidth="1"/>
    <col min="38" max="40" width="3.42578125" style="178" bestFit="1" customWidth="1"/>
    <col min="41" max="41" width="17.5703125" style="178" bestFit="1" customWidth="1"/>
    <col min="42" max="42" width="8.42578125" style="178" customWidth="1"/>
    <col min="43" max="43" width="48.5703125" style="178" bestFit="1" customWidth="1"/>
    <col min="44" max="44" width="4" style="178" bestFit="1" customWidth="1"/>
    <col min="45" max="45" width="4.5703125" style="178" customWidth="1"/>
    <col min="46" max="47" width="4.28515625" style="178" customWidth="1"/>
    <col min="48" max="48" width="3.42578125" style="178" bestFit="1" customWidth="1"/>
    <col min="49" max="50" width="3.28515625" style="178" bestFit="1" customWidth="1"/>
    <col min="51" max="51" width="11.85546875" style="178" customWidth="1"/>
    <col min="52" max="52" width="9.140625" style="178"/>
    <col min="53" max="53" width="41.42578125" style="178" bestFit="1" customWidth="1"/>
    <col min="54" max="16384" width="9.140625" style="178"/>
  </cols>
  <sheetData>
    <row r="1" spans="1:61" ht="32.25" customHeight="1" x14ac:dyDescent="0.35">
      <c r="A1" s="1241" t="s">
        <v>525</v>
      </c>
      <c r="B1" s="1241"/>
      <c r="C1" s="1241"/>
      <c r="D1" s="1241"/>
      <c r="E1" s="1241"/>
      <c r="F1" s="1241"/>
      <c r="G1" s="1241"/>
      <c r="H1" s="1241"/>
      <c r="I1" s="1241"/>
      <c r="J1" s="1241"/>
      <c r="K1" s="1242"/>
      <c r="L1" s="1243" t="s">
        <v>526</v>
      </c>
      <c r="M1" s="1241"/>
      <c r="N1" s="1241"/>
      <c r="O1" s="1241"/>
      <c r="P1" s="1241"/>
      <c r="Q1" s="1241"/>
      <c r="R1" s="1241"/>
      <c r="S1" s="1241"/>
      <c r="T1" s="1241"/>
      <c r="U1" s="1242"/>
      <c r="V1" s="1241" t="s">
        <v>527</v>
      </c>
      <c r="W1" s="1241"/>
      <c r="X1" s="1241"/>
      <c r="Y1" s="1241"/>
      <c r="Z1" s="1241"/>
      <c r="AA1" s="1241"/>
      <c r="AB1" s="1241"/>
      <c r="AC1" s="1241"/>
      <c r="AD1" s="1241"/>
      <c r="AE1" s="1241"/>
      <c r="AF1" s="1243" t="s">
        <v>528</v>
      </c>
      <c r="AG1" s="1241"/>
      <c r="AH1" s="1241"/>
      <c r="AI1" s="1241"/>
      <c r="AJ1" s="1241"/>
      <c r="AK1" s="1241"/>
      <c r="AL1" s="1241"/>
      <c r="AM1" s="1241"/>
      <c r="AN1" s="1241"/>
      <c r="AO1" s="1241"/>
      <c r="AP1" s="1244" t="s">
        <v>529</v>
      </c>
      <c r="AQ1" s="1245"/>
      <c r="AR1" s="1245"/>
      <c r="AS1" s="1245"/>
      <c r="AT1" s="1245"/>
      <c r="AU1" s="1245"/>
      <c r="AV1" s="1245"/>
      <c r="AW1" s="1245"/>
      <c r="AX1" s="1245"/>
      <c r="AY1" s="1246"/>
      <c r="AZ1" s="1238" t="s">
        <v>528</v>
      </c>
      <c r="BA1" s="1239"/>
      <c r="BB1" s="1239"/>
      <c r="BC1" s="1239"/>
      <c r="BD1" s="1239"/>
      <c r="BE1" s="1239"/>
      <c r="BF1" s="1239"/>
      <c r="BG1" s="1239"/>
      <c r="BH1" s="1239"/>
      <c r="BI1" s="1240"/>
    </row>
    <row r="2" spans="1:61" ht="66" customHeight="1" thickBot="1" x14ac:dyDescent="0.25">
      <c r="A2" s="150" t="s">
        <v>12</v>
      </c>
      <c r="B2" s="151" t="s">
        <v>13</v>
      </c>
      <c r="C2" s="150" t="s">
        <v>14</v>
      </c>
      <c r="D2" s="220" t="s">
        <v>450</v>
      </c>
      <c r="E2" s="220" t="s">
        <v>423</v>
      </c>
      <c r="F2" s="220" t="s">
        <v>424</v>
      </c>
      <c r="G2" s="150" t="s">
        <v>530</v>
      </c>
      <c r="H2" s="150" t="s">
        <v>531</v>
      </c>
      <c r="I2" s="150" t="s">
        <v>532</v>
      </c>
      <c r="J2" s="152" t="s">
        <v>15</v>
      </c>
      <c r="K2" s="171"/>
      <c r="L2" s="150" t="s">
        <v>12</v>
      </c>
      <c r="M2" s="151" t="s">
        <v>13</v>
      </c>
      <c r="N2" s="150" t="s">
        <v>14</v>
      </c>
      <c r="O2" s="220" t="s">
        <v>450</v>
      </c>
      <c r="P2" s="220" t="s">
        <v>423</v>
      </c>
      <c r="Q2" s="220" t="s">
        <v>424</v>
      </c>
      <c r="R2" s="150" t="s">
        <v>530</v>
      </c>
      <c r="S2" s="150" t="s">
        <v>531</v>
      </c>
      <c r="T2" s="150" t="s">
        <v>532</v>
      </c>
      <c r="U2" s="153" t="s">
        <v>15</v>
      </c>
      <c r="V2" s="150" t="s">
        <v>12</v>
      </c>
      <c r="W2" s="152" t="s">
        <v>13</v>
      </c>
      <c r="X2" s="150" t="s">
        <v>14</v>
      </c>
      <c r="Y2" s="220" t="s">
        <v>450</v>
      </c>
      <c r="Z2" s="220" t="s">
        <v>423</v>
      </c>
      <c r="AA2" s="220" t="s">
        <v>424</v>
      </c>
      <c r="AB2" s="150" t="s">
        <v>530</v>
      </c>
      <c r="AC2" s="150" t="s">
        <v>531</v>
      </c>
      <c r="AD2" s="150" t="s">
        <v>532</v>
      </c>
      <c r="AE2" s="153" t="s">
        <v>15</v>
      </c>
      <c r="AF2" s="154" t="s">
        <v>12</v>
      </c>
      <c r="AG2" s="151" t="s">
        <v>13</v>
      </c>
      <c r="AH2" s="150" t="s">
        <v>14</v>
      </c>
      <c r="AI2" s="220" t="s">
        <v>450</v>
      </c>
      <c r="AJ2" s="220" t="s">
        <v>423</v>
      </c>
      <c r="AK2" s="220" t="s">
        <v>424</v>
      </c>
      <c r="AL2" s="150" t="s">
        <v>530</v>
      </c>
      <c r="AM2" s="150" t="s">
        <v>531</v>
      </c>
      <c r="AN2" s="150" t="s">
        <v>532</v>
      </c>
      <c r="AO2" s="152" t="s">
        <v>15</v>
      </c>
      <c r="AP2" s="446" t="s">
        <v>12</v>
      </c>
      <c r="AQ2" s="151" t="s">
        <v>13</v>
      </c>
      <c r="AR2" s="150" t="s">
        <v>14</v>
      </c>
      <c r="AS2" s="220" t="s">
        <v>450</v>
      </c>
      <c r="AT2" s="220" t="s">
        <v>423</v>
      </c>
      <c r="AU2" s="220" t="s">
        <v>424</v>
      </c>
      <c r="AV2" s="150" t="s">
        <v>530</v>
      </c>
      <c r="AW2" s="150" t="s">
        <v>531</v>
      </c>
      <c r="AX2" s="150" t="s">
        <v>532</v>
      </c>
      <c r="AY2" s="447" t="s">
        <v>15</v>
      </c>
      <c r="AZ2" s="458" t="s">
        <v>12</v>
      </c>
      <c r="BA2" s="459" t="s">
        <v>140</v>
      </c>
      <c r="BB2" s="460" t="s">
        <v>141</v>
      </c>
      <c r="BC2" s="461" t="s">
        <v>450</v>
      </c>
      <c r="BD2" s="461" t="s">
        <v>423</v>
      </c>
      <c r="BE2" s="461" t="s">
        <v>424</v>
      </c>
      <c r="BF2" s="462" t="s">
        <v>530</v>
      </c>
      <c r="BG2" s="462" t="s">
        <v>531</v>
      </c>
      <c r="BH2" s="462" t="s">
        <v>532</v>
      </c>
      <c r="BI2" s="463" t="s">
        <v>15</v>
      </c>
    </row>
    <row r="3" spans="1:61" ht="14.1" customHeight="1" x14ac:dyDescent="0.25">
      <c r="A3" s="1223">
        <v>1</v>
      </c>
      <c r="B3" s="155" t="s">
        <v>35</v>
      </c>
      <c r="C3" s="155">
        <v>5</v>
      </c>
      <c r="D3" s="221">
        <f t="shared" ref="D3:D8" si="0">SUM(E3:F3)</f>
        <v>15</v>
      </c>
      <c r="E3" s="221">
        <v>10</v>
      </c>
      <c r="F3" s="221">
        <v>5</v>
      </c>
      <c r="G3" s="155">
        <f t="shared" ref="G3:G8" si="1">SUM(H3:I3)</f>
        <v>4</v>
      </c>
      <c r="H3" s="155">
        <v>2</v>
      </c>
      <c r="I3" s="155">
        <v>2</v>
      </c>
      <c r="J3" s="155" t="s">
        <v>99</v>
      </c>
      <c r="K3" s="222" t="s">
        <v>451</v>
      </c>
      <c r="L3" s="1224">
        <v>1</v>
      </c>
      <c r="M3" s="155" t="s">
        <v>35</v>
      </c>
      <c r="N3" s="155">
        <v>5</v>
      </c>
      <c r="O3" s="221">
        <f t="shared" ref="O3:O8" si="2">SUM(P3:Q3)</f>
        <v>15</v>
      </c>
      <c r="P3" s="221">
        <v>10</v>
      </c>
      <c r="Q3" s="221">
        <v>5</v>
      </c>
      <c r="R3" s="155">
        <f t="shared" ref="R3:R8" si="3">SUM(S3:T3)</f>
        <v>4</v>
      </c>
      <c r="S3" s="155">
        <v>2</v>
      </c>
      <c r="T3" s="155">
        <v>2</v>
      </c>
      <c r="U3" s="156" t="s">
        <v>99</v>
      </c>
      <c r="V3" s="642">
        <v>1</v>
      </c>
      <c r="W3" s="155" t="s">
        <v>299</v>
      </c>
      <c r="X3" s="149">
        <v>4</v>
      </c>
      <c r="Y3" s="221">
        <f>SUM(Z3:AA3)</f>
        <v>10</v>
      </c>
      <c r="Z3" s="221">
        <v>5</v>
      </c>
      <c r="AA3" s="221">
        <v>5</v>
      </c>
      <c r="AB3" s="155">
        <f>SUM(AC3:AD3)</f>
        <v>2</v>
      </c>
      <c r="AC3" s="149">
        <v>1</v>
      </c>
      <c r="AD3" s="149">
        <v>1</v>
      </c>
      <c r="AE3" s="149" t="s">
        <v>99</v>
      </c>
      <c r="AF3" s="172">
        <v>1</v>
      </c>
      <c r="AG3" s="163" t="s">
        <v>452</v>
      </c>
      <c r="AH3" s="162">
        <v>3</v>
      </c>
      <c r="AI3" s="221">
        <f t="shared" ref="AI3:AI8" si="4">SUM(AJ3:AK3)</f>
        <v>10</v>
      </c>
      <c r="AJ3" s="221">
        <v>10</v>
      </c>
      <c r="AK3" s="221">
        <v>0</v>
      </c>
      <c r="AL3" s="155">
        <f t="shared" ref="AL3:AL8" si="5">SUM(AM3:AN3)</f>
        <v>2</v>
      </c>
      <c r="AM3" s="162">
        <v>2</v>
      </c>
      <c r="AN3" s="162">
        <v>0</v>
      </c>
      <c r="AO3" s="164" t="s">
        <v>99</v>
      </c>
      <c r="AP3" s="1225">
        <v>1</v>
      </c>
      <c r="AQ3" s="157" t="s">
        <v>453</v>
      </c>
      <c r="AR3" s="158">
        <v>4</v>
      </c>
      <c r="AS3" s="221">
        <f>SUM(AT3:AU3)</f>
        <v>15</v>
      </c>
      <c r="AT3" s="221">
        <v>10</v>
      </c>
      <c r="AU3" s="221">
        <v>5</v>
      </c>
      <c r="AV3" s="155">
        <f t="shared" ref="AV3:AV8" si="6">SUM(AW3:AX3)</f>
        <v>4</v>
      </c>
      <c r="AW3" s="158">
        <v>2</v>
      </c>
      <c r="AX3" s="158">
        <v>2</v>
      </c>
      <c r="AY3" s="180" t="s">
        <v>99</v>
      </c>
      <c r="AZ3" s="1212">
        <v>1</v>
      </c>
      <c r="BA3" s="464" t="s">
        <v>458</v>
      </c>
      <c r="BB3" s="464">
        <v>4</v>
      </c>
      <c r="BC3" s="464">
        <f>BD3+BE3</f>
        <v>15</v>
      </c>
      <c r="BD3" s="464">
        <v>15</v>
      </c>
      <c r="BE3" s="465"/>
      <c r="BF3" s="465">
        <f>BG3+BH3</f>
        <v>3</v>
      </c>
      <c r="BG3" s="464">
        <v>3</v>
      </c>
      <c r="BH3" s="465"/>
      <c r="BI3" s="466" t="s">
        <v>642</v>
      </c>
    </row>
    <row r="4" spans="1:61" ht="14.1" customHeight="1" x14ac:dyDescent="0.25">
      <c r="A4" s="1223"/>
      <c r="B4" s="155" t="s">
        <v>91</v>
      </c>
      <c r="C4" s="155">
        <v>5</v>
      </c>
      <c r="D4" s="221">
        <f t="shared" si="0"/>
        <v>15</v>
      </c>
      <c r="E4" s="221">
        <v>5</v>
      </c>
      <c r="F4" s="221">
        <v>10</v>
      </c>
      <c r="G4" s="155">
        <f t="shared" si="1"/>
        <v>3</v>
      </c>
      <c r="H4" s="155">
        <v>1</v>
      </c>
      <c r="I4" s="155">
        <v>2</v>
      </c>
      <c r="J4" s="155" t="s">
        <v>101</v>
      </c>
      <c r="K4" s="223"/>
      <c r="L4" s="1224"/>
      <c r="M4" s="155" t="s">
        <v>91</v>
      </c>
      <c r="N4" s="155">
        <v>5</v>
      </c>
      <c r="O4" s="221">
        <f t="shared" si="2"/>
        <v>15</v>
      </c>
      <c r="P4" s="221">
        <v>5</v>
      </c>
      <c r="Q4" s="221">
        <v>10</v>
      </c>
      <c r="R4" s="155">
        <f t="shared" si="3"/>
        <v>3</v>
      </c>
      <c r="S4" s="155">
        <v>1</v>
      </c>
      <c r="T4" s="155">
        <v>2</v>
      </c>
      <c r="U4" s="156" t="s">
        <v>101</v>
      </c>
      <c r="V4" s="642"/>
      <c r="W4" s="155" t="s">
        <v>454</v>
      </c>
      <c r="X4" s="149">
        <v>5</v>
      </c>
      <c r="Y4" s="221">
        <f t="shared" ref="Y4:Y9" si="7">SUM(Z4:AA4)</f>
        <v>15</v>
      </c>
      <c r="Z4" s="221">
        <v>5</v>
      </c>
      <c r="AA4" s="221">
        <v>10</v>
      </c>
      <c r="AB4" s="155">
        <f t="shared" ref="AB4:AB9" si="8">SUM(AC4:AD4)</f>
        <v>3</v>
      </c>
      <c r="AC4" s="149">
        <v>1</v>
      </c>
      <c r="AD4" s="149">
        <v>2</v>
      </c>
      <c r="AE4" s="149" t="s">
        <v>101</v>
      </c>
      <c r="AF4" s="172"/>
      <c r="AG4" s="155" t="s">
        <v>91</v>
      </c>
      <c r="AH4" s="162">
        <v>5</v>
      </c>
      <c r="AI4" s="221">
        <f t="shared" si="4"/>
        <v>15</v>
      </c>
      <c r="AJ4" s="221">
        <v>5</v>
      </c>
      <c r="AK4" s="221">
        <v>10</v>
      </c>
      <c r="AL4" s="155">
        <f t="shared" si="5"/>
        <v>4</v>
      </c>
      <c r="AM4" s="162">
        <v>2</v>
      </c>
      <c r="AN4" s="162">
        <v>2</v>
      </c>
      <c r="AO4" s="164" t="s">
        <v>101</v>
      </c>
      <c r="AP4" s="1225"/>
      <c r="AQ4" s="159" t="s">
        <v>91</v>
      </c>
      <c r="AR4" s="160">
        <v>5</v>
      </c>
      <c r="AS4" s="221">
        <f t="shared" ref="AS4:AS9" si="9">SUM(AT4:AU4)</f>
        <v>15</v>
      </c>
      <c r="AT4" s="221">
        <v>5</v>
      </c>
      <c r="AU4" s="221">
        <v>10</v>
      </c>
      <c r="AV4" s="155">
        <f t="shared" si="6"/>
        <v>3</v>
      </c>
      <c r="AW4" s="160">
        <v>1</v>
      </c>
      <c r="AX4" s="160">
        <v>2</v>
      </c>
      <c r="AY4" s="448" t="s">
        <v>101</v>
      </c>
      <c r="AZ4" s="1212"/>
      <c r="BA4" s="464" t="s">
        <v>91</v>
      </c>
      <c r="BB4" s="464">
        <v>6</v>
      </c>
      <c r="BC4" s="464">
        <f t="shared" ref="BC4:BC31" si="10">BD4+BE4</f>
        <v>15</v>
      </c>
      <c r="BD4" s="464">
        <v>5</v>
      </c>
      <c r="BE4" s="464">
        <v>10</v>
      </c>
      <c r="BF4" s="465">
        <f t="shared" ref="BF4:BF31" si="11">BG4+BH4</f>
        <v>3</v>
      </c>
      <c r="BG4" s="464">
        <v>1</v>
      </c>
      <c r="BH4" s="464">
        <v>2</v>
      </c>
      <c r="BI4" s="466" t="s">
        <v>643</v>
      </c>
    </row>
    <row r="5" spans="1:61" ht="14.1" customHeight="1" x14ac:dyDescent="0.25">
      <c r="A5" s="1223"/>
      <c r="B5" s="155" t="s">
        <v>455</v>
      </c>
      <c r="C5" s="155">
        <v>5</v>
      </c>
      <c r="D5" s="221">
        <f t="shared" si="0"/>
        <v>15</v>
      </c>
      <c r="E5" s="221">
        <v>10</v>
      </c>
      <c r="F5" s="221">
        <v>5</v>
      </c>
      <c r="G5" s="155">
        <f t="shared" si="1"/>
        <v>4</v>
      </c>
      <c r="H5" s="155">
        <v>2</v>
      </c>
      <c r="I5" s="155">
        <v>2</v>
      </c>
      <c r="J5" s="155" t="s">
        <v>99</v>
      </c>
      <c r="K5" s="223"/>
      <c r="L5" s="1224"/>
      <c r="M5" s="155" t="s">
        <v>455</v>
      </c>
      <c r="N5" s="155">
        <v>5</v>
      </c>
      <c r="O5" s="221">
        <f t="shared" si="2"/>
        <v>15</v>
      </c>
      <c r="P5" s="221">
        <v>10</v>
      </c>
      <c r="Q5" s="221">
        <v>5</v>
      </c>
      <c r="R5" s="155">
        <f t="shared" si="3"/>
        <v>4</v>
      </c>
      <c r="S5" s="155">
        <v>2</v>
      </c>
      <c r="T5" s="155">
        <v>2</v>
      </c>
      <c r="U5" s="156" t="s">
        <v>99</v>
      </c>
      <c r="V5" s="642"/>
      <c r="W5" s="161" t="s">
        <v>308</v>
      </c>
      <c r="X5" s="149">
        <v>5</v>
      </c>
      <c r="Y5" s="221">
        <f t="shared" si="7"/>
        <v>15</v>
      </c>
      <c r="Z5" s="221">
        <v>10</v>
      </c>
      <c r="AA5" s="221">
        <v>5</v>
      </c>
      <c r="AB5" s="155">
        <f t="shared" si="8"/>
        <v>3</v>
      </c>
      <c r="AC5" s="149">
        <v>2</v>
      </c>
      <c r="AD5" s="149">
        <v>1</v>
      </c>
      <c r="AE5" s="149" t="s">
        <v>101</v>
      </c>
      <c r="AF5" s="172"/>
      <c r="AG5" s="159" t="s">
        <v>226</v>
      </c>
      <c r="AH5" s="162">
        <v>5</v>
      </c>
      <c r="AI5" s="221">
        <f t="shared" si="4"/>
        <v>15</v>
      </c>
      <c r="AJ5" s="221">
        <v>10</v>
      </c>
      <c r="AK5" s="221">
        <v>5</v>
      </c>
      <c r="AL5" s="155">
        <f t="shared" si="5"/>
        <v>4</v>
      </c>
      <c r="AM5" s="162">
        <v>2</v>
      </c>
      <c r="AN5" s="162">
        <v>2</v>
      </c>
      <c r="AO5" s="164" t="s">
        <v>101</v>
      </c>
      <c r="AP5" s="1225"/>
      <c r="AQ5" s="159" t="s">
        <v>226</v>
      </c>
      <c r="AR5" s="160">
        <v>5</v>
      </c>
      <c r="AS5" s="221">
        <f t="shared" si="9"/>
        <v>15</v>
      </c>
      <c r="AT5" s="221">
        <v>10</v>
      </c>
      <c r="AU5" s="221">
        <v>5</v>
      </c>
      <c r="AV5" s="155">
        <f t="shared" si="6"/>
        <v>3</v>
      </c>
      <c r="AW5" s="160">
        <v>2</v>
      </c>
      <c r="AX5" s="160">
        <v>1</v>
      </c>
      <c r="AY5" s="448" t="s">
        <v>101</v>
      </c>
      <c r="AZ5" s="1212"/>
      <c r="BA5" s="464" t="s">
        <v>226</v>
      </c>
      <c r="BB5" s="464">
        <v>5</v>
      </c>
      <c r="BC5" s="464">
        <f t="shared" si="10"/>
        <v>15</v>
      </c>
      <c r="BD5" s="464">
        <v>5</v>
      </c>
      <c r="BE5" s="464">
        <v>10</v>
      </c>
      <c r="BF5" s="465">
        <f t="shared" si="11"/>
        <v>3</v>
      </c>
      <c r="BG5" s="464">
        <v>1</v>
      </c>
      <c r="BH5" s="464">
        <v>2</v>
      </c>
      <c r="BI5" s="466" t="s">
        <v>643</v>
      </c>
    </row>
    <row r="6" spans="1:61" ht="14.1" customHeight="1" x14ac:dyDescent="0.25">
      <c r="A6" s="1223"/>
      <c r="B6" s="149" t="s">
        <v>108</v>
      </c>
      <c r="C6" s="155">
        <v>5</v>
      </c>
      <c r="D6" s="221">
        <f t="shared" si="0"/>
        <v>25</v>
      </c>
      <c r="E6" s="221">
        <v>15</v>
      </c>
      <c r="F6" s="221">
        <v>10</v>
      </c>
      <c r="G6" s="155">
        <f t="shared" si="1"/>
        <v>4</v>
      </c>
      <c r="H6" s="155">
        <v>2</v>
      </c>
      <c r="I6" s="155">
        <v>2</v>
      </c>
      <c r="J6" s="155" t="s">
        <v>99</v>
      </c>
      <c r="K6" s="223"/>
      <c r="L6" s="1224"/>
      <c r="M6" s="155" t="s">
        <v>456</v>
      </c>
      <c r="N6" s="155">
        <v>5</v>
      </c>
      <c r="O6" s="221">
        <f t="shared" si="2"/>
        <v>15</v>
      </c>
      <c r="P6" s="221">
        <v>5</v>
      </c>
      <c r="Q6" s="221">
        <v>10</v>
      </c>
      <c r="R6" s="155">
        <f t="shared" si="3"/>
        <v>4</v>
      </c>
      <c r="S6" s="155">
        <v>2</v>
      </c>
      <c r="T6" s="155">
        <v>2</v>
      </c>
      <c r="U6" s="156" t="s">
        <v>99</v>
      </c>
      <c r="V6" s="642"/>
      <c r="W6" s="149" t="s">
        <v>412</v>
      </c>
      <c r="X6" s="149">
        <v>5</v>
      </c>
      <c r="Y6" s="221">
        <f t="shared" si="7"/>
        <v>15</v>
      </c>
      <c r="Z6" s="221">
        <v>10</v>
      </c>
      <c r="AA6" s="221">
        <v>5</v>
      </c>
      <c r="AB6" s="155">
        <f>SUM(AC6:AD6)</f>
        <v>2</v>
      </c>
      <c r="AC6" s="149">
        <v>1</v>
      </c>
      <c r="AD6" s="149">
        <v>1</v>
      </c>
      <c r="AE6" s="149" t="s">
        <v>99</v>
      </c>
      <c r="AF6" s="172"/>
      <c r="AG6" s="159" t="s">
        <v>457</v>
      </c>
      <c r="AH6" s="162">
        <v>5</v>
      </c>
      <c r="AI6" s="221">
        <f t="shared" si="4"/>
        <v>15</v>
      </c>
      <c r="AJ6" s="221">
        <v>5</v>
      </c>
      <c r="AK6" s="221">
        <v>10</v>
      </c>
      <c r="AL6" s="155">
        <f t="shared" si="5"/>
        <v>4</v>
      </c>
      <c r="AM6" s="162">
        <v>2</v>
      </c>
      <c r="AN6" s="162">
        <v>2</v>
      </c>
      <c r="AO6" s="164" t="s">
        <v>101</v>
      </c>
      <c r="AP6" s="1225"/>
      <c r="AQ6" s="159" t="s">
        <v>457</v>
      </c>
      <c r="AR6" s="160">
        <v>5</v>
      </c>
      <c r="AS6" s="221">
        <f t="shared" si="9"/>
        <v>15</v>
      </c>
      <c r="AT6" s="221">
        <v>5</v>
      </c>
      <c r="AU6" s="221">
        <v>10</v>
      </c>
      <c r="AV6" s="155">
        <f t="shared" si="6"/>
        <v>4</v>
      </c>
      <c r="AW6" s="160">
        <v>2</v>
      </c>
      <c r="AX6" s="160">
        <v>2</v>
      </c>
      <c r="AY6" s="448" t="s">
        <v>101</v>
      </c>
      <c r="AZ6" s="1212"/>
      <c r="BA6" s="464" t="s">
        <v>457</v>
      </c>
      <c r="BB6" s="464">
        <v>6</v>
      </c>
      <c r="BC6" s="464">
        <f t="shared" si="10"/>
        <v>15</v>
      </c>
      <c r="BD6" s="464">
        <v>5</v>
      </c>
      <c r="BE6" s="464">
        <v>10</v>
      </c>
      <c r="BF6" s="465">
        <f t="shared" si="11"/>
        <v>3</v>
      </c>
      <c r="BG6" s="464">
        <v>1</v>
      </c>
      <c r="BH6" s="464">
        <v>2</v>
      </c>
      <c r="BI6" s="466" t="s">
        <v>643</v>
      </c>
    </row>
    <row r="7" spans="1:61" ht="14.1" customHeight="1" x14ac:dyDescent="0.25">
      <c r="A7" s="1223"/>
      <c r="B7" s="155" t="s">
        <v>46</v>
      </c>
      <c r="C7" s="155">
        <v>4</v>
      </c>
      <c r="D7" s="221">
        <f t="shared" si="0"/>
        <v>10</v>
      </c>
      <c r="E7" s="221">
        <v>5</v>
      </c>
      <c r="F7" s="221">
        <v>5</v>
      </c>
      <c r="G7" s="155">
        <f t="shared" si="1"/>
        <v>2</v>
      </c>
      <c r="H7" s="155">
        <v>1</v>
      </c>
      <c r="I7" s="155">
        <v>1</v>
      </c>
      <c r="J7" s="155" t="s">
        <v>99</v>
      </c>
      <c r="K7" s="223"/>
      <c r="L7" s="1224"/>
      <c r="M7" s="155" t="s">
        <v>356</v>
      </c>
      <c r="N7" s="155">
        <v>5</v>
      </c>
      <c r="O7" s="221">
        <f t="shared" si="2"/>
        <v>15</v>
      </c>
      <c r="P7" s="221">
        <v>15</v>
      </c>
      <c r="Q7" s="221">
        <v>0</v>
      </c>
      <c r="R7" s="155">
        <f t="shared" si="3"/>
        <v>2</v>
      </c>
      <c r="S7" s="155">
        <v>1</v>
      </c>
      <c r="T7" s="155">
        <v>1</v>
      </c>
      <c r="U7" s="156" t="s">
        <v>99</v>
      </c>
      <c r="V7" s="642"/>
      <c r="W7" s="155" t="s">
        <v>356</v>
      </c>
      <c r="X7" s="149">
        <v>3</v>
      </c>
      <c r="Y7" s="221">
        <f t="shared" si="7"/>
        <v>15</v>
      </c>
      <c r="Z7" s="221">
        <v>15</v>
      </c>
      <c r="AA7" s="221">
        <v>0</v>
      </c>
      <c r="AB7" s="155">
        <f t="shared" si="8"/>
        <v>2</v>
      </c>
      <c r="AC7" s="149">
        <v>2</v>
      </c>
      <c r="AD7" s="149">
        <v>0</v>
      </c>
      <c r="AE7" s="149" t="s">
        <v>99</v>
      </c>
      <c r="AF7" s="172"/>
      <c r="AG7" s="163" t="s">
        <v>458</v>
      </c>
      <c r="AH7" s="162">
        <v>4</v>
      </c>
      <c r="AI7" s="221">
        <f t="shared" si="4"/>
        <v>15</v>
      </c>
      <c r="AJ7" s="221">
        <v>15</v>
      </c>
      <c r="AK7" s="221">
        <v>0</v>
      </c>
      <c r="AL7" s="155">
        <f t="shared" si="5"/>
        <v>2</v>
      </c>
      <c r="AM7" s="162">
        <v>2</v>
      </c>
      <c r="AN7" s="162">
        <v>0</v>
      </c>
      <c r="AO7" s="164" t="s">
        <v>99</v>
      </c>
      <c r="AP7" s="1225"/>
      <c r="AQ7" s="159" t="s">
        <v>227</v>
      </c>
      <c r="AR7" s="160">
        <v>4</v>
      </c>
      <c r="AS7" s="221">
        <f t="shared" si="9"/>
        <v>15</v>
      </c>
      <c r="AT7" s="221">
        <v>15</v>
      </c>
      <c r="AU7" s="221">
        <v>0</v>
      </c>
      <c r="AV7" s="155">
        <f t="shared" si="6"/>
        <v>3</v>
      </c>
      <c r="AW7" s="160">
        <v>3</v>
      </c>
      <c r="AX7" s="160">
        <v>0</v>
      </c>
      <c r="AY7" s="448" t="s">
        <v>99</v>
      </c>
      <c r="AZ7" s="1212"/>
      <c r="BA7" s="464" t="s">
        <v>474</v>
      </c>
      <c r="BB7" s="464">
        <v>3</v>
      </c>
      <c r="BC7" s="464">
        <f t="shared" si="10"/>
        <v>10</v>
      </c>
      <c r="BD7" s="464">
        <v>10</v>
      </c>
      <c r="BE7" s="464"/>
      <c r="BF7" s="465">
        <f t="shared" si="11"/>
        <v>2</v>
      </c>
      <c r="BG7" s="464">
        <v>2</v>
      </c>
      <c r="BH7" s="464"/>
      <c r="BI7" s="466" t="s">
        <v>642</v>
      </c>
    </row>
    <row r="8" spans="1:61" ht="14.1" customHeight="1" x14ac:dyDescent="0.25">
      <c r="A8" s="1223"/>
      <c r="B8" s="149" t="s">
        <v>459</v>
      </c>
      <c r="C8" s="155">
        <v>5</v>
      </c>
      <c r="D8" s="221">
        <f t="shared" si="0"/>
        <v>15</v>
      </c>
      <c r="E8" s="221">
        <v>10</v>
      </c>
      <c r="F8" s="221">
        <v>5</v>
      </c>
      <c r="G8" s="155">
        <f t="shared" si="1"/>
        <v>3</v>
      </c>
      <c r="H8" s="155">
        <v>2</v>
      </c>
      <c r="I8" s="155">
        <v>1</v>
      </c>
      <c r="J8" s="155" t="s">
        <v>99</v>
      </c>
      <c r="K8" s="223"/>
      <c r="L8" s="1224"/>
      <c r="M8" s="155" t="s">
        <v>54</v>
      </c>
      <c r="N8" s="155">
        <v>4</v>
      </c>
      <c r="O8" s="221">
        <f t="shared" si="2"/>
        <v>15</v>
      </c>
      <c r="P8" s="221">
        <v>5</v>
      </c>
      <c r="Q8" s="221">
        <v>10</v>
      </c>
      <c r="R8" s="155">
        <f t="shared" si="3"/>
        <v>3</v>
      </c>
      <c r="S8" s="155">
        <v>1</v>
      </c>
      <c r="T8" s="155">
        <v>2</v>
      </c>
      <c r="U8" s="156" t="s">
        <v>101</v>
      </c>
      <c r="V8" s="642"/>
      <c r="W8" s="155" t="s">
        <v>460</v>
      </c>
      <c r="X8" s="155">
        <v>5</v>
      </c>
      <c r="Y8" s="221">
        <f t="shared" si="7"/>
        <v>15</v>
      </c>
      <c r="Z8" s="221">
        <v>5</v>
      </c>
      <c r="AA8" s="221">
        <v>10</v>
      </c>
      <c r="AB8" s="155">
        <f t="shared" si="8"/>
        <v>4</v>
      </c>
      <c r="AC8" s="155">
        <v>2</v>
      </c>
      <c r="AD8" s="155">
        <v>2</v>
      </c>
      <c r="AE8" s="155" t="s">
        <v>99</v>
      </c>
      <c r="AF8" s="172"/>
      <c r="AG8" s="163" t="s">
        <v>461</v>
      </c>
      <c r="AH8" s="162">
        <v>6</v>
      </c>
      <c r="AI8" s="221">
        <f t="shared" si="4"/>
        <v>20</v>
      </c>
      <c r="AJ8" s="221">
        <v>10</v>
      </c>
      <c r="AK8" s="221">
        <v>10</v>
      </c>
      <c r="AL8" s="155">
        <f t="shared" si="5"/>
        <v>4</v>
      </c>
      <c r="AM8" s="162">
        <v>2</v>
      </c>
      <c r="AN8" s="162">
        <v>2</v>
      </c>
      <c r="AO8" s="164" t="s">
        <v>99</v>
      </c>
      <c r="AP8" s="1225"/>
      <c r="AQ8" s="164" t="s">
        <v>54</v>
      </c>
      <c r="AR8" s="158">
        <v>3</v>
      </c>
      <c r="AS8" s="221">
        <f t="shared" si="9"/>
        <v>10</v>
      </c>
      <c r="AT8" s="221">
        <v>10</v>
      </c>
      <c r="AU8" s="221">
        <v>0</v>
      </c>
      <c r="AV8" s="155">
        <f t="shared" si="6"/>
        <v>2</v>
      </c>
      <c r="AW8" s="158">
        <v>2</v>
      </c>
      <c r="AX8" s="158">
        <v>0</v>
      </c>
      <c r="AY8" s="180" t="s">
        <v>99</v>
      </c>
      <c r="AZ8" s="1212"/>
      <c r="BA8" s="464" t="s">
        <v>461</v>
      </c>
      <c r="BB8" s="464">
        <v>5</v>
      </c>
      <c r="BC8" s="464">
        <f t="shared" si="10"/>
        <v>15</v>
      </c>
      <c r="BD8" s="464">
        <v>10</v>
      </c>
      <c r="BE8" s="464">
        <v>5</v>
      </c>
      <c r="BF8" s="465">
        <f t="shared" si="11"/>
        <v>3</v>
      </c>
      <c r="BG8" s="464">
        <v>2</v>
      </c>
      <c r="BH8" s="464">
        <v>1</v>
      </c>
      <c r="BI8" s="466" t="s">
        <v>642</v>
      </c>
    </row>
    <row r="9" spans="1:61" ht="14.1" customHeight="1" thickBot="1" x14ac:dyDescent="0.25">
      <c r="A9" s="642"/>
      <c r="B9" s="149"/>
      <c r="C9" s="149"/>
      <c r="D9" s="221"/>
      <c r="E9" s="221"/>
      <c r="F9" s="221"/>
      <c r="G9" s="149"/>
      <c r="H9" s="149"/>
      <c r="I9" s="149"/>
      <c r="J9" s="155"/>
      <c r="K9" s="223"/>
      <c r="L9" s="642"/>
      <c r="M9" s="149"/>
      <c r="N9" s="149"/>
      <c r="O9" s="221"/>
      <c r="P9" s="221"/>
      <c r="Q9" s="221"/>
      <c r="R9" s="149"/>
      <c r="S9" s="149"/>
      <c r="T9" s="149"/>
      <c r="U9" s="156"/>
      <c r="V9" s="642"/>
      <c r="W9" s="149" t="s">
        <v>304</v>
      </c>
      <c r="X9" s="149">
        <v>3</v>
      </c>
      <c r="Y9" s="221">
        <f t="shared" si="7"/>
        <v>10</v>
      </c>
      <c r="Z9" s="221">
        <v>0</v>
      </c>
      <c r="AA9" s="221">
        <v>10</v>
      </c>
      <c r="AB9" s="155">
        <f t="shared" si="8"/>
        <v>2</v>
      </c>
      <c r="AC9" s="149">
        <v>0</v>
      </c>
      <c r="AD9" s="149">
        <v>2</v>
      </c>
      <c r="AE9" s="149" t="s">
        <v>101</v>
      </c>
      <c r="AF9" s="172"/>
      <c r="AG9" s="149"/>
      <c r="AH9" s="149"/>
      <c r="AI9" s="221"/>
      <c r="AJ9" s="221"/>
      <c r="AK9" s="221"/>
      <c r="AL9" s="149"/>
      <c r="AM9" s="149"/>
      <c r="AN9" s="149"/>
      <c r="AO9" s="164"/>
      <c r="AP9" s="1225"/>
      <c r="AQ9" s="164" t="s">
        <v>54</v>
      </c>
      <c r="AR9" s="158">
        <v>3</v>
      </c>
      <c r="AS9" s="221">
        <f t="shared" si="9"/>
        <v>10</v>
      </c>
      <c r="AT9" s="221">
        <v>0</v>
      </c>
      <c r="AU9" s="221">
        <v>10</v>
      </c>
      <c r="AV9" s="155">
        <v>2</v>
      </c>
      <c r="AW9" s="158">
        <v>0</v>
      </c>
      <c r="AX9" s="158">
        <v>2</v>
      </c>
      <c r="AY9" s="180" t="s">
        <v>101</v>
      </c>
      <c r="AZ9" s="467"/>
      <c r="BA9" s="165" t="s">
        <v>135</v>
      </c>
      <c r="BB9" s="468">
        <f t="shared" ref="BB9:BH9" si="12">SUM(BB3:BB8)</f>
        <v>29</v>
      </c>
      <c r="BC9" s="468">
        <f t="shared" si="12"/>
        <v>85</v>
      </c>
      <c r="BD9" s="468">
        <f t="shared" si="12"/>
        <v>50</v>
      </c>
      <c r="BE9" s="468">
        <f t="shared" si="12"/>
        <v>35</v>
      </c>
      <c r="BF9" s="469">
        <f t="shared" si="12"/>
        <v>17</v>
      </c>
      <c r="BG9" s="468">
        <f t="shared" si="12"/>
        <v>10</v>
      </c>
      <c r="BH9" s="468">
        <f t="shared" si="12"/>
        <v>7</v>
      </c>
      <c r="BI9" s="470"/>
    </row>
    <row r="10" spans="1:61" ht="14.1" customHeight="1" x14ac:dyDescent="0.25">
      <c r="A10" s="149"/>
      <c r="B10" s="149"/>
      <c r="C10" s="149"/>
      <c r="D10" s="221"/>
      <c r="E10" s="221"/>
      <c r="F10" s="221"/>
      <c r="G10" s="149"/>
      <c r="H10" s="149"/>
      <c r="I10" s="149"/>
      <c r="J10" s="149"/>
      <c r="K10" s="171"/>
      <c r="L10" s="149"/>
      <c r="M10" s="149"/>
      <c r="N10" s="149"/>
      <c r="O10" s="221"/>
      <c r="P10" s="221"/>
      <c r="Q10" s="221"/>
      <c r="R10" s="149"/>
      <c r="S10" s="149"/>
      <c r="T10" s="149"/>
      <c r="U10" s="171"/>
      <c r="V10" s="642"/>
      <c r="W10" s="149"/>
      <c r="X10" s="149"/>
      <c r="Y10" s="221"/>
      <c r="Z10" s="221"/>
      <c r="AA10" s="221"/>
      <c r="AB10" s="155"/>
      <c r="AC10" s="149"/>
      <c r="AD10" s="149"/>
      <c r="AE10" s="149"/>
      <c r="AF10" s="172"/>
      <c r="AG10" s="149"/>
      <c r="AH10" s="149"/>
      <c r="AI10" s="221"/>
      <c r="AJ10" s="221"/>
      <c r="AK10" s="221"/>
      <c r="AL10" s="149"/>
      <c r="AM10" s="149"/>
      <c r="AN10" s="149"/>
      <c r="AO10" s="149"/>
      <c r="AP10" s="601"/>
      <c r="AQ10" s="149"/>
      <c r="AR10" s="149"/>
      <c r="AS10" s="221"/>
      <c r="AT10" s="221"/>
      <c r="AU10" s="221"/>
      <c r="AV10" s="149"/>
      <c r="AW10" s="149"/>
      <c r="AX10" s="149"/>
      <c r="AY10" s="180"/>
      <c r="AZ10" s="1226">
        <v>2</v>
      </c>
      <c r="BA10" s="471" t="s">
        <v>472</v>
      </c>
      <c r="BB10" s="471">
        <v>3</v>
      </c>
      <c r="BC10" s="471">
        <f t="shared" si="10"/>
        <v>10</v>
      </c>
      <c r="BD10" s="471">
        <v>10</v>
      </c>
      <c r="BE10" s="471"/>
      <c r="BF10" s="472">
        <f t="shared" si="11"/>
        <v>2</v>
      </c>
      <c r="BG10" s="471">
        <v>2</v>
      </c>
      <c r="BH10" s="471"/>
      <c r="BI10" s="473" t="s">
        <v>642</v>
      </c>
    </row>
    <row r="11" spans="1:61" ht="14.1" customHeight="1" x14ac:dyDescent="0.25">
      <c r="A11" s="149"/>
      <c r="B11" s="149"/>
      <c r="C11" s="149"/>
      <c r="D11" s="221"/>
      <c r="E11" s="221"/>
      <c r="F11" s="221"/>
      <c r="G11" s="149"/>
      <c r="H11" s="149"/>
      <c r="I11" s="149"/>
      <c r="J11" s="149"/>
      <c r="K11" s="171"/>
      <c r="L11" s="149"/>
      <c r="M11" s="149"/>
      <c r="N11" s="149"/>
      <c r="O11" s="221"/>
      <c r="P11" s="221"/>
      <c r="Q11" s="221"/>
      <c r="R11" s="149"/>
      <c r="S11" s="149"/>
      <c r="T11" s="149"/>
      <c r="U11" s="171"/>
      <c r="V11" s="642"/>
      <c r="W11" s="149"/>
      <c r="X11" s="149"/>
      <c r="Y11" s="221"/>
      <c r="Z11" s="221"/>
      <c r="AA11" s="221"/>
      <c r="AB11" s="149"/>
      <c r="AC11" s="149"/>
      <c r="AD11" s="149"/>
      <c r="AE11" s="149"/>
      <c r="AF11" s="172"/>
      <c r="AG11" s="149"/>
      <c r="AH11" s="149"/>
      <c r="AI11" s="221"/>
      <c r="AJ11" s="221"/>
      <c r="AK11" s="221"/>
      <c r="AL11" s="149"/>
      <c r="AM11" s="149"/>
      <c r="AN11" s="149"/>
      <c r="AO11" s="149"/>
      <c r="AP11" s="601"/>
      <c r="AQ11" s="149"/>
      <c r="AR11" s="149"/>
      <c r="AS11" s="221"/>
      <c r="AT11" s="221"/>
      <c r="AU11" s="221"/>
      <c r="AV11" s="149"/>
      <c r="AW11" s="149"/>
      <c r="AX11" s="149"/>
      <c r="AY11" s="448"/>
      <c r="AZ11" s="1227"/>
      <c r="BA11" s="464" t="s">
        <v>473</v>
      </c>
      <c r="BB11" s="464">
        <v>4</v>
      </c>
      <c r="BC11" s="464">
        <f t="shared" si="10"/>
        <v>15</v>
      </c>
      <c r="BD11" s="464"/>
      <c r="BE11" s="464">
        <v>15</v>
      </c>
      <c r="BF11" s="465">
        <f t="shared" si="11"/>
        <v>3</v>
      </c>
      <c r="BG11" s="464"/>
      <c r="BH11" s="464">
        <v>3</v>
      </c>
      <c r="BI11" s="466" t="s">
        <v>643</v>
      </c>
    </row>
    <row r="12" spans="1:61" s="226" customFormat="1" ht="14.1" customHeight="1" thickBot="1" x14ac:dyDescent="0.3">
      <c r="A12" s="166"/>
      <c r="B12" s="165" t="s">
        <v>135</v>
      </c>
      <c r="C12" s="165">
        <f t="shared" ref="C12:I12" si="13">SUM(C3:C8)</f>
        <v>29</v>
      </c>
      <c r="D12" s="165">
        <f t="shared" si="13"/>
        <v>95</v>
      </c>
      <c r="E12" s="165">
        <f t="shared" si="13"/>
        <v>55</v>
      </c>
      <c r="F12" s="165">
        <f t="shared" si="13"/>
        <v>40</v>
      </c>
      <c r="G12" s="165">
        <f t="shared" si="13"/>
        <v>20</v>
      </c>
      <c r="H12" s="165">
        <f t="shared" si="13"/>
        <v>10</v>
      </c>
      <c r="I12" s="165">
        <f t="shared" si="13"/>
        <v>10</v>
      </c>
      <c r="J12" s="166"/>
      <c r="K12" s="224"/>
      <c r="L12" s="166"/>
      <c r="M12" s="165" t="s">
        <v>135</v>
      </c>
      <c r="N12" s="165">
        <f t="shared" ref="N12:T12" si="14">SUM(N3:N8)</f>
        <v>29</v>
      </c>
      <c r="O12" s="165">
        <f t="shared" si="14"/>
        <v>90</v>
      </c>
      <c r="P12" s="165">
        <f t="shared" si="14"/>
        <v>50</v>
      </c>
      <c r="Q12" s="165">
        <f t="shared" si="14"/>
        <v>40</v>
      </c>
      <c r="R12" s="165">
        <f t="shared" si="14"/>
        <v>20</v>
      </c>
      <c r="S12" s="165">
        <f t="shared" si="14"/>
        <v>9</v>
      </c>
      <c r="T12" s="165">
        <f t="shared" si="14"/>
        <v>11</v>
      </c>
      <c r="U12" s="224"/>
      <c r="V12" s="165"/>
      <c r="W12" s="166" t="s">
        <v>135</v>
      </c>
      <c r="X12" s="166">
        <f>SUM(X3:X10)</f>
        <v>30</v>
      </c>
      <c r="Y12" s="165">
        <f>SUM(Y3:Y9)</f>
        <v>95</v>
      </c>
      <c r="Z12" s="165">
        <f>SUM(Z3:Z9)</f>
        <v>50</v>
      </c>
      <c r="AA12" s="165">
        <f>SUM(AA3:AA9)</f>
        <v>45</v>
      </c>
      <c r="AB12" s="166">
        <f>SUM(AB3:AB10)</f>
        <v>18</v>
      </c>
      <c r="AC12" s="166">
        <f>SUM(AC3:AC10)</f>
        <v>9</v>
      </c>
      <c r="AD12" s="166">
        <f>SUM(AD3:AD10)</f>
        <v>9</v>
      </c>
      <c r="AE12" s="166"/>
      <c r="AF12" s="225"/>
      <c r="AG12" s="165" t="s">
        <v>135</v>
      </c>
      <c r="AH12" s="165">
        <f>SUM(AH3:AH11)</f>
        <v>28</v>
      </c>
      <c r="AI12" s="165">
        <f>SUM(AI3:AI9)</f>
        <v>90</v>
      </c>
      <c r="AJ12" s="165">
        <f>SUM(AJ3:AJ8)</f>
        <v>55</v>
      </c>
      <c r="AK12" s="165">
        <f>SUM(AK3:AK8)</f>
        <v>35</v>
      </c>
      <c r="AL12" s="165">
        <f>SUM(AL3:AL11)</f>
        <v>20</v>
      </c>
      <c r="AM12" s="165">
        <f>SUM(AM3:AM11)</f>
        <v>12</v>
      </c>
      <c r="AN12" s="165">
        <f>SUM(AN3:AN11)</f>
        <v>8</v>
      </c>
      <c r="AO12" s="165"/>
      <c r="AP12" s="450"/>
      <c r="AQ12" s="165" t="s">
        <v>135</v>
      </c>
      <c r="AR12" s="167">
        <f>SUM(AR3:AR11)</f>
        <v>29</v>
      </c>
      <c r="AS12" s="165">
        <f>SUM(AS3:AS9)</f>
        <v>95</v>
      </c>
      <c r="AT12" s="165">
        <f>SUM(AT3:AT9)</f>
        <v>55</v>
      </c>
      <c r="AU12" s="165">
        <f>SUM(AU3:AU9)</f>
        <v>40</v>
      </c>
      <c r="AV12" s="167">
        <f>SUM(AV3:AV11)</f>
        <v>21</v>
      </c>
      <c r="AW12" s="167">
        <f>SUM(AW3:AW11)</f>
        <v>12</v>
      </c>
      <c r="AX12" s="167">
        <f>SUM(AX3:AX11)</f>
        <v>9</v>
      </c>
      <c r="AY12" s="451"/>
      <c r="AZ12" s="1227"/>
      <c r="BA12" s="464" t="s">
        <v>644</v>
      </c>
      <c r="BB12" s="464">
        <v>5</v>
      </c>
      <c r="BC12" s="464">
        <f t="shared" si="10"/>
        <v>20</v>
      </c>
      <c r="BD12" s="464">
        <v>5</v>
      </c>
      <c r="BE12" s="464">
        <v>15</v>
      </c>
      <c r="BF12" s="465">
        <f t="shared" si="11"/>
        <v>4</v>
      </c>
      <c r="BG12" s="464">
        <v>1</v>
      </c>
      <c r="BH12" s="464">
        <v>3</v>
      </c>
      <c r="BI12" s="466" t="s">
        <v>642</v>
      </c>
    </row>
    <row r="13" spans="1:61" ht="14.1" customHeight="1" x14ac:dyDescent="0.25">
      <c r="A13" s="642">
        <v>2</v>
      </c>
      <c r="B13" s="422" t="s">
        <v>25</v>
      </c>
      <c r="C13" s="155">
        <v>4</v>
      </c>
      <c r="D13" s="221">
        <f t="shared" ref="D13:D18" si="15">SUM(E13:F13)</f>
        <v>15</v>
      </c>
      <c r="E13" s="221">
        <v>10</v>
      </c>
      <c r="F13" s="221">
        <v>5</v>
      </c>
      <c r="G13" s="155">
        <f t="shared" ref="G13:G18" si="16">SUM(H13:I13)</f>
        <v>3</v>
      </c>
      <c r="H13" s="155">
        <v>2</v>
      </c>
      <c r="I13" s="155">
        <v>1</v>
      </c>
      <c r="J13" s="155" t="s">
        <v>99</v>
      </c>
      <c r="K13" s="222" t="s">
        <v>462</v>
      </c>
      <c r="L13" s="642">
        <v>2</v>
      </c>
      <c r="M13" s="422" t="s">
        <v>25</v>
      </c>
      <c r="N13" s="155">
        <v>4</v>
      </c>
      <c r="O13" s="221">
        <f t="shared" ref="O13:O18" si="17">SUM(P13:Q13)</f>
        <v>15</v>
      </c>
      <c r="P13" s="221">
        <v>10</v>
      </c>
      <c r="Q13" s="221">
        <v>5</v>
      </c>
      <c r="R13" s="155">
        <f t="shared" ref="R13:R18" si="18">SUM(S13:T13)</f>
        <v>3</v>
      </c>
      <c r="S13" s="155">
        <v>2</v>
      </c>
      <c r="T13" s="155">
        <v>1</v>
      </c>
      <c r="U13" s="156" t="s">
        <v>99</v>
      </c>
      <c r="V13" s="642">
        <v>2</v>
      </c>
      <c r="W13" s="159" t="s">
        <v>21</v>
      </c>
      <c r="X13" s="149">
        <v>3</v>
      </c>
      <c r="Y13" s="221">
        <f>SUM(Z13:AA13)</f>
        <v>15</v>
      </c>
      <c r="Z13" s="221">
        <v>5</v>
      </c>
      <c r="AA13" s="221">
        <v>10</v>
      </c>
      <c r="AB13" s="155">
        <f t="shared" ref="AB13:AB19" si="19">SUM(AC13:AD13)</f>
        <v>3</v>
      </c>
      <c r="AC13" s="149">
        <v>1</v>
      </c>
      <c r="AD13" s="149">
        <v>2</v>
      </c>
      <c r="AE13" s="149" t="s">
        <v>101</v>
      </c>
      <c r="AF13" s="172">
        <v>2</v>
      </c>
      <c r="AG13" s="159" t="s">
        <v>361</v>
      </c>
      <c r="AH13" s="162">
        <v>5</v>
      </c>
      <c r="AI13" s="221">
        <f>SUM(AJ13:AK13)</f>
        <v>20</v>
      </c>
      <c r="AJ13" s="221">
        <v>10</v>
      </c>
      <c r="AK13" s="221">
        <v>10</v>
      </c>
      <c r="AL13" s="155">
        <f t="shared" ref="AL13:AL19" si="20">SUM(AM13:AN13)</f>
        <v>4</v>
      </c>
      <c r="AM13" s="162">
        <v>2</v>
      </c>
      <c r="AN13" s="162">
        <v>2</v>
      </c>
      <c r="AO13" s="164" t="s">
        <v>99</v>
      </c>
      <c r="AP13" s="1229">
        <v>2</v>
      </c>
      <c r="AQ13" s="422" t="s">
        <v>463</v>
      </c>
      <c r="AR13" s="162">
        <v>5</v>
      </c>
      <c r="AS13" s="221">
        <f t="shared" ref="AS13:AS18" si="21">SUM(AT13:AU13)</f>
        <v>20</v>
      </c>
      <c r="AT13" s="221">
        <v>10</v>
      </c>
      <c r="AU13" s="221">
        <v>10</v>
      </c>
      <c r="AV13" s="155">
        <f>SUM(AW13:AX13)</f>
        <v>4</v>
      </c>
      <c r="AW13" s="162">
        <v>2</v>
      </c>
      <c r="AX13" s="162">
        <v>2</v>
      </c>
      <c r="AY13" s="452" t="s">
        <v>99</v>
      </c>
      <c r="AZ13" s="1227"/>
      <c r="BA13" s="464" t="s">
        <v>465</v>
      </c>
      <c r="BB13" s="464">
        <v>3</v>
      </c>
      <c r="BC13" s="464">
        <f t="shared" si="10"/>
        <v>10</v>
      </c>
      <c r="BD13" s="464">
        <v>5</v>
      </c>
      <c r="BE13" s="464">
        <v>5</v>
      </c>
      <c r="BF13" s="465">
        <f t="shared" si="11"/>
        <v>2</v>
      </c>
      <c r="BG13" s="464">
        <v>1</v>
      </c>
      <c r="BH13" s="464">
        <v>1</v>
      </c>
      <c r="BI13" s="466" t="s">
        <v>643</v>
      </c>
    </row>
    <row r="14" spans="1:61" ht="14.1" customHeight="1" x14ac:dyDescent="0.25">
      <c r="A14" s="642"/>
      <c r="B14" s="179" t="s">
        <v>290</v>
      </c>
      <c r="C14" s="155">
        <v>5</v>
      </c>
      <c r="D14" s="221">
        <f t="shared" si="15"/>
        <v>15</v>
      </c>
      <c r="E14" s="221">
        <v>5</v>
      </c>
      <c r="F14" s="221">
        <v>10</v>
      </c>
      <c r="G14" s="155">
        <f t="shared" si="16"/>
        <v>3</v>
      </c>
      <c r="H14" s="155">
        <v>1</v>
      </c>
      <c r="I14" s="155">
        <v>2</v>
      </c>
      <c r="J14" s="155" t="s">
        <v>99</v>
      </c>
      <c r="K14" s="223"/>
      <c r="L14" s="642"/>
      <c r="M14" s="179" t="s">
        <v>290</v>
      </c>
      <c r="N14" s="155">
        <v>5</v>
      </c>
      <c r="O14" s="221">
        <f t="shared" si="17"/>
        <v>15</v>
      </c>
      <c r="P14" s="221">
        <v>5</v>
      </c>
      <c r="Q14" s="221">
        <v>10</v>
      </c>
      <c r="R14" s="155">
        <f t="shared" si="18"/>
        <v>3</v>
      </c>
      <c r="S14" s="155">
        <v>1</v>
      </c>
      <c r="T14" s="155">
        <v>2</v>
      </c>
      <c r="U14" s="156" t="s">
        <v>99</v>
      </c>
      <c r="V14" s="642"/>
      <c r="W14" s="155" t="s">
        <v>464</v>
      </c>
      <c r="X14" s="149">
        <v>4</v>
      </c>
      <c r="Y14" s="221">
        <f t="shared" ref="Y14:Y21" si="22">SUM(Z14:AA14)</f>
        <v>15</v>
      </c>
      <c r="Z14" s="221">
        <v>5</v>
      </c>
      <c r="AA14" s="221">
        <v>10</v>
      </c>
      <c r="AB14" s="155">
        <f t="shared" si="19"/>
        <v>4</v>
      </c>
      <c r="AC14" s="149">
        <v>2</v>
      </c>
      <c r="AD14" s="149">
        <v>2</v>
      </c>
      <c r="AE14" s="149" t="s">
        <v>101</v>
      </c>
      <c r="AF14" s="172"/>
      <c r="AG14" s="155" t="s">
        <v>465</v>
      </c>
      <c r="AH14" s="162">
        <v>3</v>
      </c>
      <c r="AI14" s="221">
        <f t="shared" ref="AI14:AI19" si="23">SUM(AJ14:AK14)</f>
        <v>10</v>
      </c>
      <c r="AJ14" s="221">
        <v>5</v>
      </c>
      <c r="AK14" s="221">
        <v>5</v>
      </c>
      <c r="AL14" s="155">
        <f t="shared" si="20"/>
        <v>2</v>
      </c>
      <c r="AM14" s="162">
        <v>1</v>
      </c>
      <c r="AN14" s="162">
        <v>1</v>
      </c>
      <c r="AO14" s="164" t="s">
        <v>101</v>
      </c>
      <c r="AP14" s="1225"/>
      <c r="AQ14" s="179" t="s">
        <v>78</v>
      </c>
      <c r="AR14" s="160">
        <v>4</v>
      </c>
      <c r="AS14" s="221">
        <f t="shared" si="21"/>
        <v>15</v>
      </c>
      <c r="AT14" s="221">
        <v>15</v>
      </c>
      <c r="AU14" s="221">
        <v>0</v>
      </c>
      <c r="AV14" s="155">
        <f>SUM(AW14:AX14)</f>
        <v>2</v>
      </c>
      <c r="AW14" s="160">
        <v>2</v>
      </c>
      <c r="AX14" s="160">
        <v>0</v>
      </c>
      <c r="AY14" s="448" t="s">
        <v>99</v>
      </c>
      <c r="AZ14" s="1227"/>
      <c r="BA14" s="464" t="s">
        <v>361</v>
      </c>
      <c r="BB14" s="464">
        <v>5</v>
      </c>
      <c r="BC14" s="464">
        <f t="shared" si="10"/>
        <v>20</v>
      </c>
      <c r="BD14" s="464">
        <v>10</v>
      </c>
      <c r="BE14" s="464">
        <v>10</v>
      </c>
      <c r="BF14" s="465">
        <f t="shared" si="11"/>
        <v>4</v>
      </c>
      <c r="BG14" s="464">
        <v>2</v>
      </c>
      <c r="BH14" s="464">
        <v>2</v>
      </c>
      <c r="BI14" s="466" t="s">
        <v>642</v>
      </c>
    </row>
    <row r="15" spans="1:61" ht="14.1" customHeight="1" x14ac:dyDescent="0.25">
      <c r="A15" s="642"/>
      <c r="B15" s="179" t="s">
        <v>466</v>
      </c>
      <c r="C15" s="149">
        <v>4</v>
      </c>
      <c r="D15" s="221">
        <f t="shared" si="15"/>
        <v>15</v>
      </c>
      <c r="E15" s="221">
        <v>10</v>
      </c>
      <c r="F15" s="221">
        <v>5</v>
      </c>
      <c r="G15" s="155">
        <f t="shared" si="16"/>
        <v>3</v>
      </c>
      <c r="H15" s="149">
        <v>2</v>
      </c>
      <c r="I15" s="149">
        <v>1</v>
      </c>
      <c r="J15" s="155" t="s">
        <v>101</v>
      </c>
      <c r="K15" s="223"/>
      <c r="L15" s="642"/>
      <c r="M15" s="179" t="s">
        <v>362</v>
      </c>
      <c r="N15" s="155">
        <v>4</v>
      </c>
      <c r="O15" s="221">
        <f t="shared" si="17"/>
        <v>15</v>
      </c>
      <c r="P15" s="221">
        <v>10</v>
      </c>
      <c r="Q15" s="221">
        <v>5</v>
      </c>
      <c r="R15" s="155">
        <f t="shared" si="18"/>
        <v>3</v>
      </c>
      <c r="S15" s="149">
        <v>2</v>
      </c>
      <c r="T15" s="149">
        <v>1</v>
      </c>
      <c r="U15" s="156" t="s">
        <v>99</v>
      </c>
      <c r="V15" s="642"/>
      <c r="W15" s="155" t="s">
        <v>467</v>
      </c>
      <c r="X15" s="149">
        <v>3</v>
      </c>
      <c r="Y15" s="221">
        <f t="shared" si="22"/>
        <v>10</v>
      </c>
      <c r="Z15" s="221">
        <v>0</v>
      </c>
      <c r="AA15" s="221">
        <v>10</v>
      </c>
      <c r="AB15" s="155">
        <f t="shared" si="19"/>
        <v>2</v>
      </c>
      <c r="AC15" s="149">
        <v>0</v>
      </c>
      <c r="AD15" s="149">
        <v>2</v>
      </c>
      <c r="AE15" s="149" t="s">
        <v>101</v>
      </c>
      <c r="AF15" s="172"/>
      <c r="AG15" s="155" t="s">
        <v>468</v>
      </c>
      <c r="AH15" s="162">
        <v>5</v>
      </c>
      <c r="AI15" s="221">
        <f t="shared" si="23"/>
        <v>20</v>
      </c>
      <c r="AJ15" s="221">
        <v>10</v>
      </c>
      <c r="AK15" s="221">
        <v>10</v>
      </c>
      <c r="AL15" s="155">
        <f t="shared" si="20"/>
        <v>4</v>
      </c>
      <c r="AM15" s="162">
        <v>2</v>
      </c>
      <c r="AN15" s="162">
        <v>2</v>
      </c>
      <c r="AO15" s="164" t="s">
        <v>99</v>
      </c>
      <c r="AP15" s="1225"/>
      <c r="AQ15" s="179" t="s">
        <v>234</v>
      </c>
      <c r="AR15" s="160">
        <v>5</v>
      </c>
      <c r="AS15" s="221">
        <f t="shared" si="21"/>
        <v>15</v>
      </c>
      <c r="AT15" s="221">
        <v>0</v>
      </c>
      <c r="AU15" s="221">
        <v>15</v>
      </c>
      <c r="AV15" s="155">
        <f>SUM(AW15:AX15)</f>
        <v>3</v>
      </c>
      <c r="AW15" s="160">
        <v>0</v>
      </c>
      <c r="AX15" s="160">
        <v>3</v>
      </c>
      <c r="AY15" s="448" t="s">
        <v>99</v>
      </c>
      <c r="AZ15" s="1227"/>
      <c r="BA15" s="464" t="s">
        <v>452</v>
      </c>
      <c r="BB15" s="464">
        <v>4</v>
      </c>
      <c r="BC15" s="464">
        <f t="shared" si="10"/>
        <v>15</v>
      </c>
      <c r="BD15" s="464">
        <v>10</v>
      </c>
      <c r="BE15" s="464">
        <v>5</v>
      </c>
      <c r="BF15" s="465">
        <f t="shared" si="11"/>
        <v>3</v>
      </c>
      <c r="BG15" s="464">
        <v>2</v>
      </c>
      <c r="BH15" s="464">
        <v>1</v>
      </c>
      <c r="BI15" s="466" t="s">
        <v>642</v>
      </c>
    </row>
    <row r="16" spans="1:61" ht="14.1" customHeight="1" x14ac:dyDescent="0.25">
      <c r="A16" s="642"/>
      <c r="B16" s="422" t="s">
        <v>469</v>
      </c>
      <c r="C16" s="155">
        <v>4</v>
      </c>
      <c r="D16" s="221">
        <f t="shared" si="15"/>
        <v>15</v>
      </c>
      <c r="E16" s="221">
        <v>5</v>
      </c>
      <c r="F16" s="221">
        <v>10</v>
      </c>
      <c r="G16" s="155">
        <f t="shared" si="16"/>
        <v>3</v>
      </c>
      <c r="H16" s="155">
        <v>1</v>
      </c>
      <c r="I16" s="155">
        <v>2</v>
      </c>
      <c r="J16" s="155" t="s">
        <v>101</v>
      </c>
      <c r="K16" s="223"/>
      <c r="L16" s="642"/>
      <c r="M16" s="422" t="s">
        <v>469</v>
      </c>
      <c r="N16" s="155">
        <v>4</v>
      </c>
      <c r="O16" s="221">
        <f t="shared" si="17"/>
        <v>15</v>
      </c>
      <c r="P16" s="221">
        <v>5</v>
      </c>
      <c r="Q16" s="221">
        <v>10</v>
      </c>
      <c r="R16" s="155">
        <f t="shared" si="18"/>
        <v>3</v>
      </c>
      <c r="S16" s="155">
        <v>1</v>
      </c>
      <c r="T16" s="155">
        <v>2</v>
      </c>
      <c r="U16" s="156" t="s">
        <v>101</v>
      </c>
      <c r="V16" s="642"/>
      <c r="W16" s="159" t="s">
        <v>469</v>
      </c>
      <c r="X16" s="149">
        <v>4</v>
      </c>
      <c r="Y16" s="221">
        <f t="shared" si="22"/>
        <v>15</v>
      </c>
      <c r="Z16" s="221">
        <v>5</v>
      </c>
      <c r="AA16" s="221">
        <v>10</v>
      </c>
      <c r="AB16" s="155">
        <f t="shared" si="19"/>
        <v>3</v>
      </c>
      <c r="AC16" s="149">
        <v>1</v>
      </c>
      <c r="AD16" s="149">
        <v>2</v>
      </c>
      <c r="AE16" s="149" t="s">
        <v>101</v>
      </c>
      <c r="AF16" s="172"/>
      <c r="AG16" s="159" t="s">
        <v>470</v>
      </c>
      <c r="AH16" s="162">
        <v>5</v>
      </c>
      <c r="AI16" s="221">
        <f t="shared" si="23"/>
        <v>20</v>
      </c>
      <c r="AJ16" s="221">
        <v>10</v>
      </c>
      <c r="AK16" s="221">
        <v>10</v>
      </c>
      <c r="AL16" s="155">
        <f t="shared" si="20"/>
        <v>4</v>
      </c>
      <c r="AM16" s="162">
        <v>2</v>
      </c>
      <c r="AN16" s="162">
        <v>2</v>
      </c>
      <c r="AO16" s="164" t="s">
        <v>99</v>
      </c>
      <c r="AP16" s="1225"/>
      <c r="AQ16" s="422" t="s">
        <v>471</v>
      </c>
      <c r="AR16" s="160">
        <v>4</v>
      </c>
      <c r="AS16" s="221">
        <f t="shared" si="21"/>
        <v>10</v>
      </c>
      <c r="AT16" s="221">
        <v>5</v>
      </c>
      <c r="AU16" s="221">
        <v>5</v>
      </c>
      <c r="AV16" s="155">
        <f>SUM(AW16:AX16)</f>
        <v>2</v>
      </c>
      <c r="AW16" s="160">
        <v>1</v>
      </c>
      <c r="AX16" s="160">
        <v>1</v>
      </c>
      <c r="AY16" s="448" t="s">
        <v>99</v>
      </c>
      <c r="AZ16" s="1227"/>
      <c r="BA16" s="464" t="s">
        <v>645</v>
      </c>
      <c r="BB16" s="464">
        <v>4</v>
      </c>
      <c r="BC16" s="464">
        <f t="shared" si="10"/>
        <v>15</v>
      </c>
      <c r="BD16" s="464">
        <v>5</v>
      </c>
      <c r="BE16" s="464">
        <v>10</v>
      </c>
      <c r="BF16" s="465">
        <f t="shared" si="11"/>
        <v>3</v>
      </c>
      <c r="BG16" s="464">
        <v>1</v>
      </c>
      <c r="BH16" s="464">
        <v>2</v>
      </c>
      <c r="BI16" s="466" t="s">
        <v>642</v>
      </c>
    </row>
    <row r="17" spans="1:61" ht="14.1" customHeight="1" thickBot="1" x14ac:dyDescent="0.25">
      <c r="A17" s="642"/>
      <c r="B17" s="179" t="s">
        <v>40</v>
      </c>
      <c r="C17" s="155">
        <v>5</v>
      </c>
      <c r="D17" s="221">
        <f t="shared" si="15"/>
        <v>20</v>
      </c>
      <c r="E17" s="221">
        <v>10</v>
      </c>
      <c r="F17" s="221">
        <v>10</v>
      </c>
      <c r="G17" s="155">
        <f t="shared" si="16"/>
        <v>4</v>
      </c>
      <c r="H17" s="155">
        <v>2</v>
      </c>
      <c r="I17" s="155">
        <v>2</v>
      </c>
      <c r="J17" s="155" t="s">
        <v>99</v>
      </c>
      <c r="K17" s="223"/>
      <c r="L17" s="642"/>
      <c r="M17" s="179" t="s">
        <v>40</v>
      </c>
      <c r="N17" s="155">
        <v>5</v>
      </c>
      <c r="O17" s="221">
        <f t="shared" si="17"/>
        <v>20</v>
      </c>
      <c r="P17" s="221">
        <v>10</v>
      </c>
      <c r="Q17" s="221">
        <v>10</v>
      </c>
      <c r="R17" s="155">
        <f t="shared" si="18"/>
        <v>4</v>
      </c>
      <c r="S17" s="155">
        <v>2</v>
      </c>
      <c r="T17" s="155">
        <v>2</v>
      </c>
      <c r="U17" s="156" t="s">
        <v>99</v>
      </c>
      <c r="V17" s="642"/>
      <c r="W17" s="155" t="s">
        <v>40</v>
      </c>
      <c r="X17" s="149">
        <v>5</v>
      </c>
      <c r="Y17" s="221">
        <f t="shared" si="22"/>
        <v>20</v>
      </c>
      <c r="Z17" s="221">
        <v>10</v>
      </c>
      <c r="AA17" s="221">
        <v>10</v>
      </c>
      <c r="AB17" s="155">
        <f t="shared" si="19"/>
        <v>4</v>
      </c>
      <c r="AC17" s="149">
        <v>2</v>
      </c>
      <c r="AD17" s="149">
        <v>2</v>
      </c>
      <c r="AE17" s="149" t="s">
        <v>99</v>
      </c>
      <c r="AF17" s="172"/>
      <c r="AG17" s="155" t="s">
        <v>472</v>
      </c>
      <c r="AH17" s="162">
        <v>3</v>
      </c>
      <c r="AI17" s="221">
        <f t="shared" si="23"/>
        <v>10</v>
      </c>
      <c r="AJ17" s="221">
        <v>10</v>
      </c>
      <c r="AK17" s="221">
        <v>0</v>
      </c>
      <c r="AL17" s="155">
        <f t="shared" si="20"/>
        <v>2</v>
      </c>
      <c r="AM17" s="162">
        <v>2</v>
      </c>
      <c r="AN17" s="162">
        <v>0</v>
      </c>
      <c r="AO17" s="164" t="s">
        <v>99</v>
      </c>
      <c r="AP17" s="1225"/>
      <c r="AQ17" s="179" t="s">
        <v>233</v>
      </c>
      <c r="AR17" s="160">
        <v>5</v>
      </c>
      <c r="AS17" s="221">
        <f t="shared" si="21"/>
        <v>20</v>
      </c>
      <c r="AT17" s="221">
        <v>15</v>
      </c>
      <c r="AU17" s="221">
        <v>5</v>
      </c>
      <c r="AV17" s="155">
        <f>SUM(AW17:AX17)</f>
        <v>4</v>
      </c>
      <c r="AW17" s="160">
        <v>3</v>
      </c>
      <c r="AX17" s="160">
        <v>1</v>
      </c>
      <c r="AY17" s="448" t="s">
        <v>99</v>
      </c>
      <c r="AZ17" s="1228"/>
      <c r="BA17" s="165" t="s">
        <v>135</v>
      </c>
      <c r="BB17" s="468">
        <f t="shared" ref="BB17:BH17" si="24">SUM(BB10:BB16)</f>
        <v>28</v>
      </c>
      <c r="BC17" s="468">
        <f t="shared" si="24"/>
        <v>105</v>
      </c>
      <c r="BD17" s="468">
        <f t="shared" si="24"/>
        <v>45</v>
      </c>
      <c r="BE17" s="468">
        <f t="shared" si="24"/>
        <v>60</v>
      </c>
      <c r="BF17" s="469">
        <f t="shared" si="24"/>
        <v>21</v>
      </c>
      <c r="BG17" s="468">
        <f t="shared" si="24"/>
        <v>9</v>
      </c>
      <c r="BH17" s="468">
        <f t="shared" si="24"/>
        <v>12</v>
      </c>
      <c r="BI17" s="470"/>
    </row>
    <row r="18" spans="1:61" ht="14.1" customHeight="1" x14ac:dyDescent="0.25">
      <c r="A18" s="642"/>
      <c r="B18" s="419" t="s">
        <v>54</v>
      </c>
      <c r="C18" s="155">
        <v>4</v>
      </c>
      <c r="D18" s="221">
        <f t="shared" si="15"/>
        <v>15</v>
      </c>
      <c r="E18" s="221">
        <v>5</v>
      </c>
      <c r="F18" s="221">
        <v>10</v>
      </c>
      <c r="G18" s="155">
        <f t="shared" si="16"/>
        <v>3</v>
      </c>
      <c r="H18" s="155">
        <v>1</v>
      </c>
      <c r="I18" s="155">
        <v>2</v>
      </c>
      <c r="J18" s="155" t="s">
        <v>101</v>
      </c>
      <c r="K18" s="223"/>
      <c r="L18" s="642"/>
      <c r="M18" s="179" t="s">
        <v>359</v>
      </c>
      <c r="N18" s="155">
        <v>4</v>
      </c>
      <c r="O18" s="221">
        <f t="shared" si="17"/>
        <v>15</v>
      </c>
      <c r="P18" s="221">
        <v>10</v>
      </c>
      <c r="Q18" s="221">
        <v>5</v>
      </c>
      <c r="R18" s="155">
        <f t="shared" si="18"/>
        <v>3</v>
      </c>
      <c r="S18" s="155">
        <v>2</v>
      </c>
      <c r="T18" s="155">
        <v>1</v>
      </c>
      <c r="U18" s="156" t="s">
        <v>99</v>
      </c>
      <c r="V18" s="642"/>
      <c r="W18" s="155" t="s">
        <v>303</v>
      </c>
      <c r="X18" s="149">
        <v>3</v>
      </c>
      <c r="Y18" s="221">
        <f t="shared" si="22"/>
        <v>10</v>
      </c>
      <c r="Z18" s="221">
        <v>10</v>
      </c>
      <c r="AA18" s="221">
        <v>0</v>
      </c>
      <c r="AB18" s="155">
        <f t="shared" si="19"/>
        <v>2</v>
      </c>
      <c r="AC18" s="149">
        <v>2</v>
      </c>
      <c r="AD18" s="149">
        <v>0</v>
      </c>
      <c r="AE18" s="149" t="s">
        <v>99</v>
      </c>
      <c r="AF18" s="172"/>
      <c r="AG18" s="155" t="s">
        <v>473</v>
      </c>
      <c r="AH18" s="162">
        <v>3</v>
      </c>
      <c r="AI18" s="221">
        <f t="shared" si="23"/>
        <v>10</v>
      </c>
      <c r="AJ18" s="221">
        <v>10</v>
      </c>
      <c r="AK18" s="221">
        <v>0</v>
      </c>
      <c r="AL18" s="155">
        <f t="shared" si="20"/>
        <v>2</v>
      </c>
      <c r="AM18" s="162">
        <v>2</v>
      </c>
      <c r="AN18" s="162">
        <v>0</v>
      </c>
      <c r="AO18" s="164" t="s">
        <v>99</v>
      </c>
      <c r="AP18" s="1225"/>
      <c r="AQ18" s="419" t="s">
        <v>54</v>
      </c>
      <c r="AR18" s="158">
        <v>3</v>
      </c>
      <c r="AS18" s="221">
        <f t="shared" si="21"/>
        <v>10</v>
      </c>
      <c r="AT18" s="221">
        <v>0</v>
      </c>
      <c r="AU18" s="221">
        <v>10</v>
      </c>
      <c r="AV18" s="155">
        <v>2</v>
      </c>
      <c r="AW18" s="158">
        <v>0</v>
      </c>
      <c r="AX18" s="158">
        <v>2</v>
      </c>
      <c r="AY18" s="180" t="s">
        <v>101</v>
      </c>
      <c r="AZ18" s="1211">
        <v>3</v>
      </c>
      <c r="BA18" s="587" t="s">
        <v>235</v>
      </c>
      <c r="BB18" s="471">
        <v>4</v>
      </c>
      <c r="BC18" s="471">
        <f t="shared" si="10"/>
        <v>15</v>
      </c>
      <c r="BD18" s="471">
        <v>5</v>
      </c>
      <c r="BE18" s="471">
        <v>10</v>
      </c>
      <c r="BF18" s="472">
        <f t="shared" si="11"/>
        <v>3</v>
      </c>
      <c r="BG18" s="471">
        <v>1</v>
      </c>
      <c r="BH18" s="471">
        <v>2</v>
      </c>
      <c r="BI18" s="473" t="s">
        <v>643</v>
      </c>
    </row>
    <row r="19" spans="1:61" ht="14.1" customHeight="1" x14ac:dyDescent="0.25">
      <c r="A19" s="642"/>
      <c r="B19" s="149"/>
      <c r="C19" s="149"/>
      <c r="D19" s="221"/>
      <c r="E19" s="221"/>
      <c r="F19" s="221"/>
      <c r="G19" s="149"/>
      <c r="H19" s="149"/>
      <c r="I19" s="149"/>
      <c r="J19" s="155"/>
      <c r="K19" s="223"/>
      <c r="L19" s="642"/>
      <c r="M19" s="159"/>
      <c r="N19" s="149"/>
      <c r="O19" s="221"/>
      <c r="P19" s="221"/>
      <c r="Q19" s="221"/>
      <c r="R19" s="149"/>
      <c r="S19" s="149"/>
      <c r="T19" s="149"/>
      <c r="U19" s="156"/>
      <c r="V19" s="642"/>
      <c r="W19" s="159" t="s">
        <v>54</v>
      </c>
      <c r="X19" s="149">
        <v>3</v>
      </c>
      <c r="Y19" s="221">
        <f t="shared" si="22"/>
        <v>10</v>
      </c>
      <c r="Z19" s="221">
        <v>0</v>
      </c>
      <c r="AA19" s="221">
        <v>10</v>
      </c>
      <c r="AB19" s="155">
        <f t="shared" si="19"/>
        <v>2</v>
      </c>
      <c r="AC19" s="149">
        <v>0</v>
      </c>
      <c r="AD19" s="149">
        <v>2</v>
      </c>
      <c r="AE19" s="149" t="s">
        <v>101</v>
      </c>
      <c r="AF19" s="172"/>
      <c r="AG19" s="159" t="s">
        <v>474</v>
      </c>
      <c r="AH19" s="162">
        <v>3</v>
      </c>
      <c r="AI19" s="221">
        <f t="shared" si="23"/>
        <v>10</v>
      </c>
      <c r="AJ19" s="221">
        <v>10</v>
      </c>
      <c r="AK19" s="221">
        <v>0</v>
      </c>
      <c r="AL19" s="155">
        <f t="shared" si="20"/>
        <v>2</v>
      </c>
      <c r="AM19" s="162">
        <v>2</v>
      </c>
      <c r="AN19" s="162">
        <v>0</v>
      </c>
      <c r="AO19" s="164" t="s">
        <v>99</v>
      </c>
      <c r="AP19" s="1225"/>
      <c r="AR19" s="149"/>
      <c r="AS19" s="221"/>
      <c r="AT19" s="221"/>
      <c r="AU19" s="221"/>
      <c r="AV19" s="149"/>
      <c r="AW19" s="149"/>
      <c r="AX19" s="149"/>
      <c r="AY19" s="448"/>
      <c r="AZ19" s="1212"/>
      <c r="BA19" s="588" t="s">
        <v>646</v>
      </c>
      <c r="BB19" s="464">
        <v>3</v>
      </c>
      <c r="BC19" s="464">
        <f t="shared" si="10"/>
        <v>10</v>
      </c>
      <c r="BD19" s="464">
        <v>5</v>
      </c>
      <c r="BE19" s="464">
        <v>5</v>
      </c>
      <c r="BF19" s="465">
        <f t="shared" si="11"/>
        <v>2</v>
      </c>
      <c r="BG19" s="464">
        <v>1</v>
      </c>
      <c r="BH19" s="464">
        <v>1</v>
      </c>
      <c r="BI19" s="466" t="s">
        <v>642</v>
      </c>
    </row>
    <row r="20" spans="1:61" ht="14.1" customHeight="1" x14ac:dyDescent="0.25">
      <c r="A20" s="149"/>
      <c r="B20" s="149"/>
      <c r="C20" s="149"/>
      <c r="D20" s="221"/>
      <c r="E20" s="227"/>
      <c r="F20" s="227"/>
      <c r="G20" s="149"/>
      <c r="H20" s="149"/>
      <c r="I20" s="149"/>
      <c r="J20" s="149"/>
      <c r="K20" s="223"/>
      <c r="L20" s="149"/>
      <c r="M20" s="149"/>
      <c r="N20" s="149"/>
      <c r="O20" s="221"/>
      <c r="P20" s="227"/>
      <c r="Q20" s="227"/>
      <c r="R20" s="149"/>
      <c r="S20" s="149"/>
      <c r="T20" s="149"/>
      <c r="U20" s="171"/>
      <c r="V20" s="642"/>
      <c r="W20" s="149"/>
      <c r="X20" s="149"/>
      <c r="Y20" s="221">
        <f t="shared" si="22"/>
        <v>0</v>
      </c>
      <c r="Z20" s="227"/>
      <c r="AA20" s="227"/>
      <c r="AB20" s="149"/>
      <c r="AC20" s="149"/>
      <c r="AD20" s="149"/>
      <c r="AE20" s="149"/>
      <c r="AF20" s="172"/>
      <c r="AG20" s="155"/>
      <c r="AH20" s="149"/>
      <c r="AI20" s="221"/>
      <c r="AJ20" s="227"/>
      <c r="AK20" s="227"/>
      <c r="AL20" s="149"/>
      <c r="AM20" s="149"/>
      <c r="AN20" s="149"/>
      <c r="AO20" s="164"/>
      <c r="AP20" s="1225"/>
      <c r="AQ20" s="149"/>
      <c r="AR20" s="149"/>
      <c r="AS20" s="221"/>
      <c r="AT20" s="227"/>
      <c r="AU20" s="227"/>
      <c r="AV20" s="149"/>
      <c r="AW20" s="149"/>
      <c r="AX20" s="149"/>
      <c r="AY20" s="448"/>
      <c r="AZ20" s="1212"/>
      <c r="BA20" s="588" t="s">
        <v>365</v>
      </c>
      <c r="BB20" s="464">
        <v>5</v>
      </c>
      <c r="BC20" s="464">
        <f t="shared" si="10"/>
        <v>20</v>
      </c>
      <c r="BD20" s="464">
        <v>5</v>
      </c>
      <c r="BE20" s="464">
        <v>15</v>
      </c>
      <c r="BF20" s="465">
        <f t="shared" si="11"/>
        <v>4</v>
      </c>
      <c r="BG20" s="464">
        <v>1</v>
      </c>
      <c r="BH20" s="464">
        <v>3</v>
      </c>
      <c r="BI20" s="466" t="s">
        <v>642</v>
      </c>
    </row>
    <row r="21" spans="1:61" ht="14.1" customHeight="1" x14ac:dyDescent="0.25">
      <c r="A21" s="149"/>
      <c r="B21" s="149"/>
      <c r="C21" s="149"/>
      <c r="D21" s="221"/>
      <c r="E21" s="221"/>
      <c r="F21" s="221"/>
      <c r="G21" s="149"/>
      <c r="H21" s="149"/>
      <c r="I21" s="149"/>
      <c r="J21" s="149"/>
      <c r="K21" s="171"/>
      <c r="L21" s="149"/>
      <c r="M21" s="149"/>
      <c r="N21" s="149"/>
      <c r="O21" s="221"/>
      <c r="P21" s="221"/>
      <c r="Q21" s="221"/>
      <c r="R21" s="149"/>
      <c r="S21" s="149"/>
      <c r="T21" s="149"/>
      <c r="U21" s="171"/>
      <c r="V21" s="149"/>
      <c r="W21" s="149"/>
      <c r="X21" s="149"/>
      <c r="Y21" s="221">
        <f t="shared" si="22"/>
        <v>0</v>
      </c>
      <c r="Z21" s="221"/>
      <c r="AA21" s="221"/>
      <c r="AB21" s="149"/>
      <c r="AC21" s="149"/>
      <c r="AD21" s="149"/>
      <c r="AE21" s="149"/>
      <c r="AF21" s="172"/>
      <c r="AG21" s="149"/>
      <c r="AH21" s="149"/>
      <c r="AI21" s="221"/>
      <c r="AJ21" s="221"/>
      <c r="AK21" s="221"/>
      <c r="AL21" s="149"/>
      <c r="AM21" s="149"/>
      <c r="AN21" s="149"/>
      <c r="AO21" s="149"/>
      <c r="AP21" s="1225"/>
      <c r="AQ21" s="149"/>
      <c r="AR21" s="149"/>
      <c r="AS21" s="221"/>
      <c r="AT21" s="221"/>
      <c r="AU21" s="221"/>
      <c r="AV21" s="149"/>
      <c r="AW21" s="149"/>
      <c r="AX21" s="149"/>
      <c r="AY21" s="448"/>
      <c r="AZ21" s="1212"/>
      <c r="BA21" s="588" t="s">
        <v>231</v>
      </c>
      <c r="BB21" s="464">
        <v>5</v>
      </c>
      <c r="BC21" s="464">
        <f t="shared" si="10"/>
        <v>20</v>
      </c>
      <c r="BD21" s="464">
        <v>5</v>
      </c>
      <c r="BE21" s="464">
        <v>15</v>
      </c>
      <c r="BF21" s="465">
        <f t="shared" si="11"/>
        <v>4</v>
      </c>
      <c r="BG21" s="464">
        <v>1</v>
      </c>
      <c r="BH21" s="464">
        <v>3</v>
      </c>
      <c r="BI21" s="466" t="s">
        <v>642</v>
      </c>
    </row>
    <row r="22" spans="1:61" s="226" customFormat="1" ht="14.1" customHeight="1" thickBot="1" x14ac:dyDescent="0.3">
      <c r="A22" s="166"/>
      <c r="B22" s="165" t="s">
        <v>135</v>
      </c>
      <c r="C22" s="165">
        <f t="shared" ref="C22:I22" si="25">SUM(C13:C18)</f>
        <v>26</v>
      </c>
      <c r="D22" s="165">
        <f t="shared" si="25"/>
        <v>95</v>
      </c>
      <c r="E22" s="165">
        <f t="shared" si="25"/>
        <v>45</v>
      </c>
      <c r="F22" s="165">
        <f t="shared" si="25"/>
        <v>50</v>
      </c>
      <c r="G22" s="165">
        <f t="shared" si="25"/>
        <v>19</v>
      </c>
      <c r="H22" s="165">
        <f t="shared" si="25"/>
        <v>9</v>
      </c>
      <c r="I22" s="165">
        <f t="shared" si="25"/>
        <v>10</v>
      </c>
      <c r="J22" s="166"/>
      <c r="K22" s="224"/>
      <c r="L22" s="166"/>
      <c r="M22" s="165" t="s">
        <v>135</v>
      </c>
      <c r="N22" s="165">
        <f t="shared" ref="N22:T22" si="26">SUM(N13:N18)</f>
        <v>26</v>
      </c>
      <c r="O22" s="165">
        <f t="shared" si="26"/>
        <v>95</v>
      </c>
      <c r="P22" s="165">
        <f t="shared" si="26"/>
        <v>50</v>
      </c>
      <c r="Q22" s="165">
        <f t="shared" si="26"/>
        <v>45</v>
      </c>
      <c r="R22" s="165">
        <f t="shared" si="26"/>
        <v>19</v>
      </c>
      <c r="S22" s="165">
        <f t="shared" si="26"/>
        <v>10</v>
      </c>
      <c r="T22" s="165">
        <f t="shared" si="26"/>
        <v>9</v>
      </c>
      <c r="U22" s="224"/>
      <c r="V22" s="165"/>
      <c r="W22" s="166" t="s">
        <v>135</v>
      </c>
      <c r="X22" s="166">
        <f>SUM(X13:X20)</f>
        <v>25</v>
      </c>
      <c r="Y22" s="165">
        <f>SUM(Y13:Y19)</f>
        <v>95</v>
      </c>
      <c r="Z22" s="165">
        <f>SUM(Z13:Z19)</f>
        <v>35</v>
      </c>
      <c r="AA22" s="165">
        <f>SUM(AA13:AA19)</f>
        <v>60</v>
      </c>
      <c r="AB22" s="166">
        <f>SUM(AB13:AB20)</f>
        <v>20</v>
      </c>
      <c r="AC22" s="166">
        <f>SUM(AC13:AC20)</f>
        <v>8</v>
      </c>
      <c r="AD22" s="166">
        <f>SUM(AD13:AD20)</f>
        <v>12</v>
      </c>
      <c r="AE22" s="166"/>
      <c r="AF22" s="225"/>
      <c r="AG22" s="165" t="s">
        <v>135</v>
      </c>
      <c r="AH22" s="165">
        <f>SUM(AH13:AH21)</f>
        <v>27</v>
      </c>
      <c r="AI22" s="165">
        <f>SUM(AI13:AI19)</f>
        <v>100</v>
      </c>
      <c r="AJ22" s="165">
        <f>SUM(AJ13:AJ19)</f>
        <v>65</v>
      </c>
      <c r="AK22" s="165">
        <f>SUM(AK13:AK19)</f>
        <v>35</v>
      </c>
      <c r="AL22" s="165">
        <f>SUM(AL13:AL21)</f>
        <v>20</v>
      </c>
      <c r="AM22" s="165">
        <f>SUM(AM13:AM21)</f>
        <v>13</v>
      </c>
      <c r="AN22" s="165">
        <f>SUM(AN13:AN21)</f>
        <v>7</v>
      </c>
      <c r="AO22" s="165"/>
      <c r="AP22" s="1230"/>
      <c r="AQ22" s="165" t="s">
        <v>135</v>
      </c>
      <c r="AR22" s="167">
        <f>SUM(AR13:AR21)</f>
        <v>26</v>
      </c>
      <c r="AS22" s="165">
        <f>SUM(AS13:AS19)</f>
        <v>90</v>
      </c>
      <c r="AT22" s="165">
        <f>SUM(AT13:AT18)</f>
        <v>45</v>
      </c>
      <c r="AU22" s="165">
        <f>SUM(AU13:AU18)</f>
        <v>45</v>
      </c>
      <c r="AV22" s="167">
        <f>SUM(AV13:AV18)</f>
        <v>17</v>
      </c>
      <c r="AW22" s="167">
        <f>SUM(AW13:AW18)</f>
        <v>8</v>
      </c>
      <c r="AX22" s="167">
        <f>SUM(AX13:AX18)</f>
        <v>9</v>
      </c>
      <c r="AY22" s="451"/>
      <c r="AZ22" s="1212"/>
      <c r="BA22" s="588" t="s">
        <v>54</v>
      </c>
      <c r="BB22" s="464">
        <v>3</v>
      </c>
      <c r="BC22" s="464">
        <f t="shared" si="10"/>
        <v>15</v>
      </c>
      <c r="BD22" s="464"/>
      <c r="BE22" s="464">
        <v>15</v>
      </c>
      <c r="BF22" s="465">
        <f t="shared" si="11"/>
        <v>3</v>
      </c>
      <c r="BG22" s="464"/>
      <c r="BH22" s="464">
        <v>3</v>
      </c>
      <c r="BI22" s="466" t="s">
        <v>643</v>
      </c>
    </row>
    <row r="23" spans="1:61" ht="14.1" customHeight="1" x14ac:dyDescent="0.25">
      <c r="A23" s="1231">
        <v>3</v>
      </c>
      <c r="B23" s="155" t="s">
        <v>39</v>
      </c>
      <c r="C23" s="155">
        <v>4</v>
      </c>
      <c r="D23" s="221">
        <f t="shared" ref="D23:D28" si="27">SUM(E23:F23)</f>
        <v>15</v>
      </c>
      <c r="E23" s="221">
        <v>5</v>
      </c>
      <c r="F23" s="221">
        <v>10</v>
      </c>
      <c r="G23" s="155">
        <f t="shared" ref="G23:G36" si="28">SUM(H23:I23)</f>
        <v>3</v>
      </c>
      <c r="H23" s="155">
        <v>1</v>
      </c>
      <c r="I23" s="155">
        <v>2</v>
      </c>
      <c r="J23" s="155" t="s">
        <v>99</v>
      </c>
      <c r="K23" s="222" t="s">
        <v>475</v>
      </c>
      <c r="L23" s="1233">
        <v>3</v>
      </c>
      <c r="M23" s="155" t="s">
        <v>39</v>
      </c>
      <c r="N23" s="155">
        <v>4</v>
      </c>
      <c r="O23" s="221">
        <f>SUM(P23:Q23)</f>
        <v>15</v>
      </c>
      <c r="P23" s="221">
        <v>5</v>
      </c>
      <c r="Q23" s="221">
        <v>10</v>
      </c>
      <c r="R23" s="155">
        <f>SUM(S23:T23)</f>
        <v>3</v>
      </c>
      <c r="S23" s="155">
        <v>1</v>
      </c>
      <c r="T23" s="155">
        <v>2</v>
      </c>
      <c r="U23" s="156" t="s">
        <v>99</v>
      </c>
      <c r="V23" s="1233">
        <v>3</v>
      </c>
      <c r="W23" s="497" t="s">
        <v>309</v>
      </c>
      <c r="X23" s="149">
        <v>4</v>
      </c>
      <c r="Y23" s="221">
        <f t="shared" ref="Y23:Y28" si="29">SUM(Z23:AA23)</f>
        <v>15</v>
      </c>
      <c r="Z23" s="221">
        <v>5</v>
      </c>
      <c r="AA23" s="221">
        <v>10</v>
      </c>
      <c r="AB23" s="155">
        <f t="shared" ref="AB23:AB28" si="30">SUM(AC23:AD23)</f>
        <v>3</v>
      </c>
      <c r="AC23" s="149">
        <v>1</v>
      </c>
      <c r="AD23" s="149">
        <v>2</v>
      </c>
      <c r="AE23" s="149" t="s">
        <v>99</v>
      </c>
      <c r="AF23" s="1231">
        <v>3</v>
      </c>
      <c r="AG23" s="163" t="s">
        <v>476</v>
      </c>
      <c r="AH23" s="162">
        <v>3</v>
      </c>
      <c r="AI23" s="221">
        <f>SUM(AJ23:AK23)</f>
        <v>10</v>
      </c>
      <c r="AJ23" s="221">
        <v>0</v>
      </c>
      <c r="AK23" s="221">
        <v>10</v>
      </c>
      <c r="AL23" s="155">
        <f>SUM(AM23:AN23)</f>
        <v>2</v>
      </c>
      <c r="AM23" s="162">
        <v>0</v>
      </c>
      <c r="AN23" s="162">
        <v>2</v>
      </c>
      <c r="AO23" s="164" t="s">
        <v>101</v>
      </c>
      <c r="AP23" s="1229">
        <v>3</v>
      </c>
      <c r="AQ23" s="164" t="s">
        <v>477</v>
      </c>
      <c r="AR23" s="160">
        <v>4</v>
      </c>
      <c r="AS23" s="221">
        <f t="shared" ref="AS23:AS28" si="31">SUM(AT23:AU23)</f>
        <v>10</v>
      </c>
      <c r="AT23" s="227">
        <v>10</v>
      </c>
      <c r="AU23" s="227">
        <v>0</v>
      </c>
      <c r="AV23" s="155">
        <f t="shared" ref="AV23:AV28" si="32">SUM(AW23:AX23)</f>
        <v>2</v>
      </c>
      <c r="AW23" s="160">
        <v>2</v>
      </c>
      <c r="AX23" s="160">
        <v>0</v>
      </c>
      <c r="AY23" s="448" t="s">
        <v>99</v>
      </c>
      <c r="AZ23" s="1212"/>
      <c r="BA23" s="588" t="s">
        <v>476</v>
      </c>
      <c r="BB23" s="464">
        <v>4</v>
      </c>
      <c r="BC23" s="464">
        <f t="shared" si="10"/>
        <v>15</v>
      </c>
      <c r="BD23" s="464">
        <v>5</v>
      </c>
      <c r="BE23" s="464">
        <v>10</v>
      </c>
      <c r="BF23" s="465">
        <f t="shared" si="11"/>
        <v>3</v>
      </c>
      <c r="BG23" s="464">
        <v>1</v>
      </c>
      <c r="BH23" s="464">
        <v>2</v>
      </c>
      <c r="BI23" s="466" t="s">
        <v>643</v>
      </c>
    </row>
    <row r="24" spans="1:61" ht="14.1" customHeight="1" thickBot="1" x14ac:dyDescent="0.25">
      <c r="A24" s="1224"/>
      <c r="B24" s="155" t="s">
        <v>45</v>
      </c>
      <c r="C24" s="155">
        <v>5</v>
      </c>
      <c r="D24" s="221">
        <f t="shared" si="27"/>
        <v>20</v>
      </c>
      <c r="E24" s="221">
        <v>10</v>
      </c>
      <c r="F24" s="221">
        <v>10</v>
      </c>
      <c r="G24" s="155">
        <f t="shared" si="28"/>
        <v>4</v>
      </c>
      <c r="H24" s="155">
        <v>2</v>
      </c>
      <c r="I24" s="155">
        <v>2</v>
      </c>
      <c r="J24" s="155" t="s">
        <v>99</v>
      </c>
      <c r="K24" s="223"/>
      <c r="L24" s="1234"/>
      <c r="M24" s="155" t="s">
        <v>45</v>
      </c>
      <c r="N24" s="155">
        <v>5</v>
      </c>
      <c r="O24" s="221">
        <f>SUM(P24:Q24)</f>
        <v>20</v>
      </c>
      <c r="P24" s="221">
        <v>10</v>
      </c>
      <c r="Q24" s="221">
        <v>10</v>
      </c>
      <c r="R24" s="155">
        <f>SUM(S24:T24)</f>
        <v>4</v>
      </c>
      <c r="S24" s="155">
        <v>2</v>
      </c>
      <c r="T24" s="155">
        <v>2</v>
      </c>
      <c r="U24" s="156" t="s">
        <v>99</v>
      </c>
      <c r="V24" s="1234"/>
      <c r="W24" s="178" t="s">
        <v>318</v>
      </c>
      <c r="X24" s="149">
        <v>3</v>
      </c>
      <c r="Y24" s="221">
        <f t="shared" si="29"/>
        <v>10</v>
      </c>
      <c r="Z24" s="221">
        <v>10</v>
      </c>
      <c r="AA24" s="221">
        <v>0</v>
      </c>
      <c r="AB24" s="155">
        <f>SUM(AC24:AD24)</f>
        <v>2</v>
      </c>
      <c r="AC24" s="149">
        <v>2</v>
      </c>
      <c r="AD24" s="149">
        <v>0</v>
      </c>
      <c r="AE24" s="149" t="s">
        <v>99</v>
      </c>
      <c r="AF24" s="1224"/>
      <c r="AG24" s="159" t="s">
        <v>231</v>
      </c>
      <c r="AH24" s="162">
        <v>5</v>
      </c>
      <c r="AI24" s="221">
        <f t="shared" ref="AI24:AI29" si="33">SUM(AJ24:AK24)</f>
        <v>20</v>
      </c>
      <c r="AJ24" s="221">
        <v>10</v>
      </c>
      <c r="AK24" s="221">
        <v>10</v>
      </c>
      <c r="AL24" s="155">
        <f>SUM(AM24:AN24)</f>
        <v>4</v>
      </c>
      <c r="AM24" s="162">
        <v>2</v>
      </c>
      <c r="AN24" s="162">
        <v>2</v>
      </c>
      <c r="AO24" s="164" t="s">
        <v>99</v>
      </c>
      <c r="AP24" s="1225"/>
      <c r="AQ24" s="159" t="s">
        <v>231</v>
      </c>
      <c r="AR24" s="160">
        <v>5</v>
      </c>
      <c r="AS24" s="221">
        <f t="shared" si="31"/>
        <v>20</v>
      </c>
      <c r="AT24" s="221">
        <v>10</v>
      </c>
      <c r="AU24" s="221">
        <v>10</v>
      </c>
      <c r="AV24" s="155">
        <f t="shared" si="32"/>
        <v>4</v>
      </c>
      <c r="AW24" s="160">
        <v>2</v>
      </c>
      <c r="AX24" s="160">
        <v>2</v>
      </c>
      <c r="AY24" s="448" t="s">
        <v>99</v>
      </c>
      <c r="AZ24" s="1213"/>
      <c r="BA24" s="165" t="s">
        <v>135</v>
      </c>
      <c r="BB24" s="468">
        <f t="shared" ref="BB24:BH24" si="34">SUM(BB18:BB23)</f>
        <v>24</v>
      </c>
      <c r="BC24" s="468">
        <f t="shared" si="34"/>
        <v>95</v>
      </c>
      <c r="BD24" s="468">
        <f t="shared" si="34"/>
        <v>25</v>
      </c>
      <c r="BE24" s="468">
        <f t="shared" si="34"/>
        <v>70</v>
      </c>
      <c r="BF24" s="469">
        <f t="shared" si="34"/>
        <v>19</v>
      </c>
      <c r="BG24" s="468">
        <f t="shared" si="34"/>
        <v>5</v>
      </c>
      <c r="BH24" s="468">
        <f t="shared" si="34"/>
        <v>14</v>
      </c>
      <c r="BI24" s="470"/>
    </row>
    <row r="25" spans="1:61" ht="14.1" customHeight="1" x14ac:dyDescent="0.25">
      <c r="A25" s="1224"/>
      <c r="B25" s="155" t="s">
        <v>38</v>
      </c>
      <c r="C25" s="155">
        <v>5</v>
      </c>
      <c r="D25" s="221">
        <f t="shared" si="27"/>
        <v>20</v>
      </c>
      <c r="E25" s="221">
        <v>10</v>
      </c>
      <c r="F25" s="221">
        <v>10</v>
      </c>
      <c r="G25" s="155">
        <f t="shared" si="28"/>
        <v>4</v>
      </c>
      <c r="H25" s="155">
        <v>2</v>
      </c>
      <c r="I25" s="155">
        <v>2</v>
      </c>
      <c r="J25" s="149" t="s">
        <v>99</v>
      </c>
      <c r="K25" s="223"/>
      <c r="L25" s="1234"/>
      <c r="M25" s="164" t="s">
        <v>24</v>
      </c>
      <c r="N25" s="155">
        <v>5</v>
      </c>
      <c r="O25" s="221">
        <f>SUM(P25:Q25)</f>
        <v>15</v>
      </c>
      <c r="P25" s="221">
        <v>10</v>
      </c>
      <c r="Q25" s="221">
        <v>5</v>
      </c>
      <c r="R25" s="155">
        <f>SUM(S25:T25)</f>
        <v>4</v>
      </c>
      <c r="S25" s="155">
        <v>2</v>
      </c>
      <c r="T25" s="155">
        <v>2</v>
      </c>
      <c r="U25" s="156" t="s">
        <v>99</v>
      </c>
      <c r="V25" s="1234"/>
      <c r="W25" s="178" t="s">
        <v>478</v>
      </c>
      <c r="X25" s="149">
        <v>4</v>
      </c>
      <c r="Y25" s="221">
        <f t="shared" si="29"/>
        <v>20</v>
      </c>
      <c r="Z25" s="221">
        <v>10</v>
      </c>
      <c r="AA25" s="221">
        <v>10</v>
      </c>
      <c r="AB25" s="155">
        <v>4</v>
      </c>
      <c r="AC25" s="149">
        <v>2</v>
      </c>
      <c r="AD25" s="149">
        <v>2</v>
      </c>
      <c r="AE25" s="149" t="s">
        <v>99</v>
      </c>
      <c r="AF25" s="1224"/>
      <c r="AG25" s="155" t="s">
        <v>479</v>
      </c>
      <c r="AH25" s="162">
        <v>5</v>
      </c>
      <c r="AI25" s="221">
        <f>SUM(AJ25:AK25)</f>
        <v>20</v>
      </c>
      <c r="AJ25" s="221">
        <v>10</v>
      </c>
      <c r="AK25" s="221">
        <v>10</v>
      </c>
      <c r="AL25" s="155">
        <f>SUM(AM25:AN25)</f>
        <v>4</v>
      </c>
      <c r="AM25" s="162">
        <v>2</v>
      </c>
      <c r="AN25" s="162">
        <v>2</v>
      </c>
      <c r="AO25" s="164" t="s">
        <v>99</v>
      </c>
      <c r="AP25" s="1225"/>
      <c r="AQ25" s="161" t="s">
        <v>38</v>
      </c>
      <c r="AR25" s="160">
        <v>5</v>
      </c>
      <c r="AS25" s="221">
        <f t="shared" si="31"/>
        <v>20</v>
      </c>
      <c r="AT25" s="221">
        <v>10</v>
      </c>
      <c r="AU25" s="221">
        <v>10</v>
      </c>
      <c r="AV25" s="155">
        <f t="shared" si="32"/>
        <v>4</v>
      </c>
      <c r="AW25" s="160">
        <v>2</v>
      </c>
      <c r="AX25" s="160">
        <v>2</v>
      </c>
      <c r="AY25" s="448" t="s">
        <v>99</v>
      </c>
      <c r="AZ25" s="1211">
        <v>4</v>
      </c>
      <c r="BA25" s="587" t="s">
        <v>499</v>
      </c>
      <c r="BB25" s="471">
        <v>3</v>
      </c>
      <c r="BC25" s="471">
        <f t="shared" si="10"/>
        <v>10</v>
      </c>
      <c r="BD25" s="471"/>
      <c r="BE25" s="471">
        <v>10</v>
      </c>
      <c r="BF25" s="472">
        <f t="shared" si="11"/>
        <v>2</v>
      </c>
      <c r="BG25" s="471"/>
      <c r="BH25" s="471">
        <v>2</v>
      </c>
      <c r="BI25" s="473" t="s">
        <v>643</v>
      </c>
    </row>
    <row r="26" spans="1:61" ht="14.1" customHeight="1" x14ac:dyDescent="0.25">
      <c r="A26" s="1224"/>
      <c r="B26" s="155" t="s">
        <v>480</v>
      </c>
      <c r="C26" s="155">
        <v>4</v>
      </c>
      <c r="D26" s="221">
        <f t="shared" si="27"/>
        <v>15</v>
      </c>
      <c r="E26" s="221">
        <v>5</v>
      </c>
      <c r="F26" s="221">
        <v>10</v>
      </c>
      <c r="G26" s="155">
        <f t="shared" si="28"/>
        <v>3</v>
      </c>
      <c r="H26" s="155">
        <v>1</v>
      </c>
      <c r="I26" s="155">
        <v>2</v>
      </c>
      <c r="J26" s="155" t="s">
        <v>101</v>
      </c>
      <c r="K26" s="223"/>
      <c r="L26" s="1234"/>
      <c r="M26" s="164" t="s">
        <v>481</v>
      </c>
      <c r="N26" s="155">
        <v>5</v>
      </c>
      <c r="O26" s="221">
        <f>SUM(P26:Q26)</f>
        <v>15</v>
      </c>
      <c r="P26" s="221">
        <v>10</v>
      </c>
      <c r="Q26" s="221">
        <v>5</v>
      </c>
      <c r="R26" s="155">
        <f>SUM(S26:T26)</f>
        <v>3</v>
      </c>
      <c r="S26" s="155">
        <v>2</v>
      </c>
      <c r="T26" s="155">
        <v>1</v>
      </c>
      <c r="U26" s="156" t="s">
        <v>101</v>
      </c>
      <c r="V26" s="1234"/>
      <c r="W26" s="178" t="s">
        <v>311</v>
      </c>
      <c r="X26" s="149">
        <v>5</v>
      </c>
      <c r="Y26" s="221">
        <f t="shared" si="29"/>
        <v>15</v>
      </c>
      <c r="Z26" s="221">
        <v>10</v>
      </c>
      <c r="AA26" s="221">
        <v>5</v>
      </c>
      <c r="AB26" s="155">
        <f t="shared" si="30"/>
        <v>3</v>
      </c>
      <c r="AC26" s="149">
        <v>2</v>
      </c>
      <c r="AD26" s="149">
        <v>1</v>
      </c>
      <c r="AE26" s="149" t="s">
        <v>101</v>
      </c>
      <c r="AF26" s="1224"/>
      <c r="AG26" s="157" t="s">
        <v>235</v>
      </c>
      <c r="AH26" s="162">
        <v>4</v>
      </c>
      <c r="AI26" s="221">
        <f t="shared" si="33"/>
        <v>15</v>
      </c>
      <c r="AJ26" s="221">
        <v>5</v>
      </c>
      <c r="AK26" s="221">
        <v>10</v>
      </c>
      <c r="AL26" s="155">
        <f>SUM(AM26:AN26)</f>
        <v>4</v>
      </c>
      <c r="AM26" s="162">
        <v>2</v>
      </c>
      <c r="AN26" s="162">
        <v>2</v>
      </c>
      <c r="AO26" s="164" t="s">
        <v>101</v>
      </c>
      <c r="AP26" s="1225"/>
      <c r="AQ26" s="157" t="s">
        <v>235</v>
      </c>
      <c r="AR26" s="160">
        <v>4</v>
      </c>
      <c r="AS26" s="221">
        <f t="shared" si="31"/>
        <v>15</v>
      </c>
      <c r="AT26" s="221">
        <v>5</v>
      </c>
      <c r="AU26" s="221">
        <v>10</v>
      </c>
      <c r="AV26" s="155">
        <f t="shared" si="32"/>
        <v>4</v>
      </c>
      <c r="AW26" s="162">
        <v>2</v>
      </c>
      <c r="AX26" s="162">
        <v>2</v>
      </c>
      <c r="AY26" s="452" t="s">
        <v>101</v>
      </c>
      <c r="AZ26" s="1212"/>
      <c r="BA26" s="588" t="s">
        <v>486</v>
      </c>
      <c r="BB26" s="464">
        <v>4</v>
      </c>
      <c r="BC26" s="464">
        <f t="shared" si="10"/>
        <v>15</v>
      </c>
      <c r="BD26" s="464">
        <v>10</v>
      </c>
      <c r="BE26" s="464">
        <v>5</v>
      </c>
      <c r="BF26" s="465">
        <f t="shared" si="11"/>
        <v>3</v>
      </c>
      <c r="BG26" s="464">
        <v>2</v>
      </c>
      <c r="BH26" s="464">
        <v>1</v>
      </c>
      <c r="BI26" s="466" t="s">
        <v>642</v>
      </c>
    </row>
    <row r="27" spans="1:61" ht="14.1" customHeight="1" x14ac:dyDescent="0.25">
      <c r="A27" s="1224"/>
      <c r="B27" s="155" t="s">
        <v>42</v>
      </c>
      <c r="C27" s="155">
        <v>5</v>
      </c>
      <c r="D27" s="221">
        <f t="shared" si="27"/>
        <v>15</v>
      </c>
      <c r="E27" s="221">
        <v>10</v>
      </c>
      <c r="F27" s="221">
        <v>5</v>
      </c>
      <c r="G27" s="155">
        <f t="shared" si="28"/>
        <v>3</v>
      </c>
      <c r="H27" s="155">
        <v>2</v>
      </c>
      <c r="I27" s="155">
        <v>1</v>
      </c>
      <c r="J27" s="149" t="s">
        <v>99</v>
      </c>
      <c r="K27" s="223"/>
      <c r="L27" s="1234"/>
      <c r="M27" s="586" t="s">
        <v>54</v>
      </c>
      <c r="N27" s="155">
        <v>4</v>
      </c>
      <c r="O27" s="221">
        <f>SUM(P27:Q27)</f>
        <v>15</v>
      </c>
      <c r="P27" s="221">
        <v>5</v>
      </c>
      <c r="Q27" s="221">
        <v>10</v>
      </c>
      <c r="R27" s="155">
        <f>SUM(S27:T27)</f>
        <v>3</v>
      </c>
      <c r="S27" s="155">
        <v>1</v>
      </c>
      <c r="T27" s="155">
        <v>2</v>
      </c>
      <c r="U27" s="156" t="s">
        <v>101</v>
      </c>
      <c r="V27" s="1234"/>
      <c r="W27" s="497" t="s">
        <v>407</v>
      </c>
      <c r="X27" s="149">
        <v>5</v>
      </c>
      <c r="Y27" s="221">
        <f t="shared" si="29"/>
        <v>15</v>
      </c>
      <c r="Z27" s="221">
        <v>10</v>
      </c>
      <c r="AA27" s="221">
        <v>5</v>
      </c>
      <c r="AB27" s="155">
        <f t="shared" si="30"/>
        <v>3</v>
      </c>
      <c r="AC27" s="149">
        <v>2</v>
      </c>
      <c r="AD27" s="149">
        <v>1</v>
      </c>
      <c r="AE27" s="149" t="s">
        <v>99</v>
      </c>
      <c r="AF27" s="1224"/>
      <c r="AG27" s="164" t="s">
        <v>482</v>
      </c>
      <c r="AH27" s="162">
        <v>4</v>
      </c>
      <c r="AI27" s="221">
        <f t="shared" si="33"/>
        <v>15</v>
      </c>
      <c r="AJ27" s="221">
        <v>10</v>
      </c>
      <c r="AK27" s="221">
        <v>5</v>
      </c>
      <c r="AL27" s="155">
        <f>SUM(AM27:AN27)</f>
        <v>4</v>
      </c>
      <c r="AM27" s="162">
        <v>2</v>
      </c>
      <c r="AN27" s="162">
        <v>2</v>
      </c>
      <c r="AO27" s="164" t="s">
        <v>99</v>
      </c>
      <c r="AP27" s="1225"/>
      <c r="AQ27" s="161" t="s">
        <v>407</v>
      </c>
      <c r="AR27" s="160">
        <v>5</v>
      </c>
      <c r="AS27" s="221">
        <f t="shared" si="31"/>
        <v>15</v>
      </c>
      <c r="AT27" s="221">
        <v>10</v>
      </c>
      <c r="AU27" s="221">
        <v>5</v>
      </c>
      <c r="AV27" s="155">
        <f t="shared" si="32"/>
        <v>3</v>
      </c>
      <c r="AW27" s="160">
        <v>2</v>
      </c>
      <c r="AX27" s="160">
        <v>1</v>
      </c>
      <c r="AY27" s="448" t="s">
        <v>99</v>
      </c>
      <c r="AZ27" s="1212"/>
      <c r="BA27" s="588" t="s">
        <v>495</v>
      </c>
      <c r="BB27" s="464">
        <v>4</v>
      </c>
      <c r="BC27" s="464">
        <f t="shared" si="10"/>
        <v>10</v>
      </c>
      <c r="BD27" s="464">
        <v>10</v>
      </c>
      <c r="BE27" s="464"/>
      <c r="BF27" s="465">
        <f t="shared" si="11"/>
        <v>2</v>
      </c>
      <c r="BG27" s="464">
        <v>2</v>
      </c>
      <c r="BH27" s="464"/>
      <c r="BI27" s="466" t="s">
        <v>642</v>
      </c>
    </row>
    <row r="28" spans="1:61" ht="14.1" customHeight="1" x14ac:dyDescent="0.25">
      <c r="A28" s="1224"/>
      <c r="B28" s="586" t="s">
        <v>54</v>
      </c>
      <c r="C28" s="155">
        <v>4</v>
      </c>
      <c r="D28" s="221">
        <f t="shared" si="27"/>
        <v>15</v>
      </c>
      <c r="E28" s="221">
        <v>5</v>
      </c>
      <c r="F28" s="221">
        <v>10</v>
      </c>
      <c r="G28" s="155">
        <f t="shared" si="28"/>
        <v>3</v>
      </c>
      <c r="H28" s="155">
        <v>1</v>
      </c>
      <c r="I28" s="155">
        <v>2</v>
      </c>
      <c r="J28" s="155" t="s">
        <v>101</v>
      </c>
      <c r="K28" s="223"/>
      <c r="L28" s="1234"/>
      <c r="N28" s="149"/>
      <c r="O28" s="221"/>
      <c r="P28" s="221"/>
      <c r="Q28" s="221"/>
      <c r="R28" s="155"/>
      <c r="S28" s="155"/>
      <c r="T28" s="155"/>
      <c r="U28" s="156"/>
      <c r="V28" s="1234"/>
      <c r="W28" s="497" t="s">
        <v>315</v>
      </c>
      <c r="X28" s="149">
        <v>4</v>
      </c>
      <c r="Y28" s="221">
        <f t="shared" si="29"/>
        <v>20</v>
      </c>
      <c r="Z28" s="221">
        <v>10</v>
      </c>
      <c r="AA28" s="221">
        <v>10</v>
      </c>
      <c r="AB28" s="155">
        <f t="shared" si="30"/>
        <v>4</v>
      </c>
      <c r="AC28" s="149">
        <v>2</v>
      </c>
      <c r="AD28" s="149">
        <v>2</v>
      </c>
      <c r="AE28" s="149" t="s">
        <v>99</v>
      </c>
      <c r="AF28" s="1224"/>
      <c r="AG28" s="586" t="s">
        <v>54</v>
      </c>
      <c r="AH28" s="162">
        <v>3</v>
      </c>
      <c r="AI28" s="221">
        <f t="shared" si="33"/>
        <v>10</v>
      </c>
      <c r="AJ28" s="221">
        <v>0</v>
      </c>
      <c r="AK28" s="221">
        <v>10</v>
      </c>
      <c r="AL28" s="155">
        <v>2</v>
      </c>
      <c r="AM28" s="162">
        <v>0</v>
      </c>
      <c r="AN28" s="162">
        <v>2</v>
      </c>
      <c r="AO28" s="164" t="s">
        <v>101</v>
      </c>
      <c r="AP28" s="1225"/>
      <c r="AQ28" s="164" t="s">
        <v>483</v>
      </c>
      <c r="AR28" s="160">
        <v>4</v>
      </c>
      <c r="AS28" s="221">
        <f t="shared" si="31"/>
        <v>15</v>
      </c>
      <c r="AT28" s="221">
        <v>5</v>
      </c>
      <c r="AU28" s="221">
        <v>10</v>
      </c>
      <c r="AV28" s="155">
        <f t="shared" si="32"/>
        <v>4</v>
      </c>
      <c r="AW28" s="160">
        <v>2</v>
      </c>
      <c r="AX28" s="160">
        <v>2</v>
      </c>
      <c r="AY28" s="448" t="s">
        <v>101</v>
      </c>
      <c r="AZ28" s="1212"/>
      <c r="BA28" s="588" t="s">
        <v>491</v>
      </c>
      <c r="BB28" s="464">
        <v>3</v>
      </c>
      <c r="BC28" s="464">
        <f t="shared" si="10"/>
        <v>10</v>
      </c>
      <c r="BD28" s="464">
        <v>10</v>
      </c>
      <c r="BE28" s="464"/>
      <c r="BF28" s="465">
        <f t="shared" si="11"/>
        <v>2</v>
      </c>
      <c r="BG28" s="464">
        <v>2</v>
      </c>
      <c r="BH28" s="464"/>
      <c r="BI28" s="466" t="s">
        <v>642</v>
      </c>
    </row>
    <row r="29" spans="1:61" ht="14.1" customHeight="1" x14ac:dyDescent="0.25">
      <c r="A29" s="1224"/>
      <c r="B29" s="421"/>
      <c r="C29" s="170"/>
      <c r="D29" s="228"/>
      <c r="E29" s="228"/>
      <c r="F29" s="228"/>
      <c r="G29" s="170"/>
      <c r="H29" s="170"/>
      <c r="I29" s="170"/>
      <c r="J29" s="169"/>
      <c r="K29" s="223"/>
      <c r="L29" s="1234"/>
      <c r="M29" s="149"/>
      <c r="N29" s="149"/>
      <c r="O29" s="227"/>
      <c r="P29" s="228"/>
      <c r="Q29" s="228"/>
      <c r="R29" s="170"/>
      <c r="S29" s="170"/>
      <c r="T29" s="170"/>
      <c r="U29" s="171"/>
      <c r="V29" s="1234"/>
      <c r="W29" s="149"/>
      <c r="X29" s="149"/>
      <c r="Y29" s="227"/>
      <c r="Z29" s="228"/>
      <c r="AA29" s="228"/>
      <c r="AB29" s="155"/>
      <c r="AC29" s="149"/>
      <c r="AD29" s="149"/>
      <c r="AE29" s="149"/>
      <c r="AF29" s="1224"/>
      <c r="AG29" s="586" t="s">
        <v>54</v>
      </c>
      <c r="AH29" s="149">
        <v>3</v>
      </c>
      <c r="AI29" s="221">
        <f t="shared" si="33"/>
        <v>10</v>
      </c>
      <c r="AJ29" s="227">
        <v>0</v>
      </c>
      <c r="AK29" s="227">
        <v>10</v>
      </c>
      <c r="AL29" s="149">
        <v>2</v>
      </c>
      <c r="AM29" s="149">
        <v>0</v>
      </c>
      <c r="AN29" s="149">
        <v>2</v>
      </c>
      <c r="AO29" s="164" t="s">
        <v>101</v>
      </c>
      <c r="AP29" s="1225"/>
      <c r="AQ29" s="149"/>
      <c r="AR29" s="149"/>
      <c r="AS29" s="227"/>
      <c r="AT29" s="229"/>
      <c r="AU29" s="229"/>
      <c r="AV29" s="149"/>
      <c r="AW29" s="149"/>
      <c r="AX29" s="149"/>
      <c r="AY29" s="448"/>
      <c r="AZ29" s="1212"/>
      <c r="BA29" s="588" t="s">
        <v>647</v>
      </c>
      <c r="BB29" s="464">
        <v>3</v>
      </c>
      <c r="BC29" s="464">
        <f t="shared" si="10"/>
        <v>15</v>
      </c>
      <c r="BD29" s="464">
        <v>5</v>
      </c>
      <c r="BE29" s="464">
        <v>10</v>
      </c>
      <c r="BF29" s="465">
        <f t="shared" si="11"/>
        <v>3</v>
      </c>
      <c r="BG29" s="464">
        <v>1</v>
      </c>
      <c r="BH29" s="464">
        <v>2</v>
      </c>
      <c r="BI29" s="466" t="s">
        <v>643</v>
      </c>
    </row>
    <row r="30" spans="1:61" ht="14.1" customHeight="1" x14ac:dyDescent="0.25">
      <c r="A30" s="1224"/>
      <c r="B30" s="169"/>
      <c r="C30" s="169"/>
      <c r="D30" s="229"/>
      <c r="E30" s="229"/>
      <c r="F30" s="229"/>
      <c r="G30" s="169"/>
      <c r="H30" s="169"/>
      <c r="I30" s="169"/>
      <c r="J30" s="169"/>
      <c r="K30" s="223"/>
      <c r="L30" s="1234"/>
      <c r="M30" s="149"/>
      <c r="N30" s="149"/>
      <c r="O30" s="227"/>
      <c r="P30" s="229"/>
      <c r="Q30" s="229"/>
      <c r="R30" s="169"/>
      <c r="S30" s="169"/>
      <c r="T30" s="169"/>
      <c r="U30" s="171"/>
      <c r="V30" s="1234"/>
      <c r="W30" s="149"/>
      <c r="X30" s="149"/>
      <c r="Y30" s="227"/>
      <c r="Z30" s="229"/>
      <c r="AA30" s="229"/>
      <c r="AB30" s="149"/>
      <c r="AC30" s="149"/>
      <c r="AD30" s="149"/>
      <c r="AE30" s="149"/>
      <c r="AF30" s="1224"/>
      <c r="AG30" s="149"/>
      <c r="AH30" s="149"/>
      <c r="AI30" s="227"/>
      <c r="AJ30" s="229"/>
      <c r="AK30" s="229"/>
      <c r="AL30" s="149"/>
      <c r="AM30" s="149"/>
      <c r="AN30" s="149"/>
      <c r="AO30" s="149"/>
      <c r="AP30" s="1225"/>
      <c r="AQ30" s="149"/>
      <c r="AR30" s="149"/>
      <c r="AS30" s="227"/>
      <c r="AT30" s="229"/>
      <c r="AU30" s="229"/>
      <c r="AV30" s="149"/>
      <c r="AW30" s="149"/>
      <c r="AX30" s="149"/>
      <c r="AY30" s="448"/>
      <c r="AZ30" s="1212"/>
      <c r="BA30" s="588" t="s">
        <v>648</v>
      </c>
      <c r="BB30" s="464">
        <v>4</v>
      </c>
      <c r="BC30" s="464">
        <f t="shared" si="10"/>
        <v>15</v>
      </c>
      <c r="BD30" s="464"/>
      <c r="BE30" s="464">
        <v>15</v>
      </c>
      <c r="BF30" s="465">
        <f t="shared" si="11"/>
        <v>3</v>
      </c>
      <c r="BG30" s="465"/>
      <c r="BH30" s="464">
        <v>3</v>
      </c>
      <c r="BI30" s="466" t="s">
        <v>642</v>
      </c>
    </row>
    <row r="31" spans="1:61" s="226" customFormat="1" ht="14.1" customHeight="1" thickBot="1" x14ac:dyDescent="0.3">
      <c r="A31" s="1232"/>
      <c r="B31" s="165" t="s">
        <v>135</v>
      </c>
      <c r="C31" s="165">
        <f t="shared" ref="C31:I31" si="35">SUM(C23:C28)</f>
        <v>27</v>
      </c>
      <c r="D31" s="165">
        <f t="shared" si="35"/>
        <v>100</v>
      </c>
      <c r="E31" s="165">
        <f t="shared" si="35"/>
        <v>45</v>
      </c>
      <c r="F31" s="165">
        <f t="shared" si="35"/>
        <v>55</v>
      </c>
      <c r="G31" s="165">
        <f t="shared" si="35"/>
        <v>20</v>
      </c>
      <c r="H31" s="165">
        <f t="shared" si="35"/>
        <v>9</v>
      </c>
      <c r="I31" s="165">
        <f t="shared" si="35"/>
        <v>11</v>
      </c>
      <c r="J31" s="166"/>
      <c r="K31" s="224"/>
      <c r="L31" s="1235"/>
      <c r="M31" s="165" t="s">
        <v>135</v>
      </c>
      <c r="N31" s="165">
        <f>SUM(N23:N27)</f>
        <v>23</v>
      </c>
      <c r="O31" s="165">
        <f>SUM(O23:O27)</f>
        <v>80</v>
      </c>
      <c r="P31" s="165">
        <f>SUM(P23:P28)</f>
        <v>40</v>
      </c>
      <c r="Q31" s="165">
        <f>SUM(Q23:Q28)</f>
        <v>40</v>
      </c>
      <c r="R31" s="165">
        <f>SUM(R23:R28)</f>
        <v>17</v>
      </c>
      <c r="S31" s="165">
        <f>SUM(S23:S28)</f>
        <v>8</v>
      </c>
      <c r="T31" s="165">
        <f>SUM(T23:T28)</f>
        <v>9</v>
      </c>
      <c r="U31" s="224"/>
      <c r="V31" s="1235"/>
      <c r="W31" s="166" t="s">
        <v>135</v>
      </c>
      <c r="X31" s="166">
        <f>SUM(X23:X29)</f>
        <v>25</v>
      </c>
      <c r="Y31" s="165">
        <f>SUM(Y23:Y28)</f>
        <v>95</v>
      </c>
      <c r="Z31" s="165">
        <f>SUM(Z23:Z28)</f>
        <v>55</v>
      </c>
      <c r="AA31" s="165">
        <f>SUM(AA23:AA28)</f>
        <v>40</v>
      </c>
      <c r="AB31" s="166">
        <f>SUM(AB23:AB29)</f>
        <v>19</v>
      </c>
      <c r="AC31" s="166">
        <f>SUM(AC23:AC29)</f>
        <v>11</v>
      </c>
      <c r="AD31" s="166">
        <f>SUM(AD23:AD29)</f>
        <v>8</v>
      </c>
      <c r="AE31" s="166"/>
      <c r="AF31" s="1232"/>
      <c r="AG31" s="165" t="s">
        <v>135</v>
      </c>
      <c r="AH31" s="165">
        <f t="shared" ref="AH31:AN31" si="36">SUM(AH23:AH30)</f>
        <v>27</v>
      </c>
      <c r="AI31" s="165">
        <f t="shared" si="36"/>
        <v>100</v>
      </c>
      <c r="AJ31" s="165">
        <f t="shared" si="36"/>
        <v>35</v>
      </c>
      <c r="AK31" s="165">
        <f t="shared" si="36"/>
        <v>65</v>
      </c>
      <c r="AL31" s="165">
        <f t="shared" si="36"/>
        <v>22</v>
      </c>
      <c r="AM31" s="165">
        <f t="shared" si="36"/>
        <v>8</v>
      </c>
      <c r="AN31" s="165">
        <f t="shared" si="36"/>
        <v>14</v>
      </c>
      <c r="AO31" s="165"/>
      <c r="AP31" s="1230"/>
      <c r="AQ31" s="165" t="s">
        <v>135</v>
      </c>
      <c r="AR31" s="167">
        <f>SUM(AR23:AR28)</f>
        <v>27</v>
      </c>
      <c r="AS31" s="165">
        <f>SUM(AS23:AS28)</f>
        <v>95</v>
      </c>
      <c r="AT31" s="165">
        <f>SUM(AT23:AT28)</f>
        <v>50</v>
      </c>
      <c r="AU31" s="165">
        <f>SUM(AU23:AU28)</f>
        <v>45</v>
      </c>
      <c r="AV31" s="167">
        <f>SUM(AV23:AV30)</f>
        <v>21</v>
      </c>
      <c r="AW31" s="167">
        <f>SUM(AW23:AW30)</f>
        <v>12</v>
      </c>
      <c r="AX31" s="167">
        <f>SUM(AX23:AX30)</f>
        <v>9</v>
      </c>
      <c r="AY31" s="451"/>
      <c r="AZ31" s="1212"/>
      <c r="BA31" s="588" t="s">
        <v>54</v>
      </c>
      <c r="BB31" s="464">
        <v>3</v>
      </c>
      <c r="BC31" s="464">
        <f t="shared" si="10"/>
        <v>15</v>
      </c>
      <c r="BD31" s="464"/>
      <c r="BE31" s="464">
        <v>15</v>
      </c>
      <c r="BF31" s="465">
        <f t="shared" si="11"/>
        <v>3</v>
      </c>
      <c r="BG31" s="465"/>
      <c r="BH31" s="464">
        <v>3</v>
      </c>
      <c r="BI31" s="466" t="s">
        <v>643</v>
      </c>
    </row>
    <row r="32" spans="1:61" ht="14.1" customHeight="1" thickBot="1" x14ac:dyDescent="0.3">
      <c r="A32" s="1236">
        <v>4</v>
      </c>
      <c r="B32" s="164" t="s">
        <v>484</v>
      </c>
      <c r="C32" s="155">
        <v>5</v>
      </c>
      <c r="D32" s="221">
        <f>SUM(E32:F32)</f>
        <v>15</v>
      </c>
      <c r="E32" s="221">
        <v>5</v>
      </c>
      <c r="F32" s="221">
        <v>10</v>
      </c>
      <c r="G32" s="155">
        <f t="shared" si="28"/>
        <v>3</v>
      </c>
      <c r="H32" s="155">
        <v>1</v>
      </c>
      <c r="I32" s="155">
        <v>2</v>
      </c>
      <c r="J32" s="155" t="s">
        <v>101</v>
      </c>
      <c r="K32" s="222" t="s">
        <v>485</v>
      </c>
      <c r="L32" s="1231">
        <v>4</v>
      </c>
      <c r="M32" s="164" t="s">
        <v>484</v>
      </c>
      <c r="N32" s="155">
        <v>5</v>
      </c>
      <c r="O32" s="221">
        <f t="shared" ref="O32:O37" si="37">SUM(P32:Q32)</f>
        <v>15</v>
      </c>
      <c r="P32" s="221">
        <v>5</v>
      </c>
      <c r="Q32" s="221">
        <v>10</v>
      </c>
      <c r="R32" s="155">
        <f t="shared" ref="R32:R37" si="38">SUM(S32:T32)</f>
        <v>3</v>
      </c>
      <c r="S32" s="155">
        <v>1</v>
      </c>
      <c r="T32" s="155">
        <v>2</v>
      </c>
      <c r="U32" s="156" t="s">
        <v>101</v>
      </c>
      <c r="V32" s="642">
        <v>4</v>
      </c>
      <c r="W32" s="149" t="s">
        <v>300</v>
      </c>
      <c r="X32" s="149">
        <v>4</v>
      </c>
      <c r="Y32" s="221">
        <f t="shared" ref="Y32:Y37" si="39">SUM(Z32:AA32)</f>
        <v>10</v>
      </c>
      <c r="Z32" s="221">
        <v>10</v>
      </c>
      <c r="AA32" s="221">
        <v>0</v>
      </c>
      <c r="AB32" s="155">
        <f t="shared" ref="AB32:AB37" si="40">SUM(AC32:AD32)</f>
        <v>2</v>
      </c>
      <c r="AC32" s="149">
        <v>2</v>
      </c>
      <c r="AD32" s="149">
        <v>0</v>
      </c>
      <c r="AE32" s="149" t="s">
        <v>99</v>
      </c>
      <c r="AF32" s="172">
        <v>4</v>
      </c>
      <c r="AG32" s="163" t="s">
        <v>486</v>
      </c>
      <c r="AH32" s="162">
        <v>4</v>
      </c>
      <c r="AI32" s="221">
        <f>SUM(AJ32:AK32)</f>
        <v>15</v>
      </c>
      <c r="AJ32" s="221">
        <v>10</v>
      </c>
      <c r="AK32" s="221">
        <v>5</v>
      </c>
      <c r="AL32" s="155">
        <f t="shared" ref="AL32:AL38" si="41">SUM(AM32:AN32)</f>
        <v>4</v>
      </c>
      <c r="AM32" s="162">
        <v>2</v>
      </c>
      <c r="AN32" s="162">
        <v>2</v>
      </c>
      <c r="AO32" s="164" t="s">
        <v>99</v>
      </c>
      <c r="AP32" s="1229">
        <v>4</v>
      </c>
      <c r="AQ32" s="159" t="s">
        <v>487</v>
      </c>
      <c r="AR32" s="158">
        <v>4</v>
      </c>
      <c r="AS32" s="221">
        <f t="shared" ref="AS32:AS37" si="42">SUM(AT32:AU32)</f>
        <v>15</v>
      </c>
      <c r="AT32" s="221">
        <v>5</v>
      </c>
      <c r="AU32" s="221">
        <v>10</v>
      </c>
      <c r="AV32" s="155">
        <f t="shared" ref="AV32:AV37" si="43">SUM(AW32:AX32)</f>
        <v>4</v>
      </c>
      <c r="AW32" s="158">
        <v>2</v>
      </c>
      <c r="AX32" s="158">
        <v>2</v>
      </c>
      <c r="AY32" s="180" t="s">
        <v>101</v>
      </c>
      <c r="AZ32" s="1213"/>
      <c r="BA32" s="165" t="s">
        <v>135</v>
      </c>
      <c r="BB32" s="468">
        <f t="shared" ref="BB32:BH32" si="44">SUM(BB25:BB31)</f>
        <v>24</v>
      </c>
      <c r="BC32" s="468">
        <f t="shared" si="44"/>
        <v>90</v>
      </c>
      <c r="BD32" s="468">
        <f t="shared" si="44"/>
        <v>35</v>
      </c>
      <c r="BE32" s="468">
        <f t="shared" si="44"/>
        <v>55</v>
      </c>
      <c r="BF32" s="469">
        <f t="shared" si="44"/>
        <v>18</v>
      </c>
      <c r="BG32" s="468">
        <f t="shared" si="44"/>
        <v>7</v>
      </c>
      <c r="BH32" s="468">
        <f t="shared" si="44"/>
        <v>11</v>
      </c>
      <c r="BI32" s="474"/>
    </row>
    <row r="33" spans="1:61" ht="14.1" customHeight="1" x14ac:dyDescent="0.25">
      <c r="A33" s="1223"/>
      <c r="B33" s="159" t="s">
        <v>488</v>
      </c>
      <c r="C33" s="155">
        <v>5</v>
      </c>
      <c r="D33" s="221">
        <f>SUM(E33:F33)</f>
        <v>15</v>
      </c>
      <c r="E33" s="221">
        <v>10</v>
      </c>
      <c r="F33" s="221">
        <v>5</v>
      </c>
      <c r="G33" s="155">
        <f t="shared" si="28"/>
        <v>4</v>
      </c>
      <c r="H33" s="155">
        <v>2</v>
      </c>
      <c r="I33" s="155">
        <v>2</v>
      </c>
      <c r="J33" s="155" t="s">
        <v>99</v>
      </c>
      <c r="K33" s="223"/>
      <c r="L33" s="1224"/>
      <c r="M33" s="155" t="s">
        <v>489</v>
      </c>
      <c r="N33" s="155">
        <v>5</v>
      </c>
      <c r="O33" s="221">
        <f t="shared" si="37"/>
        <v>20</v>
      </c>
      <c r="P33" s="221">
        <v>5</v>
      </c>
      <c r="Q33" s="221">
        <v>15</v>
      </c>
      <c r="R33" s="155">
        <f t="shared" si="38"/>
        <v>4</v>
      </c>
      <c r="S33" s="155">
        <v>1</v>
      </c>
      <c r="T33" s="155">
        <v>3</v>
      </c>
      <c r="U33" s="156" t="s">
        <v>101</v>
      </c>
      <c r="V33" s="642"/>
      <c r="W33" s="149" t="s">
        <v>490</v>
      </c>
      <c r="X33" s="149">
        <v>5</v>
      </c>
      <c r="Y33" s="221">
        <f t="shared" si="39"/>
        <v>20</v>
      </c>
      <c r="Z33" s="221">
        <v>10</v>
      </c>
      <c r="AA33" s="221">
        <v>10</v>
      </c>
      <c r="AB33" s="155">
        <f t="shared" si="40"/>
        <v>4</v>
      </c>
      <c r="AC33" s="149">
        <v>2</v>
      </c>
      <c r="AD33" s="149">
        <v>2</v>
      </c>
      <c r="AE33" s="149" t="s">
        <v>99</v>
      </c>
      <c r="AF33" s="172"/>
      <c r="AG33" s="163" t="s">
        <v>491</v>
      </c>
      <c r="AH33" s="162">
        <v>3</v>
      </c>
      <c r="AI33" s="221">
        <f t="shared" ref="AI33:AI38" si="45">SUM(AJ33:AK33)</f>
        <v>10</v>
      </c>
      <c r="AJ33" s="221">
        <v>10</v>
      </c>
      <c r="AK33" s="221">
        <v>0</v>
      </c>
      <c r="AL33" s="155">
        <f t="shared" si="41"/>
        <v>2</v>
      </c>
      <c r="AM33" s="162">
        <v>2</v>
      </c>
      <c r="AN33" s="162">
        <v>0</v>
      </c>
      <c r="AO33" s="164" t="s">
        <v>99</v>
      </c>
      <c r="AP33" s="1225"/>
      <c r="AQ33" s="155" t="s">
        <v>492</v>
      </c>
      <c r="AR33" s="160">
        <v>5</v>
      </c>
      <c r="AS33" s="221">
        <f t="shared" si="42"/>
        <v>15</v>
      </c>
      <c r="AT33" s="221">
        <v>10</v>
      </c>
      <c r="AU33" s="221">
        <v>5</v>
      </c>
      <c r="AV33" s="155">
        <f t="shared" si="43"/>
        <v>4</v>
      </c>
      <c r="AW33" s="160">
        <v>2</v>
      </c>
      <c r="AX33" s="160">
        <v>2</v>
      </c>
      <c r="AY33" s="448" t="s">
        <v>99</v>
      </c>
      <c r="AZ33" s="475"/>
      <c r="BA33" s="179" t="s">
        <v>649</v>
      </c>
      <c r="BB33" s="465"/>
      <c r="BC33" s="465"/>
      <c r="BD33"/>
      <c r="BE33"/>
      <c r="BF33"/>
      <c r="BG33"/>
      <c r="BH33"/>
      <c r="BI33" s="476"/>
    </row>
    <row r="34" spans="1:61" ht="14.1" customHeight="1" x14ac:dyDescent="0.25">
      <c r="A34" s="1223"/>
      <c r="B34" s="155" t="s">
        <v>48</v>
      </c>
      <c r="C34" s="155">
        <v>5</v>
      </c>
      <c r="D34" s="221">
        <f>SUM(E34:F34)</f>
        <v>20</v>
      </c>
      <c r="E34" s="221">
        <v>10</v>
      </c>
      <c r="F34" s="221">
        <v>10</v>
      </c>
      <c r="G34" s="155">
        <f t="shared" si="28"/>
        <v>4</v>
      </c>
      <c r="H34" s="155">
        <v>2</v>
      </c>
      <c r="I34" s="155">
        <v>2</v>
      </c>
      <c r="J34" s="155" t="s">
        <v>99</v>
      </c>
      <c r="K34" s="223"/>
      <c r="L34" s="1224"/>
      <c r="M34" s="155" t="s">
        <v>493</v>
      </c>
      <c r="N34" s="162">
        <v>5</v>
      </c>
      <c r="O34" s="221">
        <f t="shared" si="37"/>
        <v>20</v>
      </c>
      <c r="P34" s="221">
        <v>10</v>
      </c>
      <c r="Q34" s="221">
        <v>10</v>
      </c>
      <c r="R34" s="155">
        <f t="shared" si="38"/>
        <v>4</v>
      </c>
      <c r="S34" s="155">
        <v>2</v>
      </c>
      <c r="T34" s="155">
        <v>2</v>
      </c>
      <c r="U34" s="168" t="s">
        <v>101</v>
      </c>
      <c r="V34" s="149"/>
      <c r="W34" s="149" t="s">
        <v>494</v>
      </c>
      <c r="X34" s="149">
        <v>5</v>
      </c>
      <c r="Y34" s="221">
        <f t="shared" si="39"/>
        <v>15</v>
      </c>
      <c r="Z34" s="221">
        <v>10</v>
      </c>
      <c r="AA34" s="221">
        <v>5</v>
      </c>
      <c r="AB34" s="155">
        <f t="shared" si="40"/>
        <v>4</v>
      </c>
      <c r="AC34" s="149">
        <v>2</v>
      </c>
      <c r="AD34" s="149">
        <v>2</v>
      </c>
      <c r="AE34" s="149" t="s">
        <v>99</v>
      </c>
      <c r="AF34" s="172"/>
      <c r="AG34" s="163" t="s">
        <v>495</v>
      </c>
      <c r="AH34" s="162">
        <v>4</v>
      </c>
      <c r="AI34" s="221">
        <f t="shared" si="45"/>
        <v>15</v>
      </c>
      <c r="AJ34" s="221">
        <v>15</v>
      </c>
      <c r="AK34" s="221">
        <v>0</v>
      </c>
      <c r="AL34" s="155">
        <f t="shared" si="41"/>
        <v>2</v>
      </c>
      <c r="AM34" s="162">
        <v>2</v>
      </c>
      <c r="AN34" s="162">
        <v>0</v>
      </c>
      <c r="AO34" s="164" t="s">
        <v>99</v>
      </c>
      <c r="AP34" s="1225"/>
      <c r="AQ34" s="157" t="s">
        <v>496</v>
      </c>
      <c r="AR34" s="160">
        <v>4</v>
      </c>
      <c r="AS34" s="221">
        <f t="shared" si="42"/>
        <v>15</v>
      </c>
      <c r="AT34" s="221">
        <v>5</v>
      </c>
      <c r="AU34" s="221">
        <v>10</v>
      </c>
      <c r="AV34" s="155">
        <f t="shared" si="43"/>
        <v>4</v>
      </c>
      <c r="AW34" s="158">
        <v>2</v>
      </c>
      <c r="AX34" s="158">
        <v>2</v>
      </c>
      <c r="AY34" s="180" t="s">
        <v>101</v>
      </c>
      <c r="AZ34" s="477">
        <v>3</v>
      </c>
      <c r="BA34" s="464" t="s">
        <v>650</v>
      </c>
      <c r="BB34" s="464">
        <v>7</v>
      </c>
      <c r="BC34" s="464">
        <f>BD34+BE34</f>
        <v>5</v>
      </c>
      <c r="BD34" s="464"/>
      <c r="BE34" s="464">
        <v>5</v>
      </c>
      <c r="BF34" s="465">
        <f>BG34+BH34</f>
        <v>1</v>
      </c>
      <c r="BG34" s="464"/>
      <c r="BH34" s="464">
        <v>1</v>
      </c>
      <c r="BI34" s="466" t="s">
        <v>643</v>
      </c>
    </row>
    <row r="35" spans="1:61" ht="14.1" customHeight="1" thickBot="1" x14ac:dyDescent="0.3">
      <c r="A35" s="1223"/>
      <c r="B35" s="155" t="s">
        <v>599</v>
      </c>
      <c r="C35" s="155">
        <v>4</v>
      </c>
      <c r="D35" s="221">
        <f>SUM(E35:F35)</f>
        <v>20</v>
      </c>
      <c r="E35" s="221">
        <v>5</v>
      </c>
      <c r="F35" s="221">
        <v>15</v>
      </c>
      <c r="G35" s="155">
        <f t="shared" si="28"/>
        <v>4</v>
      </c>
      <c r="H35" s="155">
        <v>1</v>
      </c>
      <c r="I35" s="155">
        <v>3</v>
      </c>
      <c r="J35" s="155" t="s">
        <v>101</v>
      </c>
      <c r="K35" s="223"/>
      <c r="L35" s="1224"/>
      <c r="M35" s="155" t="s">
        <v>497</v>
      </c>
      <c r="N35" s="155">
        <v>4</v>
      </c>
      <c r="O35" s="221">
        <f t="shared" si="37"/>
        <v>15</v>
      </c>
      <c r="P35" s="221">
        <v>10</v>
      </c>
      <c r="Q35" s="221">
        <v>5</v>
      </c>
      <c r="R35" s="155">
        <f t="shared" si="38"/>
        <v>4</v>
      </c>
      <c r="S35" s="155">
        <v>2</v>
      </c>
      <c r="T35" s="155">
        <v>2</v>
      </c>
      <c r="U35" s="171" t="s">
        <v>99</v>
      </c>
      <c r="V35" s="642"/>
      <c r="W35" s="161" t="s">
        <v>498</v>
      </c>
      <c r="X35" s="149">
        <v>4</v>
      </c>
      <c r="Y35" s="221">
        <f t="shared" si="39"/>
        <v>20</v>
      </c>
      <c r="Z35" s="221">
        <v>0</v>
      </c>
      <c r="AA35" s="221">
        <v>20</v>
      </c>
      <c r="AB35" s="155">
        <f t="shared" si="40"/>
        <v>4</v>
      </c>
      <c r="AC35" s="149">
        <v>0</v>
      </c>
      <c r="AD35" s="149">
        <v>4</v>
      </c>
      <c r="AE35" s="149" t="s">
        <v>101</v>
      </c>
      <c r="AF35" s="172"/>
      <c r="AG35" s="164" t="s">
        <v>499</v>
      </c>
      <c r="AH35" s="162">
        <v>3</v>
      </c>
      <c r="AI35" s="221">
        <f t="shared" si="45"/>
        <v>10</v>
      </c>
      <c r="AJ35" s="221">
        <v>0</v>
      </c>
      <c r="AK35" s="221">
        <v>10</v>
      </c>
      <c r="AL35" s="155">
        <f t="shared" si="41"/>
        <v>2</v>
      </c>
      <c r="AM35" s="162">
        <v>0</v>
      </c>
      <c r="AN35" s="162">
        <v>2</v>
      </c>
      <c r="AO35" s="164" t="s">
        <v>101</v>
      </c>
      <c r="AP35" s="1225"/>
      <c r="AQ35" s="159" t="s">
        <v>324</v>
      </c>
      <c r="AR35" s="160">
        <v>4</v>
      </c>
      <c r="AS35" s="221">
        <f t="shared" si="42"/>
        <v>20</v>
      </c>
      <c r="AT35" s="221">
        <v>0</v>
      </c>
      <c r="AU35" s="221">
        <v>20</v>
      </c>
      <c r="AV35" s="155">
        <f t="shared" si="43"/>
        <v>2</v>
      </c>
      <c r="AW35" s="160">
        <v>0</v>
      </c>
      <c r="AX35" s="160">
        <v>2</v>
      </c>
      <c r="AY35" s="448" t="s">
        <v>99</v>
      </c>
      <c r="AZ35" s="467">
        <v>4</v>
      </c>
      <c r="BA35" s="600" t="s">
        <v>651</v>
      </c>
      <c r="BB35" s="478">
        <v>8</v>
      </c>
      <c r="BC35" s="478">
        <f>BD35+BE35</f>
        <v>10</v>
      </c>
      <c r="BD35" s="478"/>
      <c r="BE35" s="478">
        <v>10</v>
      </c>
      <c r="BF35" s="479">
        <f>BG35+BH35</f>
        <v>2</v>
      </c>
      <c r="BG35" s="478"/>
      <c r="BH35" s="478">
        <v>2</v>
      </c>
      <c r="BI35" s="470" t="s">
        <v>643</v>
      </c>
    </row>
    <row r="36" spans="1:61" ht="14.1" customHeight="1" thickBot="1" x14ac:dyDescent="0.3">
      <c r="A36" s="1223"/>
      <c r="B36" s="430" t="s">
        <v>54</v>
      </c>
      <c r="C36" s="155">
        <v>4</v>
      </c>
      <c r="D36" s="221">
        <f>SUM(E36:F36)</f>
        <v>15</v>
      </c>
      <c r="E36" s="221">
        <v>10</v>
      </c>
      <c r="F36" s="221">
        <v>5</v>
      </c>
      <c r="G36" s="155">
        <f t="shared" si="28"/>
        <v>4</v>
      </c>
      <c r="H36" s="155">
        <v>2</v>
      </c>
      <c r="I36" s="155">
        <v>2</v>
      </c>
      <c r="J36" s="155" t="s">
        <v>101</v>
      </c>
      <c r="K36" s="223"/>
      <c r="L36" s="1224"/>
      <c r="M36" s="155" t="s">
        <v>500</v>
      </c>
      <c r="N36" s="155">
        <v>4</v>
      </c>
      <c r="O36" s="221">
        <f t="shared" si="37"/>
        <v>15</v>
      </c>
      <c r="P36" s="221">
        <v>10</v>
      </c>
      <c r="Q36" s="221">
        <v>5</v>
      </c>
      <c r="R36" s="155">
        <f t="shared" si="38"/>
        <v>4</v>
      </c>
      <c r="S36" s="155">
        <v>2</v>
      </c>
      <c r="T36" s="155">
        <v>2</v>
      </c>
      <c r="U36" s="156" t="s">
        <v>99</v>
      </c>
      <c r="V36" s="642"/>
      <c r="W36" s="149" t="s">
        <v>314</v>
      </c>
      <c r="X36" s="149">
        <v>4</v>
      </c>
      <c r="Y36" s="221">
        <f t="shared" si="39"/>
        <v>20</v>
      </c>
      <c r="Z36" s="221">
        <v>10</v>
      </c>
      <c r="AA36" s="221">
        <v>10</v>
      </c>
      <c r="AB36" s="155">
        <f t="shared" si="40"/>
        <v>4</v>
      </c>
      <c r="AC36" s="149">
        <v>2</v>
      </c>
      <c r="AD36" s="149">
        <v>2</v>
      </c>
      <c r="AE36" s="149" t="s">
        <v>99</v>
      </c>
      <c r="AF36" s="172"/>
      <c r="AG36" s="164" t="s">
        <v>501</v>
      </c>
      <c r="AH36" s="162">
        <v>3</v>
      </c>
      <c r="AI36" s="221">
        <f>SUM(AJ36:AK36)</f>
        <v>15</v>
      </c>
      <c r="AJ36" s="227">
        <v>10</v>
      </c>
      <c r="AK36" s="227">
        <v>5</v>
      </c>
      <c r="AL36" s="155">
        <f>SUM(AM36:AN36)</f>
        <v>4</v>
      </c>
      <c r="AM36" s="162">
        <v>2</v>
      </c>
      <c r="AN36" s="162">
        <v>2</v>
      </c>
      <c r="AO36" s="164" t="s">
        <v>99</v>
      </c>
      <c r="AP36" s="1225"/>
      <c r="AQ36" s="149" t="s">
        <v>237</v>
      </c>
      <c r="AR36" s="160">
        <v>3</v>
      </c>
      <c r="AS36" s="221">
        <f t="shared" si="42"/>
        <v>15</v>
      </c>
      <c r="AT36" s="221">
        <v>5</v>
      </c>
      <c r="AU36" s="221">
        <v>10</v>
      </c>
      <c r="AV36" s="155">
        <f t="shared" si="43"/>
        <v>3</v>
      </c>
      <c r="AW36" s="160">
        <v>1</v>
      </c>
      <c r="AX36" s="160">
        <v>2</v>
      </c>
      <c r="AY36" s="448" t="s">
        <v>101</v>
      </c>
      <c r="AZ36" s="480"/>
      <c r="BA36" s="165" t="s">
        <v>269</v>
      </c>
      <c r="BB36" s="468">
        <f>BB9+BB17+BB24+BB34+BB35+BB32</f>
        <v>120</v>
      </c>
      <c r="BC36" s="468">
        <f t="shared" ref="BC36:BH36" si="46">BC9+BC17+BC24+BC34+BC35+BC32</f>
        <v>390</v>
      </c>
      <c r="BD36" s="468">
        <f t="shared" si="46"/>
        <v>155</v>
      </c>
      <c r="BE36" s="468">
        <f t="shared" si="46"/>
        <v>235</v>
      </c>
      <c r="BF36" s="469">
        <f t="shared" si="46"/>
        <v>78</v>
      </c>
      <c r="BG36" s="468">
        <f t="shared" si="46"/>
        <v>31</v>
      </c>
      <c r="BH36" s="468">
        <f t="shared" si="46"/>
        <v>47</v>
      </c>
      <c r="BI36" s="474"/>
    </row>
    <row r="37" spans="1:61" ht="14.1" customHeight="1" x14ac:dyDescent="0.2">
      <c r="A37" s="1223"/>
      <c r="B37" s="149"/>
      <c r="C37" s="149"/>
      <c r="D37" s="227"/>
      <c r="E37" s="227"/>
      <c r="F37" s="227"/>
      <c r="G37" s="149"/>
      <c r="H37" s="149"/>
      <c r="I37" s="149"/>
      <c r="J37" s="149"/>
      <c r="K37" s="223"/>
      <c r="L37" s="1224"/>
      <c r="M37" s="430" t="s">
        <v>54</v>
      </c>
      <c r="N37" s="155">
        <v>4</v>
      </c>
      <c r="O37" s="221">
        <f t="shared" si="37"/>
        <v>15</v>
      </c>
      <c r="P37" s="227">
        <v>5</v>
      </c>
      <c r="Q37" s="227">
        <v>10</v>
      </c>
      <c r="R37" s="149">
        <f t="shared" si="38"/>
        <v>3</v>
      </c>
      <c r="S37" s="149">
        <v>1</v>
      </c>
      <c r="T37" s="149">
        <v>2</v>
      </c>
      <c r="U37" s="171" t="s">
        <v>101</v>
      </c>
      <c r="V37" s="642"/>
      <c r="W37" s="430" t="s">
        <v>54</v>
      </c>
      <c r="X37" s="149">
        <v>3</v>
      </c>
      <c r="Y37" s="221">
        <f t="shared" si="39"/>
        <v>10</v>
      </c>
      <c r="Z37" s="227">
        <v>0</v>
      </c>
      <c r="AA37" s="227">
        <v>10</v>
      </c>
      <c r="AB37" s="155">
        <f t="shared" si="40"/>
        <v>2</v>
      </c>
      <c r="AC37" s="149">
        <v>0</v>
      </c>
      <c r="AD37" s="149">
        <v>2</v>
      </c>
      <c r="AE37" s="149" t="s">
        <v>101</v>
      </c>
      <c r="AF37" s="172"/>
      <c r="AG37" s="155" t="s">
        <v>502</v>
      </c>
      <c r="AH37" s="162">
        <v>3</v>
      </c>
      <c r="AI37" s="221">
        <f>SUM(AJ37:AK37)</f>
        <v>15</v>
      </c>
      <c r="AJ37" s="221">
        <v>5</v>
      </c>
      <c r="AK37" s="227">
        <v>10</v>
      </c>
      <c r="AL37" s="155">
        <f>SUM(AM37:AN37)</f>
        <v>2</v>
      </c>
      <c r="AM37" s="162">
        <v>1</v>
      </c>
      <c r="AN37" s="162">
        <v>1</v>
      </c>
      <c r="AO37" s="164" t="s">
        <v>101</v>
      </c>
      <c r="AP37" s="1225"/>
      <c r="AQ37" s="159" t="s">
        <v>503</v>
      </c>
      <c r="AR37" s="160">
        <v>3</v>
      </c>
      <c r="AS37" s="221">
        <f t="shared" si="42"/>
        <v>15</v>
      </c>
      <c r="AT37" s="221">
        <v>5</v>
      </c>
      <c r="AU37" s="221">
        <v>10</v>
      </c>
      <c r="AV37" s="155">
        <f t="shared" si="43"/>
        <v>2</v>
      </c>
      <c r="AW37" s="160">
        <v>1</v>
      </c>
      <c r="AX37" s="160">
        <v>1</v>
      </c>
      <c r="AY37" s="180" t="s">
        <v>101</v>
      </c>
    </row>
    <row r="38" spans="1:61" ht="14.1" customHeight="1" x14ac:dyDescent="0.2">
      <c r="A38" s="1223"/>
      <c r="B38" s="149"/>
      <c r="C38" s="149"/>
      <c r="D38" s="227"/>
      <c r="E38" s="227"/>
      <c r="F38" s="227"/>
      <c r="G38" s="149"/>
      <c r="H38" s="149"/>
      <c r="I38" s="149"/>
      <c r="J38" s="155"/>
      <c r="K38" s="223"/>
      <c r="L38" s="1224"/>
      <c r="M38" s="149"/>
      <c r="N38" s="149"/>
      <c r="O38" s="227"/>
      <c r="P38" s="227"/>
      <c r="Q38" s="227"/>
      <c r="R38" s="149"/>
      <c r="S38" s="149"/>
      <c r="T38" s="149"/>
      <c r="U38" s="171"/>
      <c r="V38" s="642"/>
      <c r="W38" s="149"/>
      <c r="X38" s="149"/>
      <c r="Y38" s="221"/>
      <c r="Z38" s="227"/>
      <c r="AA38" s="227"/>
      <c r="AB38" s="149"/>
      <c r="AC38" s="149"/>
      <c r="AD38" s="149"/>
      <c r="AE38" s="149"/>
      <c r="AF38" s="172"/>
      <c r="AG38" s="430" t="s">
        <v>54</v>
      </c>
      <c r="AH38" s="162">
        <v>3</v>
      </c>
      <c r="AI38" s="221">
        <f t="shared" si="45"/>
        <v>10</v>
      </c>
      <c r="AJ38" s="227">
        <v>0</v>
      </c>
      <c r="AK38" s="227">
        <v>10</v>
      </c>
      <c r="AL38" s="155">
        <f t="shared" si="41"/>
        <v>2</v>
      </c>
      <c r="AM38" s="162">
        <v>0</v>
      </c>
      <c r="AN38" s="162">
        <v>2</v>
      </c>
      <c r="AO38" s="164" t="s">
        <v>101</v>
      </c>
      <c r="AP38" s="1225"/>
      <c r="AQ38" s="149"/>
      <c r="AR38" s="149"/>
      <c r="AS38" s="221"/>
      <c r="AT38" s="227"/>
      <c r="AU38" s="227"/>
      <c r="AV38" s="149"/>
      <c r="AW38" s="149"/>
      <c r="AX38" s="149"/>
      <c r="AY38" s="448"/>
    </row>
    <row r="39" spans="1:61" s="226" customFormat="1" ht="14.1" customHeight="1" thickBot="1" x14ac:dyDescent="0.25">
      <c r="A39" s="1237"/>
      <c r="B39" s="165" t="s">
        <v>135</v>
      </c>
      <c r="C39" s="165">
        <f t="shared" ref="C39:I39" si="47">SUM(C32:C36)</f>
        <v>23</v>
      </c>
      <c r="D39" s="165">
        <f t="shared" si="47"/>
        <v>85</v>
      </c>
      <c r="E39" s="165">
        <f t="shared" si="47"/>
        <v>40</v>
      </c>
      <c r="F39" s="165">
        <f t="shared" si="47"/>
        <v>45</v>
      </c>
      <c r="G39" s="165">
        <f t="shared" si="47"/>
        <v>19</v>
      </c>
      <c r="H39" s="165">
        <f t="shared" si="47"/>
        <v>8</v>
      </c>
      <c r="I39" s="165">
        <f t="shared" si="47"/>
        <v>11</v>
      </c>
      <c r="J39" s="166"/>
      <c r="K39" s="224"/>
      <c r="L39" s="1232"/>
      <c r="M39" s="165" t="s">
        <v>135</v>
      </c>
      <c r="N39" s="165">
        <f t="shared" ref="N39:T39" si="48">SUM(N32:N37)</f>
        <v>27</v>
      </c>
      <c r="O39" s="165">
        <f t="shared" si="48"/>
        <v>100</v>
      </c>
      <c r="P39" s="165">
        <f t="shared" si="48"/>
        <v>45</v>
      </c>
      <c r="Q39" s="165">
        <f t="shared" si="48"/>
        <v>55</v>
      </c>
      <c r="R39" s="165">
        <f t="shared" si="48"/>
        <v>22</v>
      </c>
      <c r="S39" s="165">
        <f t="shared" si="48"/>
        <v>9</v>
      </c>
      <c r="T39" s="165">
        <f t="shared" si="48"/>
        <v>13</v>
      </c>
      <c r="U39" s="224"/>
      <c r="V39" s="165"/>
      <c r="W39" s="166" t="s">
        <v>135</v>
      </c>
      <c r="X39" s="166">
        <f>SUM(X32:X38)</f>
        <v>25</v>
      </c>
      <c r="Y39" s="165">
        <f>SUM(Y32:Y37)</f>
        <v>95</v>
      </c>
      <c r="Z39" s="165">
        <f>SUM(Z32:Z37)</f>
        <v>40</v>
      </c>
      <c r="AA39" s="165">
        <f>SUM(AA32:AA37)</f>
        <v>55</v>
      </c>
      <c r="AB39" s="166">
        <f>SUM(AB32:AB38)</f>
        <v>20</v>
      </c>
      <c r="AC39" s="166">
        <f>SUM(AC32:AC38)</f>
        <v>8</v>
      </c>
      <c r="AD39" s="166">
        <f>SUM(AD32:AD38)</f>
        <v>12</v>
      </c>
      <c r="AE39" s="166"/>
      <c r="AF39" s="225"/>
      <c r="AG39" s="165" t="s">
        <v>135</v>
      </c>
      <c r="AH39" s="165">
        <f t="shared" ref="AH39:AN39" si="49">SUM(AH32:AH38)</f>
        <v>23</v>
      </c>
      <c r="AI39" s="165">
        <f t="shared" si="49"/>
        <v>90</v>
      </c>
      <c r="AJ39" s="165">
        <f t="shared" si="49"/>
        <v>50</v>
      </c>
      <c r="AK39" s="165">
        <f t="shared" si="49"/>
        <v>40</v>
      </c>
      <c r="AL39" s="165">
        <f t="shared" si="49"/>
        <v>18</v>
      </c>
      <c r="AM39" s="165">
        <f t="shared" si="49"/>
        <v>9</v>
      </c>
      <c r="AN39" s="165">
        <f t="shared" si="49"/>
        <v>9</v>
      </c>
      <c r="AO39" s="165"/>
      <c r="AP39" s="1230"/>
      <c r="AQ39" s="165" t="s">
        <v>135</v>
      </c>
      <c r="AR39" s="167">
        <f>SUM(AR32:AR37)</f>
        <v>23</v>
      </c>
      <c r="AS39" s="165">
        <f>SUM(AS32:AS38)</f>
        <v>95</v>
      </c>
      <c r="AT39" s="165">
        <f>SUM(AT32:AT37)</f>
        <v>30</v>
      </c>
      <c r="AU39" s="165">
        <f>SUM(AU32:AU37)</f>
        <v>65</v>
      </c>
      <c r="AV39" s="167">
        <f>SUM(AV32:AV37)</f>
        <v>19</v>
      </c>
      <c r="AW39" s="167">
        <f>SUM(AW32:AW37)</f>
        <v>8</v>
      </c>
      <c r="AX39" s="167">
        <f>SUM(AX32:AX37)</f>
        <v>11</v>
      </c>
      <c r="AY39" s="451"/>
    </row>
    <row r="40" spans="1:61" ht="14.1" customHeight="1" x14ac:dyDescent="0.2">
      <c r="A40" s="642"/>
      <c r="B40" s="155" t="s">
        <v>504</v>
      </c>
      <c r="C40" s="155">
        <v>15</v>
      </c>
      <c r="D40" s="155"/>
      <c r="E40" s="155"/>
      <c r="F40" s="155"/>
      <c r="G40" s="155"/>
      <c r="H40" s="155"/>
      <c r="I40" s="155"/>
      <c r="J40" s="155" t="s">
        <v>101</v>
      </c>
      <c r="K40" s="171"/>
      <c r="L40" s="149"/>
      <c r="M40" s="155" t="s">
        <v>504</v>
      </c>
      <c r="N40" s="149">
        <v>15</v>
      </c>
      <c r="O40" s="149"/>
      <c r="P40" s="155"/>
      <c r="Q40" s="155"/>
      <c r="R40" s="155"/>
      <c r="S40" s="155"/>
      <c r="T40" s="155"/>
      <c r="U40" s="171" t="s">
        <v>101</v>
      </c>
      <c r="V40" s="149"/>
      <c r="W40" s="155" t="s">
        <v>504</v>
      </c>
      <c r="X40" s="149">
        <v>15</v>
      </c>
      <c r="Y40" s="149"/>
      <c r="Z40" s="155"/>
      <c r="AA40" s="155"/>
      <c r="AB40" s="149"/>
      <c r="AC40" s="149"/>
      <c r="AD40" s="149"/>
      <c r="AE40" s="155" t="s">
        <v>101</v>
      </c>
      <c r="AF40" s="172"/>
      <c r="AG40" s="155" t="s">
        <v>504</v>
      </c>
      <c r="AH40" s="162">
        <v>15</v>
      </c>
      <c r="AI40" s="149"/>
      <c r="AJ40" s="155"/>
      <c r="AK40" s="155"/>
      <c r="AL40" s="162"/>
      <c r="AM40" s="162"/>
      <c r="AN40" s="162"/>
      <c r="AO40" s="155" t="s">
        <v>101</v>
      </c>
      <c r="AP40" s="449"/>
      <c r="AQ40" s="155" t="s">
        <v>504</v>
      </c>
      <c r="AR40" s="158">
        <v>15</v>
      </c>
      <c r="AS40" s="149"/>
      <c r="AT40" s="155"/>
      <c r="AU40" s="155"/>
      <c r="AV40" s="158"/>
      <c r="AW40" s="158"/>
      <c r="AX40" s="158"/>
      <c r="AY40" s="180" t="s">
        <v>101</v>
      </c>
    </row>
    <row r="41" spans="1:61" ht="14.1" customHeight="1" thickBot="1" x14ac:dyDescent="0.25">
      <c r="A41" s="173"/>
      <c r="B41" s="174" t="s">
        <v>269</v>
      </c>
      <c r="C41" s="174">
        <f>SUM(C12+C22+C31+C39+C40)</f>
        <v>120</v>
      </c>
      <c r="D41" s="174">
        <f>SUM(D12+D22+D31+D39+D40)</f>
        <v>375</v>
      </c>
      <c r="E41" s="174">
        <f>SUM(E12+E22+E31+E39+E40)</f>
        <v>185</v>
      </c>
      <c r="F41" s="174">
        <f>SUM(F12+F22+F31+F39+F40)</f>
        <v>190</v>
      </c>
      <c r="G41" s="174">
        <f>SUM(G12+G22+G31+G39)</f>
        <v>78</v>
      </c>
      <c r="H41" s="174">
        <f>SUM(H12+H22+H31+H39)</f>
        <v>36</v>
      </c>
      <c r="I41" s="174">
        <f>SUM(I12+I22+I31+I39)</f>
        <v>42</v>
      </c>
      <c r="J41" s="174"/>
      <c r="K41" s="230"/>
      <c r="L41" s="174"/>
      <c r="M41" s="174" t="s">
        <v>269</v>
      </c>
      <c r="N41" s="174">
        <f>SUM(N12+N22+N31+N39+N40)</f>
        <v>120</v>
      </c>
      <c r="O41" s="174">
        <f>SUM(O12+O22+O31+O39+O40)</f>
        <v>365</v>
      </c>
      <c r="P41" s="174">
        <f>SUM(P12+P22+P31+P39+P40)</f>
        <v>185</v>
      </c>
      <c r="Q41" s="174">
        <f>SUM(Q12+Q22+Q31+Q39+Q40)</f>
        <v>180</v>
      </c>
      <c r="R41" s="174">
        <f>SUM(R12+R22+R31+R39)</f>
        <v>78</v>
      </c>
      <c r="S41" s="174">
        <f>SUM(S12+S22+S31+S39)</f>
        <v>36</v>
      </c>
      <c r="T41" s="174">
        <f>SUM(T12+T22+T31+T39)</f>
        <v>42</v>
      </c>
      <c r="U41" s="230"/>
      <c r="V41" s="175"/>
      <c r="W41" s="174" t="s">
        <v>269</v>
      </c>
      <c r="X41" s="174">
        <f>X12+X22+X31+X39+X40</f>
        <v>120</v>
      </c>
      <c r="Y41" s="174">
        <f>SUM(Y12+Y22+Y31+Y39+Y40)</f>
        <v>380</v>
      </c>
      <c r="Z41" s="174">
        <f>SUM(Z12+Z22+Z31+Z39+Z40)</f>
        <v>180</v>
      </c>
      <c r="AA41" s="174">
        <f>SUM(AA12+AA22+AA31+AA39+AA40)</f>
        <v>200</v>
      </c>
      <c r="AB41" s="174">
        <f>AB12+AB22+AB31+AB39</f>
        <v>77</v>
      </c>
      <c r="AC41" s="174">
        <f>AC12+AC22+AC31+AC39</f>
        <v>36</v>
      </c>
      <c r="AD41" s="174">
        <f>AD12+AD22+AD31+AD39</f>
        <v>41</v>
      </c>
      <c r="AE41" s="174"/>
      <c r="AF41" s="231"/>
      <c r="AG41" s="174" t="s">
        <v>269</v>
      </c>
      <c r="AH41" s="174">
        <f>AH12+AH22+AH31+AH39+AH40</f>
        <v>120</v>
      </c>
      <c r="AI41" s="174">
        <f>SUM(AI12+AI22+AI31+AI39+AI40)</f>
        <v>380</v>
      </c>
      <c r="AJ41" s="174">
        <f>SUM(AJ12+AJ22+AJ31+AJ39+AJ40)</f>
        <v>205</v>
      </c>
      <c r="AK41" s="174">
        <f>SUM(AK12+AK22+AK31+AK39+AK40)</f>
        <v>175</v>
      </c>
      <c r="AL41" s="174">
        <f>AL12+AL22+AL31+AL39</f>
        <v>80</v>
      </c>
      <c r="AM41" s="174">
        <f>AM12+AM22+AM31+AM39</f>
        <v>42</v>
      </c>
      <c r="AN41" s="174">
        <f>AN12+AN22+AN31+AN39</f>
        <v>38</v>
      </c>
      <c r="AO41" s="174"/>
      <c r="AP41" s="453"/>
      <c r="AQ41" s="174" t="s">
        <v>269</v>
      </c>
      <c r="AR41" s="176">
        <f>AR12+AR22+AR31+AR39+AR40</f>
        <v>120</v>
      </c>
      <c r="AS41" s="174">
        <f>SUM(AS12+AS22+AS31+AS39+AS40)</f>
        <v>375</v>
      </c>
      <c r="AT41" s="174">
        <f>SUM(AT12+AT22+AT31+AT39+AT40)</f>
        <v>180</v>
      </c>
      <c r="AU41" s="174">
        <f>SUM(AU12+AU22+AU31+AU39+AU40)</f>
        <v>195</v>
      </c>
      <c r="AV41" s="176">
        <f>AV12+AV22+AV31+AV39+AV40</f>
        <v>78</v>
      </c>
      <c r="AW41" s="176">
        <f>AW12+AW22+AW31+AW39</f>
        <v>40</v>
      </c>
      <c r="AX41" s="176">
        <f>AX12+AX22+AX31+AX39</f>
        <v>38</v>
      </c>
      <c r="AY41" s="454"/>
    </row>
    <row r="42" spans="1:61" ht="14.1" customHeight="1" x14ac:dyDescent="0.2">
      <c r="A42" s="642"/>
      <c r="B42" s="149"/>
      <c r="C42" s="149"/>
      <c r="D42" s="149"/>
      <c r="E42" s="149"/>
      <c r="F42" s="149"/>
      <c r="G42" s="149"/>
      <c r="H42" s="149"/>
      <c r="I42" s="149"/>
      <c r="J42" s="149"/>
      <c r="K42" s="149"/>
      <c r="L42" s="149"/>
      <c r="M42" s="149"/>
      <c r="N42" s="149"/>
      <c r="O42" s="149"/>
      <c r="P42" s="149"/>
      <c r="Q42" s="149"/>
      <c r="R42" s="149"/>
      <c r="S42" s="149"/>
      <c r="T42" s="149"/>
      <c r="U42" s="149"/>
      <c r="V42" s="642"/>
      <c r="W42" s="149"/>
      <c r="X42" s="149"/>
      <c r="Y42" s="149"/>
      <c r="Z42" s="149"/>
      <c r="AA42" s="149"/>
      <c r="AB42" s="149"/>
      <c r="AC42" s="149"/>
      <c r="AD42" s="149"/>
      <c r="AE42" s="177"/>
      <c r="AF42" s="177"/>
      <c r="AG42" s="177"/>
      <c r="AH42" s="177"/>
      <c r="AI42" s="177"/>
      <c r="AJ42" s="177"/>
      <c r="AK42" s="177"/>
      <c r="AL42" s="177"/>
      <c r="AM42" s="177"/>
      <c r="AN42" s="177"/>
      <c r="AO42" s="177"/>
      <c r="AP42" s="177"/>
      <c r="AQ42" s="177"/>
      <c r="AR42" s="149"/>
      <c r="AS42" s="149"/>
      <c r="AT42" s="149"/>
      <c r="AU42" s="149"/>
      <c r="AV42" s="149"/>
      <c r="AW42" s="149"/>
      <c r="AX42" s="149"/>
      <c r="AY42" s="149"/>
    </row>
    <row r="43" spans="1:61" ht="14.1" customHeight="1" x14ac:dyDescent="0.2">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232"/>
      <c r="AH43" s="233"/>
      <c r="AI43" s="149"/>
      <c r="AJ43" s="149"/>
      <c r="AK43" s="149"/>
      <c r="AL43" s="233"/>
      <c r="AM43" s="233"/>
      <c r="AN43" s="233"/>
      <c r="AO43" s="232"/>
      <c r="AP43" s="149"/>
      <c r="AR43" s="149"/>
      <c r="AS43" s="149"/>
      <c r="AT43" s="149"/>
      <c r="AU43" s="149"/>
      <c r="AV43" s="149"/>
      <c r="AW43" s="149"/>
      <c r="AX43" s="149"/>
      <c r="AY43" s="149"/>
    </row>
    <row r="44" spans="1:61" ht="14.1" customHeight="1" x14ac:dyDescent="0.2">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232"/>
      <c r="AH44" s="233"/>
      <c r="AI44" s="149"/>
      <c r="AJ44" s="149"/>
      <c r="AK44" s="149"/>
      <c r="AL44" s="233"/>
      <c r="AM44" s="233"/>
      <c r="AN44" s="233"/>
      <c r="AO44" s="232"/>
      <c r="AP44" s="149"/>
      <c r="AQ44" s="149"/>
      <c r="AR44" s="149"/>
      <c r="AS44" s="149"/>
      <c r="AT44" s="149"/>
      <c r="AU44" s="149"/>
      <c r="AV44" s="149"/>
      <c r="AW44" s="149"/>
      <c r="AX44" s="149"/>
      <c r="AY44" s="149"/>
    </row>
    <row r="45" spans="1:61" ht="14.1" customHeight="1" x14ac:dyDescent="0.2">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232"/>
      <c r="AH45" s="233"/>
      <c r="AI45" s="149"/>
      <c r="AJ45" s="149"/>
      <c r="AK45" s="149"/>
      <c r="AL45" s="233"/>
      <c r="AM45" s="233"/>
      <c r="AN45" s="233"/>
      <c r="AO45" s="232"/>
      <c r="AP45" s="149"/>
      <c r="AQ45" s="149"/>
      <c r="AR45" s="149"/>
      <c r="AS45" s="149"/>
      <c r="AT45" s="149"/>
      <c r="AU45" s="149"/>
      <c r="AV45" s="149"/>
      <c r="AW45" s="149"/>
      <c r="AX45" s="149"/>
      <c r="AY45" s="149"/>
    </row>
    <row r="46" spans="1:61" ht="14.1" customHeight="1" x14ac:dyDescent="0.2">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232"/>
      <c r="AH46" s="233"/>
      <c r="AI46" s="149"/>
      <c r="AJ46" s="149"/>
      <c r="AK46" s="149"/>
      <c r="AL46" s="233"/>
      <c r="AM46" s="233"/>
      <c r="AN46" s="233"/>
      <c r="AO46" s="232"/>
      <c r="AP46" s="149"/>
      <c r="AQ46" s="149"/>
      <c r="AR46" s="149"/>
      <c r="AS46" s="149"/>
      <c r="AT46" s="149"/>
      <c r="AU46" s="149"/>
      <c r="AV46" s="149"/>
      <c r="AW46" s="149"/>
      <c r="AX46" s="149"/>
      <c r="AY46" s="149"/>
    </row>
    <row r="47" spans="1:61" ht="14.1" customHeight="1" x14ac:dyDescent="0.25">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232"/>
      <c r="AH47" s="233"/>
      <c r="AI47" s="149"/>
      <c r="AJ47" s="149"/>
      <c r="AK47" s="149"/>
      <c r="AL47" s="233"/>
      <c r="AM47" s="233"/>
      <c r="AN47" s="233"/>
      <c r="AO47" s="232"/>
      <c r="AP47" s="149"/>
      <c r="AQ47" s="234"/>
      <c r="AR47" s="234"/>
      <c r="AS47" s="149"/>
      <c r="AT47" s="149"/>
      <c r="AU47" s="149"/>
      <c r="AV47" s="234"/>
      <c r="AW47" s="234"/>
      <c r="AX47" s="234"/>
      <c r="AY47" s="234"/>
    </row>
    <row r="48" spans="1:61" ht="14.1" customHeight="1" x14ac:dyDescent="0.2">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232"/>
      <c r="AH48" s="233"/>
      <c r="AI48" s="149"/>
      <c r="AJ48" s="149"/>
      <c r="AK48" s="149"/>
      <c r="AL48" s="233"/>
      <c r="AM48" s="233"/>
      <c r="AN48" s="233"/>
      <c r="AO48" s="232"/>
      <c r="AP48" s="149"/>
      <c r="AQ48" s="149"/>
      <c r="AR48" s="149"/>
      <c r="AS48" s="149"/>
      <c r="AT48" s="149"/>
      <c r="AU48" s="149"/>
      <c r="AV48" s="149"/>
      <c r="AW48" s="149"/>
      <c r="AX48" s="149"/>
      <c r="AY48" s="149"/>
    </row>
    <row r="49" spans="1:51" ht="14.1" customHeight="1" x14ac:dyDescent="0.2">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row>
    <row r="50" spans="1:51" ht="14.1" customHeight="1" x14ac:dyDescent="0.2">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row>
    <row r="51" spans="1:51" s="240" customFormat="1" ht="83.25" customHeight="1" x14ac:dyDescent="0.2">
      <c r="A51" s="239"/>
      <c r="B51" s="1207" t="s">
        <v>505</v>
      </c>
      <c r="C51" s="1207"/>
      <c r="D51" s="1207"/>
      <c r="E51" s="1207"/>
      <c r="F51" s="1207"/>
      <c r="G51" s="1207"/>
      <c r="H51" s="1207"/>
      <c r="I51" s="1207"/>
      <c r="J51" s="1207"/>
      <c r="K51" s="1207"/>
      <c r="L51" s="239"/>
      <c r="M51" s="1207" t="s">
        <v>505</v>
      </c>
      <c r="N51" s="1207"/>
      <c r="O51" s="1207"/>
      <c r="P51" s="1207"/>
      <c r="Q51" s="1207"/>
      <c r="R51" s="1207"/>
      <c r="S51" s="1207"/>
      <c r="T51" s="1207"/>
      <c r="U51" s="1207"/>
      <c r="V51" s="239"/>
      <c r="W51" s="1207" t="s">
        <v>507</v>
      </c>
      <c r="X51" s="1207"/>
      <c r="Y51" s="1207"/>
      <c r="Z51" s="1207"/>
      <c r="AA51" s="1207"/>
      <c r="AB51" s="1207"/>
      <c r="AC51" s="1207"/>
      <c r="AD51" s="1207"/>
      <c r="AE51" s="1207"/>
      <c r="AF51" s="239"/>
      <c r="AG51" s="1207" t="s">
        <v>505</v>
      </c>
      <c r="AH51" s="1207"/>
      <c r="AI51" s="1207"/>
      <c r="AJ51" s="1207"/>
      <c r="AK51" s="1207"/>
      <c r="AL51" s="1207"/>
      <c r="AM51" s="1207"/>
      <c r="AN51" s="1207"/>
      <c r="AO51" s="1207"/>
      <c r="AP51" s="239"/>
      <c r="AQ51" s="1207" t="s">
        <v>506</v>
      </c>
      <c r="AR51" s="1207"/>
      <c r="AS51" s="1207"/>
      <c r="AT51" s="1207"/>
      <c r="AU51" s="1207"/>
      <c r="AV51" s="1207"/>
      <c r="AW51" s="1207"/>
      <c r="AX51" s="1207"/>
      <c r="AY51" s="1207"/>
    </row>
    <row r="52" spans="1:51" ht="14.1" customHeight="1" x14ac:dyDescent="0.2">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row>
    <row r="53" spans="1:51" ht="14.1" customHeight="1" x14ac:dyDescent="0.2"/>
    <row r="54" spans="1:51" ht="14.1" customHeight="1" x14ac:dyDescent="0.2"/>
    <row r="55" spans="1:51" ht="14.1" customHeight="1" x14ac:dyDescent="0.2"/>
    <row r="56" spans="1:51" ht="14.1" customHeight="1" x14ac:dyDescent="0.2"/>
    <row r="57" spans="1:51" ht="14.1" customHeight="1" x14ac:dyDescent="0.2"/>
    <row r="58" spans="1:51" ht="14.1" customHeight="1" x14ac:dyDescent="0.2"/>
    <row r="59" spans="1:51" ht="14.1" customHeight="1" x14ac:dyDescent="0.2"/>
    <row r="68" ht="14.1" customHeight="1" x14ac:dyDescent="0.2"/>
    <row r="72" ht="14.1" customHeight="1" x14ac:dyDescent="0.2"/>
    <row r="81" ht="14.1" customHeight="1" x14ac:dyDescent="0.2"/>
  </sheetData>
  <mergeCells count="27">
    <mergeCell ref="AZ1:BI1"/>
    <mergeCell ref="A1:K1"/>
    <mergeCell ref="L1:U1"/>
    <mergeCell ref="V1:AE1"/>
    <mergeCell ref="AF1:AO1"/>
    <mergeCell ref="AP1:AY1"/>
    <mergeCell ref="A3:A8"/>
    <mergeCell ref="L3:L8"/>
    <mergeCell ref="AP3:AP9"/>
    <mergeCell ref="AZ3:AZ8"/>
    <mergeCell ref="AZ10:AZ17"/>
    <mergeCell ref="AP13:AP22"/>
    <mergeCell ref="AZ18:AZ24"/>
    <mergeCell ref="A23:A31"/>
    <mergeCell ref="L23:L31"/>
    <mergeCell ref="V23:V31"/>
    <mergeCell ref="AF23:AF31"/>
    <mergeCell ref="AP23:AP31"/>
    <mergeCell ref="AZ25:AZ32"/>
    <mergeCell ref="A32:A39"/>
    <mergeCell ref="L32:L39"/>
    <mergeCell ref="AP32:AP39"/>
    <mergeCell ref="B51:K51"/>
    <mergeCell ref="M51:U51"/>
    <mergeCell ref="W51:AE51"/>
    <mergeCell ref="AG51:AO51"/>
    <mergeCell ref="AQ51:AY51"/>
  </mergeCells>
  <printOptions horizontalCentered="1" gridLines="1"/>
  <pageMargins left="0.70866141732283472" right="0.70866141732283472" top="0.74803149606299213" bottom="0.74803149606299213" header="0.31496062992125984" footer="0.31496062992125984"/>
  <pageSetup paperSize="9" scale="67" orientation="portrait" r:id="rId1"/>
  <rowBreaks count="1" manualBreakCount="1">
    <brk id="41" max="16383" man="1"/>
  </rowBreaks>
  <colBreaks count="5" manualBreakCount="5">
    <brk id="11" max="1048575" man="1"/>
    <brk id="21" max="1048575" man="1"/>
    <brk id="31" max="1048575" man="1"/>
    <brk id="41" max="1048575" man="1"/>
    <brk id="51"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99CC"/>
  </sheetPr>
  <dimension ref="A1:AR44"/>
  <sheetViews>
    <sheetView zoomScale="79" zoomScaleNormal="79" workbookViewId="0">
      <pane ySplit="2" topLeftCell="A3" activePane="bottomLeft" state="frozen"/>
      <selection pane="bottomLeft" activeCell="D10" sqref="D10"/>
    </sheetView>
  </sheetViews>
  <sheetFormatPr defaultColWidth="8.85546875" defaultRowHeight="15.75" x14ac:dyDescent="0.25"/>
  <cols>
    <col min="1" max="1" width="4.28515625" style="648" customWidth="1"/>
    <col min="2" max="2" width="10.140625" style="648" bestFit="1" customWidth="1"/>
    <col min="3" max="3" width="53.85546875" style="648" bestFit="1" customWidth="1"/>
    <col min="4" max="10" width="4.42578125" style="648" bestFit="1" customWidth="1"/>
    <col min="11" max="11" width="20.5703125" style="648" bestFit="1" customWidth="1"/>
    <col min="12" max="12" width="4.85546875" style="648" customWidth="1"/>
    <col min="13" max="13" width="10.140625" style="648" bestFit="1" customWidth="1"/>
    <col min="14" max="14" width="53.85546875" style="648" bestFit="1" customWidth="1"/>
    <col min="15" max="21" width="4.42578125" style="648" bestFit="1" customWidth="1"/>
    <col min="22" max="22" width="20.5703125" style="648" bestFit="1" customWidth="1"/>
    <col min="23" max="23" width="4.5703125" style="648" customWidth="1"/>
    <col min="24" max="24" width="10.140625" style="648" bestFit="1" customWidth="1"/>
    <col min="25" max="25" width="53.85546875" style="648" bestFit="1" customWidth="1"/>
    <col min="26" max="32" width="4.42578125" style="648" bestFit="1" customWidth="1"/>
    <col min="33" max="33" width="20.5703125" style="648" bestFit="1" customWidth="1"/>
    <col min="34" max="34" width="4.85546875" style="648" customWidth="1"/>
    <col min="35" max="35" width="10.140625" style="648" bestFit="1" customWidth="1"/>
    <col min="36" max="36" width="53.85546875" style="648" bestFit="1" customWidth="1"/>
    <col min="37" max="43" width="4.42578125" style="648" bestFit="1" customWidth="1"/>
    <col min="44" max="44" width="20.5703125" style="648" bestFit="1" customWidth="1"/>
    <col min="45" max="16384" width="8.85546875" style="648"/>
  </cols>
  <sheetData>
    <row r="1" spans="1:44" s="675" customFormat="1" x14ac:dyDescent="0.25">
      <c r="A1" s="675" t="s">
        <v>655</v>
      </c>
      <c r="L1" s="675" t="s">
        <v>656</v>
      </c>
      <c r="W1" s="675" t="s">
        <v>657</v>
      </c>
      <c r="AH1" s="675" t="s">
        <v>658</v>
      </c>
    </row>
    <row r="2" spans="1:44" ht="84" customHeight="1" x14ac:dyDescent="0.25">
      <c r="A2" s="700" t="s">
        <v>12</v>
      </c>
      <c r="B2" s="699" t="s">
        <v>659</v>
      </c>
      <c r="C2" s="697" t="s">
        <v>13</v>
      </c>
      <c r="D2" s="698" t="s">
        <v>14</v>
      </c>
      <c r="E2" s="698" t="s">
        <v>660</v>
      </c>
      <c r="F2" s="698" t="s">
        <v>661</v>
      </c>
      <c r="G2" s="698" t="s">
        <v>662</v>
      </c>
      <c r="H2" s="698" t="s">
        <v>663</v>
      </c>
      <c r="I2" s="698" t="s">
        <v>664</v>
      </c>
      <c r="J2" s="698" t="s">
        <v>665</v>
      </c>
      <c r="K2" s="697" t="s">
        <v>15</v>
      </c>
      <c r="L2" s="700" t="s">
        <v>12</v>
      </c>
      <c r="M2" s="699" t="s">
        <v>659</v>
      </c>
      <c r="N2" s="697" t="s">
        <v>13</v>
      </c>
      <c r="O2" s="698" t="s">
        <v>14</v>
      </c>
      <c r="P2" s="698" t="s">
        <v>660</v>
      </c>
      <c r="Q2" s="698" t="s">
        <v>661</v>
      </c>
      <c r="R2" s="698" t="s">
        <v>662</v>
      </c>
      <c r="S2" s="698" t="s">
        <v>663</v>
      </c>
      <c r="T2" s="698" t="s">
        <v>664</v>
      </c>
      <c r="U2" s="698" t="s">
        <v>665</v>
      </c>
      <c r="V2" s="697" t="s">
        <v>15</v>
      </c>
      <c r="W2" s="700" t="s">
        <v>12</v>
      </c>
      <c r="X2" s="699" t="s">
        <v>659</v>
      </c>
      <c r="Y2" s="697" t="s">
        <v>13</v>
      </c>
      <c r="Z2" s="698" t="s">
        <v>14</v>
      </c>
      <c r="AA2" s="698" t="s">
        <v>660</v>
      </c>
      <c r="AB2" s="698" t="s">
        <v>661</v>
      </c>
      <c r="AC2" s="698" t="s">
        <v>662</v>
      </c>
      <c r="AD2" s="698" t="s">
        <v>663</v>
      </c>
      <c r="AE2" s="698" t="s">
        <v>664</v>
      </c>
      <c r="AF2" s="698" t="s">
        <v>665</v>
      </c>
      <c r="AG2" s="697" t="s">
        <v>15</v>
      </c>
      <c r="AH2" s="700" t="s">
        <v>12</v>
      </c>
      <c r="AI2" s="699" t="s">
        <v>659</v>
      </c>
      <c r="AJ2" s="697" t="s">
        <v>13</v>
      </c>
      <c r="AK2" s="698" t="s">
        <v>14</v>
      </c>
      <c r="AL2" s="698" t="s">
        <v>660</v>
      </c>
      <c r="AM2" s="698" t="s">
        <v>661</v>
      </c>
      <c r="AN2" s="698" t="s">
        <v>662</v>
      </c>
      <c r="AO2" s="698" t="s">
        <v>663</v>
      </c>
      <c r="AP2" s="698" t="s">
        <v>664</v>
      </c>
      <c r="AQ2" s="698" t="s">
        <v>665</v>
      </c>
      <c r="AR2" s="697" t="s">
        <v>15</v>
      </c>
    </row>
    <row r="3" spans="1:44" x14ac:dyDescent="0.25">
      <c r="A3" s="663">
        <v>1</v>
      </c>
      <c r="B3" s="663" t="s">
        <v>666</v>
      </c>
      <c r="C3" s="696" t="s">
        <v>425</v>
      </c>
      <c r="D3" s="663">
        <v>3</v>
      </c>
      <c r="E3" s="663">
        <v>10</v>
      </c>
      <c r="F3" s="663">
        <v>10</v>
      </c>
      <c r="G3" s="663">
        <v>0</v>
      </c>
      <c r="H3" s="663">
        <v>2</v>
      </c>
      <c r="I3" s="663">
        <v>2</v>
      </c>
      <c r="J3" s="663">
        <v>0</v>
      </c>
      <c r="K3" s="663" t="s">
        <v>667</v>
      </c>
      <c r="L3" s="691">
        <v>1</v>
      </c>
      <c r="M3" s="663" t="s">
        <v>666</v>
      </c>
      <c r="N3" s="951" t="s">
        <v>425</v>
      </c>
      <c r="O3" s="663">
        <v>3</v>
      </c>
      <c r="P3" s="663">
        <v>10</v>
      </c>
      <c r="Q3" s="663">
        <v>10</v>
      </c>
      <c r="R3" s="663">
        <v>0</v>
      </c>
      <c r="S3" s="663">
        <v>2</v>
      </c>
      <c r="T3" s="663">
        <v>2</v>
      </c>
      <c r="U3" s="663">
        <v>0</v>
      </c>
      <c r="V3" s="663" t="s">
        <v>667</v>
      </c>
      <c r="W3" s="663">
        <v>1</v>
      </c>
      <c r="X3" s="663" t="s">
        <v>666</v>
      </c>
      <c r="Y3" s="696" t="s">
        <v>425</v>
      </c>
      <c r="Z3" s="663">
        <v>3</v>
      </c>
      <c r="AA3" s="663">
        <v>10</v>
      </c>
      <c r="AB3" s="663">
        <v>10</v>
      </c>
      <c r="AC3" s="663">
        <v>0</v>
      </c>
      <c r="AD3" s="663">
        <v>2</v>
      </c>
      <c r="AE3" s="663">
        <v>2</v>
      </c>
      <c r="AF3" s="663">
        <v>0</v>
      </c>
      <c r="AG3" s="663" t="s">
        <v>667</v>
      </c>
      <c r="AH3" s="663">
        <v>1</v>
      </c>
      <c r="AI3" s="663" t="s">
        <v>668</v>
      </c>
      <c r="AJ3" s="663" t="s">
        <v>385</v>
      </c>
      <c r="AK3" s="668">
        <v>3</v>
      </c>
      <c r="AL3" s="668">
        <v>15</v>
      </c>
      <c r="AM3" s="663">
        <v>10</v>
      </c>
      <c r="AN3" s="663">
        <v>5</v>
      </c>
      <c r="AO3" s="668">
        <v>3</v>
      </c>
      <c r="AP3" s="663">
        <v>2</v>
      </c>
      <c r="AQ3" s="663">
        <v>1</v>
      </c>
      <c r="AR3" s="663" t="s">
        <v>101</v>
      </c>
    </row>
    <row r="4" spans="1:44" x14ac:dyDescent="0.25">
      <c r="A4" s="663">
        <v>1</v>
      </c>
      <c r="B4" s="663" t="s">
        <v>669</v>
      </c>
      <c r="C4" s="696" t="s">
        <v>427</v>
      </c>
      <c r="D4" s="663">
        <v>3</v>
      </c>
      <c r="E4" s="663">
        <v>10</v>
      </c>
      <c r="F4" s="663">
        <v>0</v>
      </c>
      <c r="G4" s="663">
        <v>10</v>
      </c>
      <c r="H4" s="663">
        <v>2</v>
      </c>
      <c r="I4" s="663">
        <v>0</v>
      </c>
      <c r="J4" s="663">
        <v>2</v>
      </c>
      <c r="K4" s="663" t="s">
        <v>101</v>
      </c>
      <c r="L4" s="691">
        <v>1</v>
      </c>
      <c r="M4" s="663" t="s">
        <v>669</v>
      </c>
      <c r="N4" s="951" t="s">
        <v>427</v>
      </c>
      <c r="O4" s="663">
        <v>3</v>
      </c>
      <c r="P4" s="663">
        <v>10</v>
      </c>
      <c r="Q4" s="663">
        <v>0</v>
      </c>
      <c r="R4" s="663">
        <v>10</v>
      </c>
      <c r="S4" s="663">
        <v>2</v>
      </c>
      <c r="T4" s="663">
        <v>0</v>
      </c>
      <c r="U4" s="663">
        <v>2</v>
      </c>
      <c r="V4" s="663" t="s">
        <v>101</v>
      </c>
      <c r="W4" s="663">
        <v>1</v>
      </c>
      <c r="X4" s="663" t="s">
        <v>669</v>
      </c>
      <c r="Y4" s="696" t="s">
        <v>427</v>
      </c>
      <c r="Z4" s="663">
        <v>3</v>
      </c>
      <c r="AA4" s="663">
        <v>10</v>
      </c>
      <c r="AB4" s="663">
        <v>0</v>
      </c>
      <c r="AC4" s="663">
        <v>10</v>
      </c>
      <c r="AD4" s="663">
        <v>2</v>
      </c>
      <c r="AE4" s="663">
        <v>0</v>
      </c>
      <c r="AF4" s="663">
        <v>2</v>
      </c>
      <c r="AG4" s="663" t="s">
        <v>101</v>
      </c>
      <c r="AH4" s="663">
        <v>1</v>
      </c>
      <c r="AI4" s="663" t="s">
        <v>666</v>
      </c>
      <c r="AJ4" s="696" t="s">
        <v>425</v>
      </c>
      <c r="AK4" s="663">
        <v>3</v>
      </c>
      <c r="AL4" s="663">
        <v>10</v>
      </c>
      <c r="AM4" s="663">
        <v>10</v>
      </c>
      <c r="AN4" s="663">
        <v>0</v>
      </c>
      <c r="AO4" s="663">
        <v>2</v>
      </c>
      <c r="AP4" s="663">
        <v>2</v>
      </c>
      <c r="AQ4" s="663">
        <v>0</v>
      </c>
      <c r="AR4" s="663" t="s">
        <v>667</v>
      </c>
    </row>
    <row r="5" spans="1:44" x14ac:dyDescent="0.25">
      <c r="A5" s="663">
        <v>1</v>
      </c>
      <c r="B5" s="663" t="s">
        <v>670</v>
      </c>
      <c r="C5" s="663" t="s">
        <v>253</v>
      </c>
      <c r="D5" s="663">
        <v>3</v>
      </c>
      <c r="E5" s="663">
        <v>10</v>
      </c>
      <c r="F5" s="663">
        <v>5</v>
      </c>
      <c r="G5" s="663">
        <v>5</v>
      </c>
      <c r="H5" s="663">
        <v>2</v>
      </c>
      <c r="I5" s="663">
        <v>1</v>
      </c>
      <c r="J5" s="663">
        <v>1</v>
      </c>
      <c r="K5" s="663" t="s">
        <v>667</v>
      </c>
      <c r="L5" s="691">
        <v>1</v>
      </c>
      <c r="M5" s="663" t="s">
        <v>670</v>
      </c>
      <c r="N5" s="952" t="s">
        <v>253</v>
      </c>
      <c r="O5" s="663">
        <v>3</v>
      </c>
      <c r="P5" s="663">
        <v>10</v>
      </c>
      <c r="Q5" s="663">
        <v>5</v>
      </c>
      <c r="R5" s="663">
        <v>5</v>
      </c>
      <c r="S5" s="663">
        <v>2</v>
      </c>
      <c r="T5" s="663">
        <v>1</v>
      </c>
      <c r="U5" s="663">
        <v>1</v>
      </c>
      <c r="V5" s="663" t="s">
        <v>667</v>
      </c>
      <c r="W5" s="663">
        <v>1</v>
      </c>
      <c r="X5" s="663" t="s">
        <v>670</v>
      </c>
      <c r="Y5" s="663" t="s">
        <v>253</v>
      </c>
      <c r="Z5" s="663">
        <v>3</v>
      </c>
      <c r="AA5" s="663">
        <v>10</v>
      </c>
      <c r="AB5" s="663">
        <v>5</v>
      </c>
      <c r="AC5" s="663">
        <v>5</v>
      </c>
      <c r="AD5" s="663">
        <v>2</v>
      </c>
      <c r="AE5" s="663">
        <v>1</v>
      </c>
      <c r="AF5" s="663">
        <v>1</v>
      </c>
      <c r="AG5" s="663" t="s">
        <v>667</v>
      </c>
      <c r="AH5" s="663">
        <v>1</v>
      </c>
      <c r="AI5" s="663" t="s">
        <v>669</v>
      </c>
      <c r="AJ5" s="696" t="s">
        <v>427</v>
      </c>
      <c r="AK5" s="663">
        <v>3</v>
      </c>
      <c r="AL5" s="663">
        <v>10</v>
      </c>
      <c r="AM5" s="663">
        <v>0</v>
      </c>
      <c r="AN5" s="663">
        <v>10</v>
      </c>
      <c r="AO5" s="663">
        <v>2</v>
      </c>
      <c r="AP5" s="663">
        <v>0</v>
      </c>
      <c r="AQ5" s="663">
        <v>2</v>
      </c>
      <c r="AR5" s="663" t="s">
        <v>101</v>
      </c>
    </row>
    <row r="6" spans="1:44" x14ac:dyDescent="0.25">
      <c r="A6" s="663">
        <v>1</v>
      </c>
      <c r="B6" s="663" t="s">
        <v>671</v>
      </c>
      <c r="C6" s="663" t="s">
        <v>114</v>
      </c>
      <c r="D6" s="663">
        <v>4</v>
      </c>
      <c r="E6" s="663">
        <v>15</v>
      </c>
      <c r="F6" s="663">
        <v>5</v>
      </c>
      <c r="G6" s="663">
        <v>10</v>
      </c>
      <c r="H6" s="663">
        <v>3</v>
      </c>
      <c r="I6" s="663">
        <v>1</v>
      </c>
      <c r="J6" s="663">
        <v>2</v>
      </c>
      <c r="K6" s="663" t="s">
        <v>667</v>
      </c>
      <c r="L6" s="691">
        <v>1</v>
      </c>
      <c r="M6" s="663" t="s">
        <v>671</v>
      </c>
      <c r="N6" s="952" t="s">
        <v>114</v>
      </c>
      <c r="O6" s="663">
        <v>4</v>
      </c>
      <c r="P6" s="663">
        <v>15</v>
      </c>
      <c r="Q6" s="663">
        <v>5</v>
      </c>
      <c r="R6" s="663">
        <v>10</v>
      </c>
      <c r="S6" s="663">
        <v>3</v>
      </c>
      <c r="T6" s="663">
        <v>1</v>
      </c>
      <c r="U6" s="663">
        <v>2</v>
      </c>
      <c r="V6" s="663" t="s">
        <v>667</v>
      </c>
      <c r="W6" s="663">
        <v>1</v>
      </c>
      <c r="X6" s="663" t="s">
        <v>671</v>
      </c>
      <c r="Y6" s="663" t="s">
        <v>114</v>
      </c>
      <c r="Z6" s="663">
        <v>4</v>
      </c>
      <c r="AA6" s="663">
        <v>15</v>
      </c>
      <c r="AB6" s="663">
        <v>5</v>
      </c>
      <c r="AC6" s="663">
        <v>10</v>
      </c>
      <c r="AD6" s="663">
        <v>3</v>
      </c>
      <c r="AE6" s="663">
        <v>1</v>
      </c>
      <c r="AF6" s="663">
        <v>2</v>
      </c>
      <c r="AG6" s="663" t="s">
        <v>667</v>
      </c>
      <c r="AH6" s="663">
        <v>1</v>
      </c>
      <c r="AI6" s="663" t="s">
        <v>670</v>
      </c>
      <c r="AJ6" s="663" t="s">
        <v>253</v>
      </c>
      <c r="AK6" s="663">
        <v>3</v>
      </c>
      <c r="AL6" s="663">
        <v>10</v>
      </c>
      <c r="AM6" s="663">
        <v>5</v>
      </c>
      <c r="AN6" s="663">
        <v>5</v>
      </c>
      <c r="AO6" s="663">
        <v>2</v>
      </c>
      <c r="AP6" s="663">
        <v>1</v>
      </c>
      <c r="AQ6" s="663">
        <v>1</v>
      </c>
      <c r="AR6" s="663" t="s">
        <v>667</v>
      </c>
    </row>
    <row r="7" spans="1:44" x14ac:dyDescent="0.25">
      <c r="A7" s="663">
        <v>1</v>
      </c>
      <c r="B7" s="663" t="s">
        <v>672</v>
      </c>
      <c r="C7" s="696" t="s">
        <v>673</v>
      </c>
      <c r="D7" s="663">
        <v>3</v>
      </c>
      <c r="E7" s="663">
        <v>10</v>
      </c>
      <c r="F7" s="663">
        <v>5</v>
      </c>
      <c r="G7" s="663">
        <v>5</v>
      </c>
      <c r="H7" s="663">
        <v>2</v>
      </c>
      <c r="I7" s="663">
        <v>1</v>
      </c>
      <c r="J7" s="663">
        <v>1</v>
      </c>
      <c r="K7" s="663" t="s">
        <v>101</v>
      </c>
      <c r="L7" s="691">
        <v>1</v>
      </c>
      <c r="M7" s="663" t="s">
        <v>672</v>
      </c>
      <c r="N7" s="951" t="s">
        <v>673</v>
      </c>
      <c r="O7" s="663">
        <v>3</v>
      </c>
      <c r="P7" s="663">
        <v>10</v>
      </c>
      <c r="Q7" s="663">
        <v>5</v>
      </c>
      <c r="R7" s="663">
        <v>5</v>
      </c>
      <c r="S7" s="663">
        <v>2</v>
      </c>
      <c r="T7" s="663">
        <v>1</v>
      </c>
      <c r="U7" s="663">
        <v>1</v>
      </c>
      <c r="V7" s="663" t="s">
        <v>101</v>
      </c>
      <c r="W7" s="663">
        <v>1</v>
      </c>
      <c r="X7" s="663" t="s">
        <v>672</v>
      </c>
      <c r="Y7" s="696" t="s">
        <v>673</v>
      </c>
      <c r="Z7" s="663">
        <v>3</v>
      </c>
      <c r="AA7" s="663">
        <v>10</v>
      </c>
      <c r="AB7" s="663">
        <v>5</v>
      </c>
      <c r="AC7" s="663">
        <v>5</v>
      </c>
      <c r="AD7" s="663">
        <v>2</v>
      </c>
      <c r="AE7" s="663">
        <v>1</v>
      </c>
      <c r="AF7" s="663">
        <v>1</v>
      </c>
      <c r="AG7" s="663" t="s">
        <v>101</v>
      </c>
      <c r="AH7" s="663">
        <v>1</v>
      </c>
      <c r="AI7" s="663" t="s">
        <v>671</v>
      </c>
      <c r="AJ7" s="663" t="s">
        <v>114</v>
      </c>
      <c r="AK7" s="663">
        <v>4</v>
      </c>
      <c r="AL7" s="663">
        <v>15</v>
      </c>
      <c r="AM7" s="663">
        <v>5</v>
      </c>
      <c r="AN7" s="663">
        <v>10</v>
      </c>
      <c r="AO7" s="663">
        <v>3</v>
      </c>
      <c r="AP7" s="663">
        <v>1</v>
      </c>
      <c r="AQ7" s="663">
        <v>2</v>
      </c>
      <c r="AR7" s="663" t="s">
        <v>667</v>
      </c>
    </row>
    <row r="8" spans="1:44" x14ac:dyDescent="0.25">
      <c r="A8" s="663">
        <v>1</v>
      </c>
      <c r="B8" s="663" t="s">
        <v>674</v>
      </c>
      <c r="C8" s="663" t="s">
        <v>512</v>
      </c>
      <c r="D8" s="663">
        <v>3</v>
      </c>
      <c r="E8" s="663">
        <v>10</v>
      </c>
      <c r="F8" s="663">
        <v>0</v>
      </c>
      <c r="G8" s="663">
        <v>10</v>
      </c>
      <c r="H8" s="663">
        <v>2</v>
      </c>
      <c r="I8" s="663">
        <v>0</v>
      </c>
      <c r="J8" s="663">
        <v>2</v>
      </c>
      <c r="K8" s="663" t="s">
        <v>101</v>
      </c>
      <c r="L8" s="691">
        <v>1</v>
      </c>
      <c r="M8" s="663" t="s">
        <v>674</v>
      </c>
      <c r="N8" s="952" t="s">
        <v>512</v>
      </c>
      <c r="O8" s="663">
        <v>3</v>
      </c>
      <c r="P8" s="663">
        <v>10</v>
      </c>
      <c r="Q8" s="663">
        <v>0</v>
      </c>
      <c r="R8" s="663">
        <v>10</v>
      </c>
      <c r="S8" s="663">
        <v>2</v>
      </c>
      <c r="T8" s="663">
        <v>0</v>
      </c>
      <c r="U8" s="663">
        <v>2</v>
      </c>
      <c r="V8" s="663" t="s">
        <v>101</v>
      </c>
      <c r="W8" s="663">
        <v>1</v>
      </c>
      <c r="X8" s="663" t="s">
        <v>674</v>
      </c>
      <c r="Y8" s="663" t="s">
        <v>512</v>
      </c>
      <c r="Z8" s="663">
        <v>3</v>
      </c>
      <c r="AA8" s="663">
        <v>10</v>
      </c>
      <c r="AB8" s="663">
        <v>0</v>
      </c>
      <c r="AC8" s="663">
        <v>10</v>
      </c>
      <c r="AD8" s="663">
        <v>2</v>
      </c>
      <c r="AE8" s="663">
        <v>0</v>
      </c>
      <c r="AF8" s="663">
        <v>2</v>
      </c>
      <c r="AG8" s="663" t="s">
        <v>101</v>
      </c>
      <c r="AH8" s="663">
        <v>1</v>
      </c>
      <c r="AI8" s="663" t="s">
        <v>674</v>
      </c>
      <c r="AJ8" s="663" t="s">
        <v>512</v>
      </c>
      <c r="AK8" s="663">
        <v>3</v>
      </c>
      <c r="AL8" s="663">
        <v>10</v>
      </c>
      <c r="AM8" s="663">
        <v>0</v>
      </c>
      <c r="AN8" s="663">
        <v>10</v>
      </c>
      <c r="AO8" s="663">
        <v>2</v>
      </c>
      <c r="AP8" s="663">
        <v>0</v>
      </c>
      <c r="AQ8" s="663">
        <v>2</v>
      </c>
      <c r="AR8" s="663" t="s">
        <v>101</v>
      </c>
    </row>
    <row r="9" spans="1:44" x14ac:dyDescent="0.25">
      <c r="A9" s="663">
        <v>1</v>
      </c>
      <c r="B9" s="663" t="s">
        <v>675</v>
      </c>
      <c r="C9" s="663" t="s">
        <v>676</v>
      </c>
      <c r="D9" s="663">
        <v>3</v>
      </c>
      <c r="E9" s="663">
        <v>10</v>
      </c>
      <c r="F9" s="663">
        <v>0</v>
      </c>
      <c r="G9" s="663">
        <v>10</v>
      </c>
      <c r="H9" s="663">
        <v>2</v>
      </c>
      <c r="I9" s="663">
        <v>0</v>
      </c>
      <c r="J9" s="663">
        <v>2</v>
      </c>
      <c r="K9" s="663" t="s">
        <v>101</v>
      </c>
      <c r="L9" s="691">
        <v>1</v>
      </c>
      <c r="M9" s="663" t="s">
        <v>675</v>
      </c>
      <c r="N9" s="952" t="s">
        <v>676</v>
      </c>
      <c r="O9" s="663">
        <v>3</v>
      </c>
      <c r="P9" s="663">
        <v>10</v>
      </c>
      <c r="Q9" s="663">
        <v>0</v>
      </c>
      <c r="R9" s="663">
        <v>10</v>
      </c>
      <c r="S9" s="663">
        <v>2</v>
      </c>
      <c r="T9" s="663">
        <v>0</v>
      </c>
      <c r="U9" s="663">
        <v>2</v>
      </c>
      <c r="V9" s="663" t="s">
        <v>101</v>
      </c>
      <c r="W9" s="663">
        <v>1</v>
      </c>
      <c r="X9" s="663" t="s">
        <v>675</v>
      </c>
      <c r="Y9" s="663" t="s">
        <v>676</v>
      </c>
      <c r="Z9" s="663">
        <v>3</v>
      </c>
      <c r="AA9" s="663">
        <v>10</v>
      </c>
      <c r="AB9" s="663">
        <v>0</v>
      </c>
      <c r="AC9" s="663">
        <v>10</v>
      </c>
      <c r="AD9" s="663">
        <v>2</v>
      </c>
      <c r="AE9" s="663">
        <v>0</v>
      </c>
      <c r="AF9" s="663">
        <v>2</v>
      </c>
      <c r="AG9" s="663" t="s">
        <v>101</v>
      </c>
      <c r="AH9" s="663">
        <v>1</v>
      </c>
      <c r="AI9" s="663" t="s">
        <v>675</v>
      </c>
      <c r="AJ9" s="663" t="s">
        <v>676</v>
      </c>
      <c r="AK9" s="663">
        <v>3</v>
      </c>
      <c r="AL9" s="663">
        <v>10</v>
      </c>
      <c r="AM9" s="663">
        <v>0</v>
      </c>
      <c r="AN9" s="663">
        <v>10</v>
      </c>
      <c r="AO9" s="663">
        <v>2</v>
      </c>
      <c r="AP9" s="663">
        <v>0</v>
      </c>
      <c r="AQ9" s="663">
        <v>2</v>
      </c>
      <c r="AR9" s="663" t="s">
        <v>101</v>
      </c>
    </row>
    <row r="10" spans="1:44" x14ac:dyDescent="0.25">
      <c r="A10" s="663">
        <v>1</v>
      </c>
      <c r="B10" s="663" t="s">
        <v>677</v>
      </c>
      <c r="C10" s="664" t="s">
        <v>626</v>
      </c>
      <c r="D10" s="663">
        <v>5</v>
      </c>
      <c r="E10" s="663">
        <v>20</v>
      </c>
      <c r="F10" s="663">
        <v>10</v>
      </c>
      <c r="G10" s="663">
        <v>10</v>
      </c>
      <c r="H10" s="663">
        <v>4</v>
      </c>
      <c r="I10" s="663">
        <v>2</v>
      </c>
      <c r="J10" s="663">
        <v>2</v>
      </c>
      <c r="K10" s="663" t="s">
        <v>101</v>
      </c>
      <c r="L10" s="691">
        <v>1</v>
      </c>
      <c r="M10" s="663" t="s">
        <v>677</v>
      </c>
      <c r="N10" s="953" t="s">
        <v>626</v>
      </c>
      <c r="O10" s="663">
        <v>5</v>
      </c>
      <c r="P10" s="663">
        <v>20</v>
      </c>
      <c r="Q10" s="663">
        <v>10</v>
      </c>
      <c r="R10" s="663">
        <v>10</v>
      </c>
      <c r="S10" s="663">
        <v>4</v>
      </c>
      <c r="T10" s="663">
        <v>2</v>
      </c>
      <c r="U10" s="663">
        <v>2</v>
      </c>
      <c r="V10" s="663" t="s">
        <v>101</v>
      </c>
      <c r="W10" s="663">
        <v>1</v>
      </c>
      <c r="X10" s="663" t="s">
        <v>678</v>
      </c>
      <c r="Y10" s="664" t="s">
        <v>104</v>
      </c>
      <c r="Z10" s="663">
        <v>5</v>
      </c>
      <c r="AA10" s="663">
        <v>20</v>
      </c>
      <c r="AB10" s="663">
        <v>10</v>
      </c>
      <c r="AC10" s="663">
        <v>10</v>
      </c>
      <c r="AD10" s="663">
        <v>4</v>
      </c>
      <c r="AE10" s="663">
        <v>2</v>
      </c>
      <c r="AF10" s="663">
        <v>2</v>
      </c>
      <c r="AG10" s="663" t="s">
        <v>101</v>
      </c>
      <c r="AH10" s="663">
        <v>1</v>
      </c>
      <c r="AI10" s="663" t="s">
        <v>677</v>
      </c>
      <c r="AJ10" s="664" t="s">
        <v>626</v>
      </c>
      <c r="AK10" s="663">
        <v>5</v>
      </c>
      <c r="AL10" s="663">
        <v>20</v>
      </c>
      <c r="AM10" s="663">
        <v>10</v>
      </c>
      <c r="AN10" s="663">
        <v>10</v>
      </c>
      <c r="AO10" s="663">
        <v>4</v>
      </c>
      <c r="AP10" s="663">
        <v>2</v>
      </c>
      <c r="AQ10" s="663">
        <v>2</v>
      </c>
      <c r="AR10" s="663" t="s">
        <v>101</v>
      </c>
    </row>
    <row r="11" spans="1:44" x14ac:dyDescent="0.25">
      <c r="A11" s="663">
        <v>1</v>
      </c>
      <c r="B11" s="663" t="s">
        <v>679</v>
      </c>
      <c r="C11" s="696" t="s">
        <v>680</v>
      </c>
      <c r="D11" s="668">
        <v>3</v>
      </c>
      <c r="E11" s="668">
        <v>10</v>
      </c>
      <c r="F11" s="668">
        <v>0</v>
      </c>
      <c r="G11" s="668">
        <v>10</v>
      </c>
      <c r="H11" s="668">
        <v>2</v>
      </c>
      <c r="I11" s="668">
        <v>0</v>
      </c>
      <c r="J11" s="668">
        <v>2</v>
      </c>
      <c r="K11" s="663" t="s">
        <v>101</v>
      </c>
      <c r="L11" s="691">
        <v>1</v>
      </c>
      <c r="M11" s="663" t="s">
        <v>679</v>
      </c>
      <c r="N11" s="951" t="s">
        <v>680</v>
      </c>
      <c r="O11" s="668">
        <v>3</v>
      </c>
      <c r="P11" s="668">
        <v>10</v>
      </c>
      <c r="Q11" s="668">
        <v>0</v>
      </c>
      <c r="R11" s="668">
        <v>10</v>
      </c>
      <c r="S11" s="668">
        <v>2</v>
      </c>
      <c r="T11" s="668">
        <v>0</v>
      </c>
      <c r="U11" s="668">
        <v>2</v>
      </c>
      <c r="V11" s="663" t="s">
        <v>101</v>
      </c>
      <c r="W11" s="663">
        <v>1</v>
      </c>
      <c r="X11" s="663" t="s">
        <v>679</v>
      </c>
      <c r="Y11" s="696" t="s">
        <v>680</v>
      </c>
      <c r="Z11" s="668">
        <v>3</v>
      </c>
      <c r="AA11" s="668">
        <v>10</v>
      </c>
      <c r="AB11" s="668">
        <v>0</v>
      </c>
      <c r="AC11" s="668">
        <v>10</v>
      </c>
      <c r="AD11" s="668">
        <v>2</v>
      </c>
      <c r="AE11" s="668">
        <v>0</v>
      </c>
      <c r="AF11" s="668">
        <v>2</v>
      </c>
      <c r="AG11" s="663" t="s">
        <v>101</v>
      </c>
      <c r="AH11" s="663">
        <v>1</v>
      </c>
      <c r="AI11" s="663" t="s">
        <v>679</v>
      </c>
      <c r="AJ11" s="696" t="s">
        <v>680</v>
      </c>
      <c r="AK11" s="668">
        <v>3</v>
      </c>
      <c r="AL11" s="668">
        <v>10</v>
      </c>
      <c r="AM11" s="668">
        <v>0</v>
      </c>
      <c r="AN11" s="668">
        <v>10</v>
      </c>
      <c r="AO11" s="668">
        <v>2</v>
      </c>
      <c r="AP11" s="668">
        <v>0</v>
      </c>
      <c r="AQ11" s="668">
        <v>2</v>
      </c>
      <c r="AR11" s="663" t="s">
        <v>101</v>
      </c>
    </row>
    <row r="12" spans="1:44" ht="16.5" thickBot="1" x14ac:dyDescent="0.3">
      <c r="A12" s="676">
        <v>1</v>
      </c>
      <c r="B12" s="676"/>
      <c r="C12" s="676" t="s">
        <v>681</v>
      </c>
      <c r="D12" s="676">
        <v>0</v>
      </c>
      <c r="E12" s="676">
        <v>0</v>
      </c>
      <c r="F12" s="676">
        <v>0</v>
      </c>
      <c r="G12" s="676">
        <v>0</v>
      </c>
      <c r="H12" s="676">
        <v>2</v>
      </c>
      <c r="I12" s="676">
        <v>0</v>
      </c>
      <c r="J12" s="676">
        <v>2</v>
      </c>
      <c r="K12" s="676" t="s">
        <v>28</v>
      </c>
      <c r="L12" s="676">
        <v>1</v>
      </c>
      <c r="M12" s="676"/>
      <c r="N12" s="676" t="s">
        <v>681</v>
      </c>
      <c r="O12" s="676">
        <v>0</v>
      </c>
      <c r="P12" s="676">
        <v>0</v>
      </c>
      <c r="Q12" s="676">
        <v>0</v>
      </c>
      <c r="R12" s="676">
        <v>0</v>
      </c>
      <c r="S12" s="676">
        <v>2</v>
      </c>
      <c r="T12" s="676">
        <v>0</v>
      </c>
      <c r="U12" s="676">
        <v>2</v>
      </c>
      <c r="V12" s="676" t="s">
        <v>28</v>
      </c>
      <c r="W12" s="676">
        <v>1</v>
      </c>
      <c r="X12" s="676"/>
      <c r="Y12" s="676" t="s">
        <v>681</v>
      </c>
      <c r="Z12" s="676">
        <v>0</v>
      </c>
      <c r="AA12" s="676">
        <v>0</v>
      </c>
      <c r="AB12" s="676">
        <v>0</v>
      </c>
      <c r="AC12" s="676">
        <v>0</v>
      </c>
      <c r="AD12" s="676">
        <v>2</v>
      </c>
      <c r="AE12" s="676">
        <v>0</v>
      </c>
      <c r="AF12" s="676">
        <v>2</v>
      </c>
      <c r="AG12" s="676" t="s">
        <v>28</v>
      </c>
      <c r="AH12" s="676">
        <v>1</v>
      </c>
      <c r="AI12" s="676"/>
      <c r="AJ12" s="676" t="s">
        <v>681</v>
      </c>
      <c r="AK12" s="676">
        <v>0</v>
      </c>
      <c r="AL12" s="676">
        <v>0</v>
      </c>
      <c r="AM12" s="676">
        <v>0</v>
      </c>
      <c r="AN12" s="676">
        <v>0</v>
      </c>
      <c r="AO12" s="676">
        <v>2</v>
      </c>
      <c r="AP12" s="676">
        <v>0</v>
      </c>
      <c r="AQ12" s="676">
        <v>2</v>
      </c>
      <c r="AR12" s="676" t="s">
        <v>28</v>
      </c>
    </row>
    <row r="13" spans="1:44" ht="17.25" thickTop="1" thickBot="1" x14ac:dyDescent="0.3">
      <c r="A13" s="658"/>
      <c r="B13" s="658"/>
      <c r="C13" s="661" t="s">
        <v>135</v>
      </c>
      <c r="D13" s="658">
        <f t="shared" ref="D13:J13" si="0">SUM(D3:D12)</f>
        <v>30</v>
      </c>
      <c r="E13" s="658">
        <f t="shared" si="0"/>
        <v>105</v>
      </c>
      <c r="F13" s="658">
        <f t="shared" si="0"/>
        <v>35</v>
      </c>
      <c r="G13" s="658">
        <f t="shared" si="0"/>
        <v>70</v>
      </c>
      <c r="H13" s="658">
        <f t="shared" si="0"/>
        <v>23</v>
      </c>
      <c r="I13" s="658">
        <f t="shared" si="0"/>
        <v>7</v>
      </c>
      <c r="J13" s="658">
        <f t="shared" si="0"/>
        <v>16</v>
      </c>
      <c r="K13" s="658"/>
      <c r="L13" s="658"/>
      <c r="M13" s="658"/>
      <c r="N13" s="661" t="s">
        <v>135</v>
      </c>
      <c r="O13" s="658">
        <f t="shared" ref="O13:U13" si="1">SUM(O3:O12)</f>
        <v>30</v>
      </c>
      <c r="P13" s="658">
        <f t="shared" si="1"/>
        <v>105</v>
      </c>
      <c r="Q13" s="658">
        <f t="shared" si="1"/>
        <v>35</v>
      </c>
      <c r="R13" s="658">
        <f t="shared" si="1"/>
        <v>70</v>
      </c>
      <c r="S13" s="658">
        <f t="shared" si="1"/>
        <v>23</v>
      </c>
      <c r="T13" s="658">
        <f t="shared" si="1"/>
        <v>7</v>
      </c>
      <c r="U13" s="658">
        <f t="shared" si="1"/>
        <v>16</v>
      </c>
      <c r="V13" s="658"/>
      <c r="W13" s="658"/>
      <c r="X13" s="658"/>
      <c r="Y13" s="661" t="s">
        <v>135</v>
      </c>
      <c r="Z13" s="658">
        <f t="shared" ref="Z13:AF13" si="2">SUM(Z3:Z12)</f>
        <v>30</v>
      </c>
      <c r="AA13" s="658">
        <f t="shared" si="2"/>
        <v>105</v>
      </c>
      <c r="AB13" s="658">
        <f t="shared" si="2"/>
        <v>35</v>
      </c>
      <c r="AC13" s="658">
        <f t="shared" si="2"/>
        <v>70</v>
      </c>
      <c r="AD13" s="658">
        <f t="shared" si="2"/>
        <v>23</v>
      </c>
      <c r="AE13" s="658">
        <f t="shared" si="2"/>
        <v>7</v>
      </c>
      <c r="AF13" s="658">
        <f t="shared" si="2"/>
        <v>16</v>
      </c>
      <c r="AG13" s="658"/>
      <c r="AH13" s="658"/>
      <c r="AI13" s="658"/>
      <c r="AJ13" s="661" t="s">
        <v>135</v>
      </c>
      <c r="AK13" s="658">
        <f t="shared" ref="AK13:AQ13" si="3">SUM(AK3:AK12)</f>
        <v>30</v>
      </c>
      <c r="AL13" s="658">
        <f t="shared" si="3"/>
        <v>110</v>
      </c>
      <c r="AM13" s="658">
        <f t="shared" si="3"/>
        <v>40</v>
      </c>
      <c r="AN13" s="658">
        <f t="shared" si="3"/>
        <v>70</v>
      </c>
      <c r="AO13" s="658">
        <f t="shared" si="3"/>
        <v>24</v>
      </c>
      <c r="AP13" s="658">
        <f t="shared" si="3"/>
        <v>8</v>
      </c>
      <c r="AQ13" s="658">
        <f t="shared" si="3"/>
        <v>16</v>
      </c>
      <c r="AR13" s="658"/>
    </row>
    <row r="14" spans="1:44" ht="16.5" thickTop="1" x14ac:dyDescent="0.25">
      <c r="A14" s="669">
        <v>2</v>
      </c>
      <c r="B14" s="669" t="s">
        <v>682</v>
      </c>
      <c r="C14" s="753" t="s">
        <v>66</v>
      </c>
      <c r="D14" s="669">
        <v>3</v>
      </c>
      <c r="E14" s="669">
        <v>10</v>
      </c>
      <c r="F14" s="669">
        <v>10</v>
      </c>
      <c r="G14" s="669">
        <v>0</v>
      </c>
      <c r="H14" s="669">
        <v>2</v>
      </c>
      <c r="I14" s="669">
        <v>2</v>
      </c>
      <c r="J14" s="669">
        <v>0</v>
      </c>
      <c r="K14" s="669" t="s">
        <v>667</v>
      </c>
      <c r="L14" s="669">
        <v>2</v>
      </c>
      <c r="M14" s="669" t="s">
        <v>683</v>
      </c>
      <c r="N14" s="753" t="s">
        <v>111</v>
      </c>
      <c r="O14" s="672">
        <v>4</v>
      </c>
      <c r="P14" s="672">
        <v>15</v>
      </c>
      <c r="Q14" s="672">
        <v>5</v>
      </c>
      <c r="R14" s="672">
        <v>10</v>
      </c>
      <c r="S14" s="672">
        <v>3</v>
      </c>
      <c r="T14" s="672">
        <v>1</v>
      </c>
      <c r="U14" s="672">
        <v>2</v>
      </c>
      <c r="V14" s="669" t="s">
        <v>667</v>
      </c>
      <c r="W14" s="669">
        <v>2</v>
      </c>
      <c r="X14" s="669" t="s">
        <v>684</v>
      </c>
      <c r="Y14" s="753" t="s">
        <v>685</v>
      </c>
      <c r="Z14" s="669">
        <v>6</v>
      </c>
      <c r="AA14" s="669">
        <v>20</v>
      </c>
      <c r="AB14" s="669">
        <v>10</v>
      </c>
      <c r="AC14" s="669">
        <v>10</v>
      </c>
      <c r="AD14" s="669">
        <v>4</v>
      </c>
      <c r="AE14" s="669">
        <v>2</v>
      </c>
      <c r="AF14" s="669">
        <v>2</v>
      </c>
      <c r="AG14" s="669" t="s">
        <v>667</v>
      </c>
      <c r="AH14" s="669">
        <v>2</v>
      </c>
      <c r="AI14" s="669" t="s">
        <v>686</v>
      </c>
      <c r="AJ14" s="669" t="s">
        <v>687</v>
      </c>
      <c r="AK14" s="672">
        <v>5</v>
      </c>
      <c r="AL14" s="672">
        <v>20</v>
      </c>
      <c r="AM14" s="669">
        <v>10</v>
      </c>
      <c r="AN14" s="669">
        <v>10</v>
      </c>
      <c r="AO14" s="672">
        <v>4</v>
      </c>
      <c r="AP14" s="669">
        <v>2</v>
      </c>
      <c r="AQ14" s="669">
        <v>2</v>
      </c>
      <c r="AR14" s="669" t="s">
        <v>667</v>
      </c>
    </row>
    <row r="15" spans="1:44" x14ac:dyDescent="0.25">
      <c r="A15" s="663">
        <v>2</v>
      </c>
      <c r="B15" s="663" t="s">
        <v>683</v>
      </c>
      <c r="C15" s="664" t="s">
        <v>111</v>
      </c>
      <c r="D15" s="668">
        <v>4</v>
      </c>
      <c r="E15" s="668">
        <v>15</v>
      </c>
      <c r="F15" s="668">
        <v>5</v>
      </c>
      <c r="G15" s="668">
        <v>10</v>
      </c>
      <c r="H15" s="668">
        <v>3</v>
      </c>
      <c r="I15" s="668">
        <v>1</v>
      </c>
      <c r="J15" s="668">
        <v>2</v>
      </c>
      <c r="K15" s="663" t="s">
        <v>667</v>
      </c>
      <c r="L15" s="663">
        <v>2</v>
      </c>
      <c r="M15" s="663" t="s">
        <v>688</v>
      </c>
      <c r="N15" s="664" t="s">
        <v>106</v>
      </c>
      <c r="O15" s="663">
        <v>4</v>
      </c>
      <c r="P15" s="663">
        <v>15</v>
      </c>
      <c r="Q15" s="663">
        <v>5</v>
      </c>
      <c r="R15" s="663">
        <v>10</v>
      </c>
      <c r="S15" s="663">
        <v>3</v>
      </c>
      <c r="T15" s="663">
        <v>1</v>
      </c>
      <c r="U15" s="663">
        <v>2</v>
      </c>
      <c r="V15" s="663" t="s">
        <v>101</v>
      </c>
      <c r="W15" s="663">
        <v>2</v>
      </c>
      <c r="X15" s="663" t="s">
        <v>689</v>
      </c>
      <c r="Y15" s="663" t="s">
        <v>690</v>
      </c>
      <c r="Z15" s="663">
        <v>3</v>
      </c>
      <c r="AA15" s="663">
        <v>10</v>
      </c>
      <c r="AB15" s="663">
        <v>5</v>
      </c>
      <c r="AC15" s="663">
        <v>5</v>
      </c>
      <c r="AD15" s="663">
        <v>2</v>
      </c>
      <c r="AE15" s="663">
        <v>1</v>
      </c>
      <c r="AF15" s="663">
        <v>1</v>
      </c>
      <c r="AG15" s="663" t="s">
        <v>101</v>
      </c>
      <c r="AH15" s="663">
        <v>2</v>
      </c>
      <c r="AI15" s="663" t="s">
        <v>688</v>
      </c>
      <c r="AJ15" s="668" t="s">
        <v>106</v>
      </c>
      <c r="AK15" s="663">
        <v>4</v>
      </c>
      <c r="AL15" s="663">
        <v>15</v>
      </c>
      <c r="AM15" s="663">
        <v>5</v>
      </c>
      <c r="AN15" s="663">
        <v>10</v>
      </c>
      <c r="AO15" s="663">
        <v>3</v>
      </c>
      <c r="AP15" s="663">
        <v>1</v>
      </c>
      <c r="AQ15" s="663">
        <v>2</v>
      </c>
      <c r="AR15" s="663" t="s">
        <v>101</v>
      </c>
    </row>
    <row r="16" spans="1:44" x14ac:dyDescent="0.25">
      <c r="A16" s="663">
        <v>2</v>
      </c>
      <c r="B16" s="663" t="s">
        <v>688</v>
      </c>
      <c r="C16" s="668" t="s">
        <v>106</v>
      </c>
      <c r="D16" s="663">
        <v>4</v>
      </c>
      <c r="E16" s="663">
        <v>15</v>
      </c>
      <c r="F16" s="663">
        <v>5</v>
      </c>
      <c r="G16" s="663">
        <v>10</v>
      </c>
      <c r="H16" s="663">
        <v>3</v>
      </c>
      <c r="I16" s="663">
        <v>1</v>
      </c>
      <c r="J16" s="663">
        <v>2</v>
      </c>
      <c r="K16" s="663" t="s">
        <v>101</v>
      </c>
      <c r="L16" s="663">
        <v>2</v>
      </c>
      <c r="M16" s="663" t="s">
        <v>689</v>
      </c>
      <c r="N16" s="663" t="s">
        <v>690</v>
      </c>
      <c r="O16" s="663">
        <v>3</v>
      </c>
      <c r="P16" s="663">
        <v>10</v>
      </c>
      <c r="Q16" s="663">
        <v>5</v>
      </c>
      <c r="R16" s="663">
        <v>5</v>
      </c>
      <c r="S16" s="663">
        <v>2</v>
      </c>
      <c r="T16" s="663">
        <v>1</v>
      </c>
      <c r="U16" s="663">
        <v>1</v>
      </c>
      <c r="V16" s="663" t="s">
        <v>101</v>
      </c>
      <c r="W16" s="663">
        <v>2</v>
      </c>
      <c r="X16" s="663" t="s">
        <v>691</v>
      </c>
      <c r="Y16" s="663" t="s">
        <v>435</v>
      </c>
      <c r="Z16" s="663">
        <v>4</v>
      </c>
      <c r="AA16" s="663">
        <v>15</v>
      </c>
      <c r="AB16" s="663">
        <v>0</v>
      </c>
      <c r="AC16" s="663">
        <v>15</v>
      </c>
      <c r="AD16" s="663">
        <v>3</v>
      </c>
      <c r="AE16" s="663">
        <v>0</v>
      </c>
      <c r="AF16" s="663">
        <v>3</v>
      </c>
      <c r="AG16" s="663" t="s">
        <v>101</v>
      </c>
      <c r="AH16" s="663">
        <v>2</v>
      </c>
      <c r="AI16" s="663" t="s">
        <v>689</v>
      </c>
      <c r="AJ16" s="663" t="s">
        <v>690</v>
      </c>
      <c r="AK16" s="663">
        <v>3</v>
      </c>
      <c r="AL16" s="663">
        <v>10</v>
      </c>
      <c r="AM16" s="663">
        <v>5</v>
      </c>
      <c r="AN16" s="663">
        <v>5</v>
      </c>
      <c r="AO16" s="663">
        <v>2</v>
      </c>
      <c r="AP16" s="663">
        <v>1</v>
      </c>
      <c r="AQ16" s="663">
        <v>1</v>
      </c>
      <c r="AR16" s="663" t="s">
        <v>101</v>
      </c>
    </row>
    <row r="17" spans="1:44" x14ac:dyDescent="0.25">
      <c r="A17" s="663">
        <v>2</v>
      </c>
      <c r="B17" s="663" t="s">
        <v>689</v>
      </c>
      <c r="C17" s="663" t="s">
        <v>690</v>
      </c>
      <c r="D17" s="663">
        <v>3</v>
      </c>
      <c r="E17" s="663">
        <v>10</v>
      </c>
      <c r="F17" s="663">
        <v>5</v>
      </c>
      <c r="G17" s="663">
        <v>5</v>
      </c>
      <c r="H17" s="663">
        <v>2</v>
      </c>
      <c r="I17" s="663">
        <v>1</v>
      </c>
      <c r="J17" s="663">
        <v>1</v>
      </c>
      <c r="K17" s="663" t="s">
        <v>101</v>
      </c>
      <c r="L17" s="663">
        <v>2</v>
      </c>
      <c r="M17" s="663" t="s">
        <v>692</v>
      </c>
      <c r="N17" s="664" t="s">
        <v>118</v>
      </c>
      <c r="O17" s="663">
        <v>4</v>
      </c>
      <c r="P17" s="663">
        <v>15</v>
      </c>
      <c r="Q17" s="663">
        <v>10</v>
      </c>
      <c r="R17" s="663">
        <v>5</v>
      </c>
      <c r="S17" s="663">
        <v>3</v>
      </c>
      <c r="T17" s="663">
        <v>2</v>
      </c>
      <c r="U17" s="663">
        <v>1</v>
      </c>
      <c r="V17" s="663" t="s">
        <v>667</v>
      </c>
      <c r="W17" s="663">
        <v>2</v>
      </c>
      <c r="X17" s="663" t="s">
        <v>692</v>
      </c>
      <c r="Y17" s="668" t="s">
        <v>118</v>
      </c>
      <c r="Z17" s="663">
        <v>4</v>
      </c>
      <c r="AA17" s="663">
        <v>15</v>
      </c>
      <c r="AB17" s="663">
        <v>10</v>
      </c>
      <c r="AC17" s="663">
        <v>5</v>
      </c>
      <c r="AD17" s="663">
        <v>3</v>
      </c>
      <c r="AE17" s="663">
        <v>2</v>
      </c>
      <c r="AF17" s="663">
        <v>1</v>
      </c>
      <c r="AG17" s="663" t="s">
        <v>667</v>
      </c>
      <c r="AH17" s="663">
        <v>2</v>
      </c>
      <c r="AI17" s="663" t="s">
        <v>692</v>
      </c>
      <c r="AJ17" s="668" t="s">
        <v>118</v>
      </c>
      <c r="AK17" s="663">
        <v>4</v>
      </c>
      <c r="AL17" s="663">
        <v>15</v>
      </c>
      <c r="AM17" s="663">
        <v>10</v>
      </c>
      <c r="AN17" s="663">
        <v>5</v>
      </c>
      <c r="AO17" s="663">
        <v>3</v>
      </c>
      <c r="AP17" s="663">
        <v>2</v>
      </c>
      <c r="AQ17" s="663">
        <v>1</v>
      </c>
      <c r="AR17" s="663" t="s">
        <v>667</v>
      </c>
    </row>
    <row r="18" spans="1:44" x14ac:dyDescent="0.25">
      <c r="A18" s="663">
        <v>2</v>
      </c>
      <c r="B18" s="663" t="s">
        <v>692</v>
      </c>
      <c r="C18" s="668" t="s">
        <v>118</v>
      </c>
      <c r="D18" s="663">
        <v>4</v>
      </c>
      <c r="E18" s="663">
        <v>15</v>
      </c>
      <c r="F18" s="663">
        <v>10</v>
      </c>
      <c r="G18" s="663">
        <v>5</v>
      </c>
      <c r="H18" s="663">
        <v>3</v>
      </c>
      <c r="I18" s="663">
        <v>2</v>
      </c>
      <c r="J18" s="663">
        <v>1</v>
      </c>
      <c r="K18" s="663" t="s">
        <v>667</v>
      </c>
      <c r="L18" s="663">
        <v>2</v>
      </c>
      <c r="M18" s="663"/>
      <c r="N18" s="663" t="s">
        <v>693</v>
      </c>
      <c r="O18" s="663">
        <v>0</v>
      </c>
      <c r="P18" s="663">
        <v>0</v>
      </c>
      <c r="Q18" s="663">
        <v>0</v>
      </c>
      <c r="R18" s="663">
        <v>0</v>
      </c>
      <c r="S18" s="663">
        <v>2</v>
      </c>
      <c r="T18" s="663">
        <v>0</v>
      </c>
      <c r="U18" s="663">
        <v>2</v>
      </c>
      <c r="V18" s="663" t="s">
        <v>28</v>
      </c>
      <c r="W18" s="663">
        <v>2</v>
      </c>
      <c r="X18" s="663" t="s">
        <v>694</v>
      </c>
      <c r="Y18" s="664" t="s">
        <v>166</v>
      </c>
      <c r="Z18" s="663">
        <v>4</v>
      </c>
      <c r="AA18" s="663">
        <v>20</v>
      </c>
      <c r="AB18" s="663">
        <v>5</v>
      </c>
      <c r="AC18" s="663">
        <v>15</v>
      </c>
      <c r="AD18" s="663">
        <v>3</v>
      </c>
      <c r="AE18" s="663">
        <v>1</v>
      </c>
      <c r="AF18" s="663">
        <v>2</v>
      </c>
      <c r="AG18" s="663" t="s">
        <v>101</v>
      </c>
      <c r="AH18" s="663">
        <v>2</v>
      </c>
      <c r="AI18" s="663" t="s">
        <v>695</v>
      </c>
      <c r="AJ18" s="663" t="s">
        <v>223</v>
      </c>
      <c r="AK18" s="663">
        <v>3</v>
      </c>
      <c r="AL18" s="663">
        <v>10</v>
      </c>
      <c r="AM18" s="663">
        <v>0</v>
      </c>
      <c r="AN18" s="663">
        <v>10</v>
      </c>
      <c r="AO18" s="663">
        <v>2</v>
      </c>
      <c r="AP18" s="663">
        <v>0</v>
      </c>
      <c r="AQ18" s="663">
        <v>2</v>
      </c>
      <c r="AR18" s="663" t="s">
        <v>101</v>
      </c>
    </row>
    <row r="19" spans="1:44" x14ac:dyDescent="0.25">
      <c r="A19" s="663">
        <v>2</v>
      </c>
      <c r="B19" s="663"/>
      <c r="C19" s="667" t="s">
        <v>693</v>
      </c>
      <c r="D19" s="663">
        <v>0</v>
      </c>
      <c r="E19" s="663">
        <v>0</v>
      </c>
      <c r="F19" s="663">
        <v>0</v>
      </c>
      <c r="G19" s="663">
        <v>0</v>
      </c>
      <c r="H19" s="663">
        <v>2</v>
      </c>
      <c r="I19" s="663">
        <v>0</v>
      </c>
      <c r="J19" s="663">
        <v>2</v>
      </c>
      <c r="K19" s="663" t="s">
        <v>28</v>
      </c>
      <c r="L19" s="663">
        <v>2</v>
      </c>
      <c r="M19" s="663" t="s">
        <v>696</v>
      </c>
      <c r="N19" s="663" t="s">
        <v>697</v>
      </c>
      <c r="O19" s="668">
        <v>3</v>
      </c>
      <c r="P19" s="668">
        <v>10</v>
      </c>
      <c r="Q19" s="668">
        <v>10</v>
      </c>
      <c r="R19" s="668">
        <v>0</v>
      </c>
      <c r="S19" s="668">
        <v>2</v>
      </c>
      <c r="T19" s="668">
        <v>2</v>
      </c>
      <c r="U19" s="668">
        <v>0</v>
      </c>
      <c r="V19" s="663" t="s">
        <v>101</v>
      </c>
      <c r="W19" s="663">
        <v>2</v>
      </c>
      <c r="X19" s="663"/>
      <c r="Y19" s="663" t="s">
        <v>693</v>
      </c>
      <c r="Z19" s="663">
        <v>0</v>
      </c>
      <c r="AA19" s="663">
        <v>0</v>
      </c>
      <c r="AB19" s="663">
        <v>0</v>
      </c>
      <c r="AC19" s="663">
        <v>0</v>
      </c>
      <c r="AD19" s="663">
        <v>2</v>
      </c>
      <c r="AE19" s="663">
        <v>0</v>
      </c>
      <c r="AF19" s="663">
        <v>2</v>
      </c>
      <c r="AG19" s="663" t="s">
        <v>28</v>
      </c>
      <c r="AH19" s="663">
        <v>2</v>
      </c>
      <c r="AI19" s="663" t="s">
        <v>698</v>
      </c>
      <c r="AJ19" s="663" t="s">
        <v>699</v>
      </c>
      <c r="AK19" s="668">
        <v>3</v>
      </c>
      <c r="AL19" s="668">
        <v>10</v>
      </c>
      <c r="AM19" s="663">
        <v>0</v>
      </c>
      <c r="AN19" s="663">
        <v>10</v>
      </c>
      <c r="AO19" s="668">
        <v>2</v>
      </c>
      <c r="AP19" s="663">
        <v>0</v>
      </c>
      <c r="AQ19" s="663">
        <v>2</v>
      </c>
      <c r="AR19" s="663" t="s">
        <v>101</v>
      </c>
    </row>
    <row r="20" spans="1:44" x14ac:dyDescent="0.25">
      <c r="A20" s="663">
        <v>2</v>
      </c>
      <c r="B20" s="663" t="s">
        <v>700</v>
      </c>
      <c r="C20" s="664" t="s">
        <v>157</v>
      </c>
      <c r="D20" s="663">
        <v>4</v>
      </c>
      <c r="E20" s="663">
        <v>20</v>
      </c>
      <c r="F20" s="663">
        <v>0</v>
      </c>
      <c r="G20" s="663">
        <v>20</v>
      </c>
      <c r="H20" s="663">
        <v>4</v>
      </c>
      <c r="I20" s="663">
        <v>0</v>
      </c>
      <c r="J20" s="663">
        <v>4</v>
      </c>
      <c r="K20" s="663" t="s">
        <v>101</v>
      </c>
      <c r="L20" s="663">
        <v>2</v>
      </c>
      <c r="M20" s="663" t="s">
        <v>700</v>
      </c>
      <c r="N20" s="664" t="s">
        <v>157</v>
      </c>
      <c r="O20" s="663">
        <v>4</v>
      </c>
      <c r="P20" s="663">
        <v>20</v>
      </c>
      <c r="Q20" s="663">
        <v>0</v>
      </c>
      <c r="R20" s="663">
        <v>20</v>
      </c>
      <c r="S20" s="663">
        <v>4</v>
      </c>
      <c r="T20" s="663">
        <v>0</v>
      </c>
      <c r="U20" s="663">
        <v>4</v>
      </c>
      <c r="V20" s="663" t="s">
        <v>101</v>
      </c>
      <c r="W20" s="663">
        <v>2</v>
      </c>
      <c r="X20" s="663" t="s">
        <v>700</v>
      </c>
      <c r="Y20" s="664" t="s">
        <v>157</v>
      </c>
      <c r="Z20" s="663">
        <v>4</v>
      </c>
      <c r="AA20" s="663">
        <v>20</v>
      </c>
      <c r="AB20" s="663">
        <v>0</v>
      </c>
      <c r="AC20" s="663">
        <v>20</v>
      </c>
      <c r="AD20" s="663">
        <v>4</v>
      </c>
      <c r="AE20" s="663">
        <v>0</v>
      </c>
      <c r="AF20" s="663">
        <v>4</v>
      </c>
      <c r="AG20" s="663" t="s">
        <v>101</v>
      </c>
      <c r="AH20" s="663">
        <v>2</v>
      </c>
      <c r="AI20" s="663"/>
      <c r="AJ20" s="663" t="s">
        <v>693</v>
      </c>
      <c r="AK20" s="663">
        <v>0</v>
      </c>
      <c r="AL20" s="663">
        <v>0</v>
      </c>
      <c r="AM20" s="663">
        <v>0</v>
      </c>
      <c r="AN20" s="663">
        <v>0</v>
      </c>
      <c r="AO20" s="663">
        <v>2</v>
      </c>
      <c r="AP20" s="663">
        <v>0</v>
      </c>
      <c r="AQ20" s="663">
        <v>2</v>
      </c>
      <c r="AR20" s="663" t="s">
        <v>28</v>
      </c>
    </row>
    <row r="21" spans="1:44" x14ac:dyDescent="0.25">
      <c r="A21" s="663">
        <v>2</v>
      </c>
      <c r="B21" s="663" t="s">
        <v>701</v>
      </c>
      <c r="C21" s="668" t="s">
        <v>119</v>
      </c>
      <c r="D21" s="663">
        <v>5</v>
      </c>
      <c r="E21" s="663">
        <v>20</v>
      </c>
      <c r="F21" s="663">
        <v>10</v>
      </c>
      <c r="G21" s="663">
        <v>10</v>
      </c>
      <c r="H21" s="663">
        <v>4</v>
      </c>
      <c r="I21" s="663">
        <v>2</v>
      </c>
      <c r="J21" s="663">
        <v>2</v>
      </c>
      <c r="K21" s="663" t="s">
        <v>667</v>
      </c>
      <c r="L21" s="663">
        <v>2</v>
      </c>
      <c r="M21" s="663" t="s">
        <v>701</v>
      </c>
      <c r="N21" s="664" t="s">
        <v>119</v>
      </c>
      <c r="O21" s="663">
        <v>5</v>
      </c>
      <c r="P21" s="663">
        <v>20</v>
      </c>
      <c r="Q21" s="663">
        <v>10</v>
      </c>
      <c r="R21" s="663">
        <v>10</v>
      </c>
      <c r="S21" s="663">
        <v>4</v>
      </c>
      <c r="T21" s="663">
        <v>2</v>
      </c>
      <c r="U21" s="663">
        <v>2</v>
      </c>
      <c r="V21" s="663" t="s">
        <v>667</v>
      </c>
      <c r="W21" s="663">
        <v>2</v>
      </c>
      <c r="X21" s="663" t="s">
        <v>701</v>
      </c>
      <c r="Y21" s="668" t="s">
        <v>119</v>
      </c>
      <c r="Z21" s="663">
        <v>5</v>
      </c>
      <c r="AA21" s="663">
        <v>20</v>
      </c>
      <c r="AB21" s="663">
        <v>10</v>
      </c>
      <c r="AC21" s="663">
        <v>10</v>
      </c>
      <c r="AD21" s="663">
        <v>4</v>
      </c>
      <c r="AE21" s="663">
        <v>2</v>
      </c>
      <c r="AF21" s="663">
        <v>2</v>
      </c>
      <c r="AG21" s="663" t="s">
        <v>667</v>
      </c>
      <c r="AH21" s="663">
        <v>2</v>
      </c>
      <c r="AI21" s="663" t="s">
        <v>702</v>
      </c>
      <c r="AJ21" s="663" t="s">
        <v>585</v>
      </c>
      <c r="AK21" s="663">
        <v>3</v>
      </c>
      <c r="AL21" s="663">
        <v>10</v>
      </c>
      <c r="AM21" s="663">
        <v>0</v>
      </c>
      <c r="AN21" s="663">
        <v>10</v>
      </c>
      <c r="AO21" s="663">
        <v>2</v>
      </c>
      <c r="AP21" s="663">
        <v>0</v>
      </c>
      <c r="AQ21" s="663">
        <v>2</v>
      </c>
      <c r="AR21" s="663" t="s">
        <v>101</v>
      </c>
    </row>
    <row r="22" spans="1:44" ht="16.5" thickBot="1" x14ac:dyDescent="0.3">
      <c r="A22" s="663">
        <v>2</v>
      </c>
      <c r="B22" s="663" t="s">
        <v>703</v>
      </c>
      <c r="C22" s="663" t="s">
        <v>262</v>
      </c>
      <c r="D22" s="668">
        <v>3</v>
      </c>
      <c r="E22" s="668">
        <v>10</v>
      </c>
      <c r="F22" s="668">
        <v>0</v>
      </c>
      <c r="G22" s="668">
        <v>10</v>
      </c>
      <c r="H22" s="668">
        <v>2</v>
      </c>
      <c r="I22" s="668">
        <v>0</v>
      </c>
      <c r="J22" s="668">
        <v>2</v>
      </c>
      <c r="K22" s="663" t="s">
        <v>101</v>
      </c>
      <c r="L22" s="663">
        <v>2</v>
      </c>
      <c r="M22" s="663" t="s">
        <v>703</v>
      </c>
      <c r="N22" s="663" t="s">
        <v>262</v>
      </c>
      <c r="O22" s="668">
        <v>3</v>
      </c>
      <c r="P22" s="668">
        <v>10</v>
      </c>
      <c r="Q22" s="668">
        <v>0</v>
      </c>
      <c r="R22" s="668">
        <v>10</v>
      </c>
      <c r="S22" s="668">
        <v>2</v>
      </c>
      <c r="T22" s="668">
        <v>0</v>
      </c>
      <c r="U22" s="668">
        <v>2</v>
      </c>
      <c r="V22" s="663" t="s">
        <v>101</v>
      </c>
      <c r="AH22" s="663">
        <v>2</v>
      </c>
      <c r="AI22" s="663" t="s">
        <v>704</v>
      </c>
      <c r="AJ22" s="663" t="s">
        <v>705</v>
      </c>
      <c r="AK22" s="668">
        <v>5</v>
      </c>
      <c r="AL22" s="668">
        <v>20</v>
      </c>
      <c r="AM22" s="663">
        <v>5</v>
      </c>
      <c r="AN22" s="663">
        <v>15</v>
      </c>
      <c r="AO22" s="668">
        <v>4</v>
      </c>
      <c r="AP22" s="663">
        <v>2</v>
      </c>
      <c r="AQ22" s="663">
        <v>2</v>
      </c>
      <c r="AR22" s="663" t="s">
        <v>667</v>
      </c>
    </row>
    <row r="23" spans="1:44" ht="17.25" thickTop="1" thickBot="1" x14ac:dyDescent="0.3">
      <c r="A23" s="658"/>
      <c r="B23" s="658"/>
      <c r="C23" s="661" t="s">
        <v>135</v>
      </c>
      <c r="D23" s="658">
        <f t="shared" ref="D23:J23" si="4">SUM(D14:D22)</f>
        <v>30</v>
      </c>
      <c r="E23" s="658">
        <f t="shared" si="4"/>
        <v>115</v>
      </c>
      <c r="F23" s="658">
        <f t="shared" si="4"/>
        <v>45</v>
      </c>
      <c r="G23" s="658">
        <f t="shared" si="4"/>
        <v>70</v>
      </c>
      <c r="H23" s="658">
        <f t="shared" si="4"/>
        <v>25</v>
      </c>
      <c r="I23" s="658">
        <f t="shared" si="4"/>
        <v>9</v>
      </c>
      <c r="J23" s="658">
        <f t="shared" si="4"/>
        <v>16</v>
      </c>
      <c r="K23" s="658"/>
      <c r="L23" s="658"/>
      <c r="M23" s="658"/>
      <c r="N23" s="661" t="s">
        <v>135</v>
      </c>
      <c r="O23" s="658">
        <f t="shared" ref="O23:U23" si="5">SUM(O14:O22)</f>
        <v>30</v>
      </c>
      <c r="P23" s="658">
        <f t="shared" si="5"/>
        <v>115</v>
      </c>
      <c r="Q23" s="658">
        <f t="shared" si="5"/>
        <v>45</v>
      </c>
      <c r="R23" s="658">
        <f t="shared" si="5"/>
        <v>70</v>
      </c>
      <c r="S23" s="658">
        <f t="shared" si="5"/>
        <v>25</v>
      </c>
      <c r="T23" s="658">
        <f t="shared" si="5"/>
        <v>9</v>
      </c>
      <c r="U23" s="658">
        <f t="shared" si="5"/>
        <v>16</v>
      </c>
      <c r="V23" s="658"/>
      <c r="W23" s="658"/>
      <c r="X23" s="658"/>
      <c r="Y23" s="661" t="s">
        <v>135</v>
      </c>
      <c r="Z23" s="658">
        <f t="shared" ref="Z23:AF23" si="6">SUM(Z14:Z22)</f>
        <v>30</v>
      </c>
      <c r="AA23" s="658">
        <f t="shared" si="6"/>
        <v>120</v>
      </c>
      <c r="AB23" s="658">
        <f t="shared" si="6"/>
        <v>40</v>
      </c>
      <c r="AC23" s="658">
        <f t="shared" si="6"/>
        <v>80</v>
      </c>
      <c r="AD23" s="658">
        <f t="shared" si="6"/>
        <v>25</v>
      </c>
      <c r="AE23" s="658">
        <f t="shared" si="6"/>
        <v>8</v>
      </c>
      <c r="AF23" s="658">
        <f t="shared" si="6"/>
        <v>17</v>
      </c>
      <c r="AG23" s="658"/>
      <c r="AH23" s="658"/>
      <c r="AI23" s="658"/>
      <c r="AJ23" s="661" t="s">
        <v>135</v>
      </c>
      <c r="AK23" s="658">
        <f t="shared" ref="AK23:AQ23" si="7">SUM(AK14:AK22)</f>
        <v>30</v>
      </c>
      <c r="AL23" s="658">
        <f t="shared" si="7"/>
        <v>110</v>
      </c>
      <c r="AM23" s="658">
        <f t="shared" si="7"/>
        <v>35</v>
      </c>
      <c r="AN23" s="658">
        <f t="shared" si="7"/>
        <v>75</v>
      </c>
      <c r="AO23" s="658">
        <f t="shared" si="7"/>
        <v>24</v>
      </c>
      <c r="AP23" s="658">
        <f t="shared" si="7"/>
        <v>8</v>
      </c>
      <c r="AQ23" s="658">
        <f t="shared" si="7"/>
        <v>16</v>
      </c>
      <c r="AR23" s="658"/>
    </row>
    <row r="24" spans="1:44" ht="16.5" thickTop="1" x14ac:dyDescent="0.25">
      <c r="A24" s="663">
        <v>3</v>
      </c>
      <c r="B24" s="663" t="s">
        <v>706</v>
      </c>
      <c r="C24" s="664" t="s">
        <v>438</v>
      </c>
      <c r="D24" s="663">
        <v>4</v>
      </c>
      <c r="E24" s="663">
        <v>10</v>
      </c>
      <c r="F24" s="663">
        <v>10</v>
      </c>
      <c r="G24" s="663">
        <v>0</v>
      </c>
      <c r="H24" s="663">
        <v>2</v>
      </c>
      <c r="I24" s="663">
        <v>2</v>
      </c>
      <c r="J24" s="663">
        <v>0</v>
      </c>
      <c r="K24" s="663" t="s">
        <v>667</v>
      </c>
      <c r="L24" s="663">
        <v>3</v>
      </c>
      <c r="M24" s="663" t="s">
        <v>707</v>
      </c>
      <c r="N24" s="663" t="s">
        <v>708</v>
      </c>
      <c r="O24" s="663">
        <v>5</v>
      </c>
      <c r="P24" s="663">
        <v>15</v>
      </c>
      <c r="Q24" s="663">
        <v>10</v>
      </c>
      <c r="R24" s="663">
        <v>5</v>
      </c>
      <c r="S24" s="663">
        <v>3</v>
      </c>
      <c r="T24" s="663">
        <v>2</v>
      </c>
      <c r="U24" s="663">
        <v>1</v>
      </c>
      <c r="V24" s="663" t="s">
        <v>667</v>
      </c>
      <c r="W24" s="663">
        <v>3</v>
      </c>
      <c r="X24" s="663" t="s">
        <v>709</v>
      </c>
      <c r="Y24" s="663" t="s">
        <v>3</v>
      </c>
      <c r="Z24" s="668">
        <v>5</v>
      </c>
      <c r="AA24" s="668">
        <v>15</v>
      </c>
      <c r="AB24" s="664">
        <v>10</v>
      </c>
      <c r="AC24" s="664">
        <v>5</v>
      </c>
      <c r="AD24" s="668">
        <v>3</v>
      </c>
      <c r="AE24" s="664">
        <v>2</v>
      </c>
      <c r="AF24" s="664">
        <v>1</v>
      </c>
      <c r="AG24" s="663" t="s">
        <v>667</v>
      </c>
      <c r="AH24" s="663">
        <v>3</v>
      </c>
      <c r="AI24" s="663" t="s">
        <v>710</v>
      </c>
      <c r="AJ24" s="667" t="s">
        <v>631</v>
      </c>
      <c r="AK24" s="663">
        <v>5</v>
      </c>
      <c r="AL24" s="663">
        <v>15</v>
      </c>
      <c r="AM24" s="663">
        <v>10</v>
      </c>
      <c r="AN24" s="663">
        <v>5</v>
      </c>
      <c r="AO24" s="663">
        <v>3</v>
      </c>
      <c r="AP24" s="663">
        <v>2</v>
      </c>
      <c r="AQ24" s="663">
        <v>1</v>
      </c>
      <c r="AR24" s="663" t="s">
        <v>667</v>
      </c>
    </row>
    <row r="25" spans="1:44" x14ac:dyDescent="0.25">
      <c r="A25" s="663">
        <v>3</v>
      </c>
      <c r="B25" s="663" t="s">
        <v>711</v>
      </c>
      <c r="C25" s="668" t="s">
        <v>20</v>
      </c>
      <c r="D25" s="668">
        <v>5</v>
      </c>
      <c r="E25" s="668">
        <v>15</v>
      </c>
      <c r="F25" s="668">
        <v>5</v>
      </c>
      <c r="G25" s="668">
        <v>10</v>
      </c>
      <c r="H25" s="668">
        <v>3</v>
      </c>
      <c r="I25" s="668">
        <v>1</v>
      </c>
      <c r="J25" s="668">
        <v>2</v>
      </c>
      <c r="K25" s="663" t="s">
        <v>101</v>
      </c>
      <c r="L25" s="663">
        <v>3</v>
      </c>
      <c r="M25" s="663" t="s">
        <v>712</v>
      </c>
      <c r="N25" s="663" t="s">
        <v>189</v>
      </c>
      <c r="O25" s="663">
        <v>4</v>
      </c>
      <c r="P25" s="663">
        <v>15</v>
      </c>
      <c r="Q25" s="663">
        <v>10</v>
      </c>
      <c r="R25" s="663">
        <v>5</v>
      </c>
      <c r="S25" s="663">
        <v>3</v>
      </c>
      <c r="T25" s="663">
        <v>2</v>
      </c>
      <c r="U25" s="663">
        <v>1</v>
      </c>
      <c r="V25" s="663" t="s">
        <v>101</v>
      </c>
      <c r="W25" s="663">
        <v>3</v>
      </c>
      <c r="X25" s="663" t="s">
        <v>713</v>
      </c>
      <c r="Y25" s="664" t="s">
        <v>714</v>
      </c>
      <c r="Z25" s="668">
        <v>4</v>
      </c>
      <c r="AA25" s="668">
        <v>15</v>
      </c>
      <c r="AB25" s="668">
        <v>0</v>
      </c>
      <c r="AC25" s="664">
        <v>15</v>
      </c>
      <c r="AD25" s="668">
        <v>3</v>
      </c>
      <c r="AE25" s="668">
        <v>0</v>
      </c>
      <c r="AF25" s="668">
        <v>3</v>
      </c>
      <c r="AG25" s="663" t="s">
        <v>667</v>
      </c>
      <c r="AH25" s="663">
        <v>3</v>
      </c>
      <c r="AI25" s="663" t="s">
        <v>715</v>
      </c>
      <c r="AJ25" s="663" t="s">
        <v>716</v>
      </c>
      <c r="AK25" s="668">
        <v>5</v>
      </c>
      <c r="AL25" s="668">
        <v>15</v>
      </c>
      <c r="AM25" s="663">
        <v>10</v>
      </c>
      <c r="AN25" s="663">
        <v>5</v>
      </c>
      <c r="AO25" s="668">
        <v>3</v>
      </c>
      <c r="AP25" s="663">
        <v>2</v>
      </c>
      <c r="AQ25" s="663">
        <v>1</v>
      </c>
      <c r="AR25" s="663" t="s">
        <v>667</v>
      </c>
    </row>
    <row r="26" spans="1:44" x14ac:dyDescent="0.25">
      <c r="A26" s="663">
        <v>3</v>
      </c>
      <c r="B26" s="663" t="s">
        <v>717</v>
      </c>
      <c r="C26" s="664" t="s">
        <v>176</v>
      </c>
      <c r="D26" s="663">
        <v>5</v>
      </c>
      <c r="E26" s="663">
        <v>15</v>
      </c>
      <c r="F26" s="663">
        <v>10</v>
      </c>
      <c r="G26" s="663">
        <v>5</v>
      </c>
      <c r="H26" s="663">
        <v>3</v>
      </c>
      <c r="I26" s="663">
        <v>2</v>
      </c>
      <c r="J26" s="663">
        <v>1</v>
      </c>
      <c r="K26" s="663" t="s">
        <v>667</v>
      </c>
      <c r="L26" s="663">
        <v>3</v>
      </c>
      <c r="M26" s="663" t="s">
        <v>718</v>
      </c>
      <c r="N26" s="668" t="s">
        <v>514</v>
      </c>
      <c r="O26" s="668">
        <v>4</v>
      </c>
      <c r="P26" s="668">
        <v>15</v>
      </c>
      <c r="Q26" s="668">
        <v>5</v>
      </c>
      <c r="R26" s="668">
        <v>10</v>
      </c>
      <c r="S26" s="668">
        <v>3</v>
      </c>
      <c r="T26" s="668">
        <v>1</v>
      </c>
      <c r="U26" s="668">
        <v>2</v>
      </c>
      <c r="V26" s="663" t="s">
        <v>101</v>
      </c>
      <c r="W26" s="663">
        <v>3</v>
      </c>
      <c r="X26" s="663" t="s">
        <v>719</v>
      </c>
      <c r="Y26" s="664" t="s">
        <v>720</v>
      </c>
      <c r="Z26" s="663">
        <v>3</v>
      </c>
      <c r="AA26" s="663">
        <v>10</v>
      </c>
      <c r="AB26" s="663">
        <v>0</v>
      </c>
      <c r="AC26" s="663">
        <v>10</v>
      </c>
      <c r="AD26" s="663">
        <v>2</v>
      </c>
      <c r="AE26" s="663">
        <v>0</v>
      </c>
      <c r="AF26" s="663">
        <v>2</v>
      </c>
      <c r="AG26" s="663" t="s">
        <v>101</v>
      </c>
      <c r="AH26" s="663">
        <v>3</v>
      </c>
      <c r="AI26" s="663" t="s">
        <v>721</v>
      </c>
      <c r="AJ26" s="663" t="s">
        <v>722</v>
      </c>
      <c r="AK26" s="663">
        <v>5</v>
      </c>
      <c r="AL26" s="663">
        <v>15</v>
      </c>
      <c r="AM26" s="663">
        <v>5</v>
      </c>
      <c r="AN26" s="663">
        <v>10</v>
      </c>
      <c r="AO26" s="663">
        <v>3</v>
      </c>
      <c r="AP26" s="663">
        <v>1</v>
      </c>
      <c r="AQ26" s="663">
        <v>2</v>
      </c>
      <c r="AR26" s="663" t="s">
        <v>101</v>
      </c>
    </row>
    <row r="27" spans="1:44" x14ac:dyDescent="0.25">
      <c r="A27" s="663">
        <v>3</v>
      </c>
      <c r="B27" s="663" t="s">
        <v>719</v>
      </c>
      <c r="C27" s="664" t="s">
        <v>720</v>
      </c>
      <c r="D27" s="663">
        <v>3</v>
      </c>
      <c r="E27" s="663">
        <v>10</v>
      </c>
      <c r="F27" s="663">
        <v>0</v>
      </c>
      <c r="G27" s="663">
        <v>10</v>
      </c>
      <c r="H27" s="663">
        <v>2</v>
      </c>
      <c r="I27" s="663">
        <v>0</v>
      </c>
      <c r="J27" s="663">
        <v>2</v>
      </c>
      <c r="K27" s="663" t="s">
        <v>101</v>
      </c>
      <c r="L27" s="663">
        <v>3</v>
      </c>
      <c r="M27" s="663" t="s">
        <v>723</v>
      </c>
      <c r="N27" s="664" t="s">
        <v>24</v>
      </c>
      <c r="O27" s="663">
        <v>4</v>
      </c>
      <c r="P27" s="663">
        <v>15</v>
      </c>
      <c r="Q27" s="663">
        <v>5</v>
      </c>
      <c r="R27" s="663">
        <v>10</v>
      </c>
      <c r="S27" s="663">
        <v>3</v>
      </c>
      <c r="T27" s="663">
        <v>1</v>
      </c>
      <c r="U27" s="663">
        <v>2</v>
      </c>
      <c r="V27" s="663" t="s">
        <v>667</v>
      </c>
      <c r="W27" s="663">
        <v>3</v>
      </c>
      <c r="X27" s="663" t="s">
        <v>724</v>
      </c>
      <c r="Y27" s="664" t="s">
        <v>71</v>
      </c>
      <c r="Z27" s="668">
        <v>3</v>
      </c>
      <c r="AA27" s="668">
        <v>10</v>
      </c>
      <c r="AB27" s="668">
        <v>0</v>
      </c>
      <c r="AC27" s="668">
        <v>10</v>
      </c>
      <c r="AD27" s="668">
        <v>2</v>
      </c>
      <c r="AE27" s="668">
        <v>0</v>
      </c>
      <c r="AF27" s="668">
        <v>2</v>
      </c>
      <c r="AG27" s="663" t="s">
        <v>101</v>
      </c>
      <c r="AH27" s="663">
        <v>3</v>
      </c>
      <c r="AI27" s="663" t="s">
        <v>725</v>
      </c>
      <c r="AJ27" s="663" t="s">
        <v>726</v>
      </c>
      <c r="AK27" s="668">
        <v>3</v>
      </c>
      <c r="AL27" s="668">
        <v>10</v>
      </c>
      <c r="AM27" s="663">
        <v>0</v>
      </c>
      <c r="AN27" s="663">
        <v>10</v>
      </c>
      <c r="AO27" s="668">
        <v>2</v>
      </c>
      <c r="AP27" s="663">
        <v>0</v>
      </c>
      <c r="AQ27" s="663">
        <v>2</v>
      </c>
      <c r="AR27" s="663" t="s">
        <v>101</v>
      </c>
    </row>
    <row r="28" spans="1:44" x14ac:dyDescent="0.25">
      <c r="A28" s="663">
        <v>3</v>
      </c>
      <c r="B28" s="663" t="s">
        <v>724</v>
      </c>
      <c r="C28" s="664" t="s">
        <v>71</v>
      </c>
      <c r="D28" s="668">
        <v>3</v>
      </c>
      <c r="E28" s="668">
        <v>10</v>
      </c>
      <c r="F28" s="668">
        <v>0</v>
      </c>
      <c r="G28" s="668">
        <v>10</v>
      </c>
      <c r="H28" s="668">
        <v>2</v>
      </c>
      <c r="I28" s="668">
        <v>0</v>
      </c>
      <c r="J28" s="668">
        <v>2</v>
      </c>
      <c r="K28" s="663" t="s">
        <v>101</v>
      </c>
      <c r="L28" s="663">
        <v>3</v>
      </c>
      <c r="M28" s="663" t="s">
        <v>721</v>
      </c>
      <c r="N28" s="663" t="s">
        <v>722</v>
      </c>
      <c r="O28" s="663">
        <v>5</v>
      </c>
      <c r="P28" s="663">
        <v>15</v>
      </c>
      <c r="Q28" s="663">
        <v>5</v>
      </c>
      <c r="R28" s="663">
        <v>10</v>
      </c>
      <c r="S28" s="663">
        <v>3</v>
      </c>
      <c r="T28" s="663">
        <v>1</v>
      </c>
      <c r="U28" s="663">
        <v>2</v>
      </c>
      <c r="V28" s="663" t="s">
        <v>101</v>
      </c>
      <c r="W28" s="663">
        <v>3</v>
      </c>
      <c r="X28" s="663" t="s">
        <v>727</v>
      </c>
      <c r="Y28" s="668" t="s">
        <v>596</v>
      </c>
      <c r="Z28" s="663">
        <v>5</v>
      </c>
      <c r="AA28" s="663">
        <v>15</v>
      </c>
      <c r="AB28" s="663">
        <v>5</v>
      </c>
      <c r="AC28" s="663">
        <v>10</v>
      </c>
      <c r="AD28" s="663">
        <v>3</v>
      </c>
      <c r="AE28" s="663">
        <v>1</v>
      </c>
      <c r="AF28" s="663">
        <v>2</v>
      </c>
      <c r="AG28" s="663" t="s">
        <v>101</v>
      </c>
      <c r="AH28" s="663">
        <v>3</v>
      </c>
      <c r="AI28" s="663" t="s">
        <v>728</v>
      </c>
      <c r="AJ28" s="664" t="s">
        <v>729</v>
      </c>
      <c r="AK28" s="668">
        <v>4</v>
      </c>
      <c r="AL28" s="668">
        <v>15</v>
      </c>
      <c r="AM28" s="663">
        <v>5</v>
      </c>
      <c r="AN28" s="663">
        <v>10</v>
      </c>
      <c r="AO28" s="668">
        <v>3</v>
      </c>
      <c r="AP28" s="663">
        <v>1</v>
      </c>
      <c r="AQ28" s="663">
        <v>2</v>
      </c>
      <c r="AR28" s="663" t="s">
        <v>667</v>
      </c>
    </row>
    <row r="29" spans="1:44" x14ac:dyDescent="0.25">
      <c r="A29" s="663">
        <v>3</v>
      </c>
      <c r="B29" s="663" t="s">
        <v>730</v>
      </c>
      <c r="C29" s="664" t="s">
        <v>586</v>
      </c>
      <c r="D29" s="668">
        <v>5</v>
      </c>
      <c r="E29" s="668">
        <v>20</v>
      </c>
      <c r="F29" s="668">
        <v>10</v>
      </c>
      <c r="G29" s="668">
        <v>10</v>
      </c>
      <c r="H29" s="668">
        <v>4</v>
      </c>
      <c r="I29" s="668">
        <v>2</v>
      </c>
      <c r="J29" s="668">
        <v>2</v>
      </c>
      <c r="K29" s="663" t="s">
        <v>667</v>
      </c>
      <c r="L29" s="663">
        <v>3</v>
      </c>
      <c r="M29" s="663" t="s">
        <v>731</v>
      </c>
      <c r="N29" s="663" t="s">
        <v>732</v>
      </c>
      <c r="O29" s="663">
        <v>5</v>
      </c>
      <c r="P29" s="663">
        <v>20</v>
      </c>
      <c r="Q29" s="663">
        <v>10</v>
      </c>
      <c r="R29" s="663">
        <v>10</v>
      </c>
      <c r="S29" s="663">
        <v>4</v>
      </c>
      <c r="T29" s="663">
        <v>2</v>
      </c>
      <c r="U29" s="663">
        <v>2</v>
      </c>
      <c r="V29" s="663" t="s">
        <v>667</v>
      </c>
      <c r="W29" s="663">
        <v>3</v>
      </c>
      <c r="X29" s="663" t="s">
        <v>733</v>
      </c>
      <c r="Y29" s="664" t="s">
        <v>107</v>
      </c>
      <c r="Z29" s="663">
        <v>5</v>
      </c>
      <c r="AA29" s="663">
        <v>20</v>
      </c>
      <c r="AB29" s="663">
        <v>10</v>
      </c>
      <c r="AC29" s="663">
        <v>10</v>
      </c>
      <c r="AD29" s="663">
        <v>4</v>
      </c>
      <c r="AE29" s="663">
        <v>2</v>
      </c>
      <c r="AF29" s="663">
        <v>2</v>
      </c>
      <c r="AG29" s="663" t="s">
        <v>667</v>
      </c>
      <c r="AH29" s="663">
        <v>3</v>
      </c>
      <c r="AI29" s="663" t="s">
        <v>734</v>
      </c>
      <c r="AJ29" s="663" t="s">
        <v>388</v>
      </c>
      <c r="AK29" s="668">
        <v>5</v>
      </c>
      <c r="AL29" s="668">
        <v>20</v>
      </c>
      <c r="AM29" s="663">
        <v>10</v>
      </c>
      <c r="AN29" s="663">
        <v>10</v>
      </c>
      <c r="AO29" s="668">
        <v>4</v>
      </c>
      <c r="AP29" s="663">
        <v>2</v>
      </c>
      <c r="AQ29" s="663">
        <v>2</v>
      </c>
      <c r="AR29" s="663" t="s">
        <v>667</v>
      </c>
    </row>
    <row r="30" spans="1:44" ht="16.5" thickBot="1" x14ac:dyDescent="0.3">
      <c r="A30" s="663">
        <v>3</v>
      </c>
      <c r="B30" s="663" t="s">
        <v>733</v>
      </c>
      <c r="C30" s="664" t="s">
        <v>107</v>
      </c>
      <c r="D30" s="663">
        <v>5</v>
      </c>
      <c r="E30" s="663">
        <v>20</v>
      </c>
      <c r="F30" s="663">
        <v>10</v>
      </c>
      <c r="G30" s="663">
        <v>10</v>
      </c>
      <c r="H30" s="663">
        <v>4</v>
      </c>
      <c r="I30" s="663">
        <v>2</v>
      </c>
      <c r="J30" s="663">
        <v>2</v>
      </c>
      <c r="K30" s="663" t="s">
        <v>667</v>
      </c>
      <c r="L30" s="663">
        <v>3</v>
      </c>
      <c r="M30" s="663" t="s">
        <v>724</v>
      </c>
      <c r="N30" s="664" t="s">
        <v>71</v>
      </c>
      <c r="O30" s="668">
        <v>3</v>
      </c>
      <c r="P30" s="668">
        <v>10</v>
      </c>
      <c r="Q30" s="668">
        <v>0</v>
      </c>
      <c r="R30" s="668">
        <v>10</v>
      </c>
      <c r="S30" s="668">
        <v>2</v>
      </c>
      <c r="T30" s="668">
        <v>0</v>
      </c>
      <c r="U30" s="668">
        <v>2</v>
      </c>
      <c r="V30" s="663" t="s">
        <v>101</v>
      </c>
      <c r="W30" s="663">
        <v>3</v>
      </c>
      <c r="X30" s="663" t="s">
        <v>735</v>
      </c>
      <c r="Y30" s="664" t="s">
        <v>515</v>
      </c>
      <c r="Z30" s="663">
        <v>5</v>
      </c>
      <c r="AA30" s="663">
        <v>15</v>
      </c>
      <c r="AB30" s="663">
        <v>5</v>
      </c>
      <c r="AC30" s="663">
        <v>10</v>
      </c>
      <c r="AD30" s="663">
        <v>3</v>
      </c>
      <c r="AE30" s="663">
        <v>1</v>
      </c>
      <c r="AF30" s="663">
        <v>2</v>
      </c>
      <c r="AG30" s="663" t="s">
        <v>667</v>
      </c>
      <c r="AH30" s="663">
        <v>3</v>
      </c>
      <c r="AI30" s="663" t="s">
        <v>724</v>
      </c>
      <c r="AJ30" s="664" t="s">
        <v>71</v>
      </c>
      <c r="AK30" s="668">
        <v>3</v>
      </c>
      <c r="AL30" s="668">
        <v>10</v>
      </c>
      <c r="AM30" s="668">
        <v>0</v>
      </c>
      <c r="AN30" s="668">
        <v>10</v>
      </c>
      <c r="AO30" s="668">
        <v>2</v>
      </c>
      <c r="AP30" s="668">
        <v>0</v>
      </c>
      <c r="AQ30" s="668">
        <v>2</v>
      </c>
      <c r="AR30" s="663" t="s">
        <v>101</v>
      </c>
    </row>
    <row r="31" spans="1:44" ht="17.25" thickTop="1" thickBot="1" x14ac:dyDescent="0.3">
      <c r="A31" s="658"/>
      <c r="B31" s="658"/>
      <c r="C31" s="661" t="s">
        <v>135</v>
      </c>
      <c r="D31" s="658">
        <f t="shared" ref="D31:J31" si="8">SUM(D24:D30)</f>
        <v>30</v>
      </c>
      <c r="E31" s="658">
        <f t="shared" si="8"/>
        <v>100</v>
      </c>
      <c r="F31" s="658">
        <f t="shared" si="8"/>
        <v>45</v>
      </c>
      <c r="G31" s="658">
        <f t="shared" si="8"/>
        <v>55</v>
      </c>
      <c r="H31" s="658">
        <f t="shared" si="8"/>
        <v>20</v>
      </c>
      <c r="I31" s="658">
        <f t="shared" si="8"/>
        <v>9</v>
      </c>
      <c r="J31" s="658">
        <f t="shared" si="8"/>
        <v>11</v>
      </c>
      <c r="K31" s="658"/>
      <c r="L31" s="658"/>
      <c r="M31" s="658"/>
      <c r="N31" s="661" t="s">
        <v>135</v>
      </c>
      <c r="O31" s="658">
        <f t="shared" ref="O31:U31" si="9">SUM(O24:O30)</f>
        <v>30</v>
      </c>
      <c r="P31" s="658">
        <f t="shared" si="9"/>
        <v>105</v>
      </c>
      <c r="Q31" s="658">
        <f t="shared" si="9"/>
        <v>45</v>
      </c>
      <c r="R31" s="658">
        <f t="shared" si="9"/>
        <v>60</v>
      </c>
      <c r="S31" s="658">
        <f t="shared" si="9"/>
        <v>21</v>
      </c>
      <c r="T31" s="658">
        <f t="shared" si="9"/>
        <v>9</v>
      </c>
      <c r="U31" s="658">
        <f t="shared" si="9"/>
        <v>12</v>
      </c>
      <c r="V31" s="658"/>
      <c r="W31" s="658"/>
      <c r="X31" s="658"/>
      <c r="Y31" s="661" t="s">
        <v>135</v>
      </c>
      <c r="Z31" s="658">
        <f t="shared" ref="Z31:AF31" si="10">SUM(Z24:Z30)</f>
        <v>30</v>
      </c>
      <c r="AA31" s="658">
        <f t="shared" si="10"/>
        <v>100</v>
      </c>
      <c r="AB31" s="658">
        <f t="shared" si="10"/>
        <v>30</v>
      </c>
      <c r="AC31" s="658">
        <f t="shared" si="10"/>
        <v>70</v>
      </c>
      <c r="AD31" s="658">
        <f t="shared" si="10"/>
        <v>20</v>
      </c>
      <c r="AE31" s="658">
        <f t="shared" si="10"/>
        <v>6</v>
      </c>
      <c r="AF31" s="658">
        <f t="shared" si="10"/>
        <v>14</v>
      </c>
      <c r="AG31" s="658"/>
      <c r="AH31" s="658"/>
      <c r="AI31" s="658"/>
      <c r="AJ31" s="661" t="s">
        <v>135</v>
      </c>
      <c r="AK31" s="658">
        <f t="shared" ref="AK31:AQ31" si="11">SUM(AK24:AK30)</f>
        <v>30</v>
      </c>
      <c r="AL31" s="658">
        <f t="shared" si="11"/>
        <v>100</v>
      </c>
      <c r="AM31" s="658">
        <f t="shared" si="11"/>
        <v>40</v>
      </c>
      <c r="AN31" s="658">
        <f t="shared" si="11"/>
        <v>60</v>
      </c>
      <c r="AO31" s="658">
        <f t="shared" si="11"/>
        <v>20</v>
      </c>
      <c r="AP31" s="658">
        <f t="shared" si="11"/>
        <v>8</v>
      </c>
      <c r="AQ31" s="658">
        <f t="shared" si="11"/>
        <v>12</v>
      </c>
      <c r="AR31" s="658"/>
    </row>
    <row r="32" spans="1:44" ht="17.25" thickTop="1" thickBot="1" x14ac:dyDescent="0.3">
      <c r="A32" s="663">
        <v>4</v>
      </c>
      <c r="B32" s="663" t="s">
        <v>736</v>
      </c>
      <c r="C32" s="663" t="s">
        <v>737</v>
      </c>
      <c r="D32" s="663">
        <v>30</v>
      </c>
      <c r="E32" s="663">
        <v>240</v>
      </c>
      <c r="F32" s="663">
        <v>90</v>
      </c>
      <c r="G32" s="663">
        <v>150</v>
      </c>
      <c r="H32" s="663">
        <v>40</v>
      </c>
      <c r="I32" s="663">
        <v>15</v>
      </c>
      <c r="J32" s="663">
        <v>25</v>
      </c>
      <c r="K32" s="663" t="s">
        <v>101</v>
      </c>
      <c r="L32" s="691">
        <v>4</v>
      </c>
      <c r="M32" s="663" t="s">
        <v>736</v>
      </c>
      <c r="N32" s="663" t="s">
        <v>737</v>
      </c>
      <c r="O32" s="663">
        <v>30</v>
      </c>
      <c r="P32" s="663">
        <v>240</v>
      </c>
      <c r="Q32" s="663">
        <v>90</v>
      </c>
      <c r="R32" s="663">
        <v>150</v>
      </c>
      <c r="S32" s="663">
        <v>40</v>
      </c>
      <c r="T32" s="663">
        <v>15</v>
      </c>
      <c r="U32" s="663">
        <v>25</v>
      </c>
      <c r="V32" s="663" t="s">
        <v>101</v>
      </c>
      <c r="W32" s="663">
        <v>4</v>
      </c>
      <c r="X32" s="663" t="s">
        <v>736</v>
      </c>
      <c r="Y32" s="663" t="s">
        <v>737</v>
      </c>
      <c r="Z32" s="663">
        <v>30</v>
      </c>
      <c r="AA32" s="663">
        <v>240</v>
      </c>
      <c r="AB32" s="663">
        <v>120</v>
      </c>
      <c r="AC32" s="663">
        <v>120</v>
      </c>
      <c r="AD32" s="663">
        <v>40</v>
      </c>
      <c r="AE32" s="663">
        <v>20</v>
      </c>
      <c r="AF32" s="663">
        <v>20</v>
      </c>
      <c r="AG32" s="663" t="s">
        <v>101</v>
      </c>
      <c r="AH32" s="663">
        <v>4</v>
      </c>
      <c r="AI32" s="663" t="s">
        <v>736</v>
      </c>
      <c r="AJ32" s="754" t="s">
        <v>737</v>
      </c>
      <c r="AK32" s="663">
        <v>30</v>
      </c>
      <c r="AL32" s="663">
        <v>240</v>
      </c>
      <c r="AM32" s="663">
        <v>90</v>
      </c>
      <c r="AN32" s="663">
        <v>150</v>
      </c>
      <c r="AO32" s="663">
        <v>40</v>
      </c>
      <c r="AP32" s="663">
        <v>15</v>
      </c>
      <c r="AQ32" s="663">
        <v>25</v>
      </c>
      <c r="AR32" s="663" t="s">
        <v>101</v>
      </c>
    </row>
    <row r="33" spans="1:44" ht="17.25" thickTop="1" thickBot="1" x14ac:dyDescent="0.3">
      <c r="A33" s="658"/>
      <c r="B33" s="658"/>
      <c r="C33" s="661" t="s">
        <v>135</v>
      </c>
      <c r="D33" s="658">
        <f t="shared" ref="D33:J33" si="12">SUM(D32)</f>
        <v>30</v>
      </c>
      <c r="E33" s="658">
        <f t="shared" si="12"/>
        <v>240</v>
      </c>
      <c r="F33" s="658">
        <f t="shared" si="12"/>
        <v>90</v>
      </c>
      <c r="G33" s="658">
        <f t="shared" si="12"/>
        <v>150</v>
      </c>
      <c r="H33" s="658">
        <f t="shared" si="12"/>
        <v>40</v>
      </c>
      <c r="I33" s="658">
        <f t="shared" si="12"/>
        <v>15</v>
      </c>
      <c r="J33" s="658">
        <f t="shared" si="12"/>
        <v>25</v>
      </c>
      <c r="K33" s="658"/>
      <c r="L33" s="658"/>
      <c r="M33" s="658"/>
      <c r="N33" s="661" t="s">
        <v>135</v>
      </c>
      <c r="O33" s="658">
        <f t="shared" ref="O33:U33" si="13">SUM(O32)</f>
        <v>30</v>
      </c>
      <c r="P33" s="658">
        <f t="shared" si="13"/>
        <v>240</v>
      </c>
      <c r="Q33" s="658">
        <f t="shared" si="13"/>
        <v>90</v>
      </c>
      <c r="R33" s="658">
        <f t="shared" si="13"/>
        <v>150</v>
      </c>
      <c r="S33" s="658">
        <f t="shared" si="13"/>
        <v>40</v>
      </c>
      <c r="T33" s="658">
        <f t="shared" si="13"/>
        <v>15</v>
      </c>
      <c r="U33" s="658">
        <f t="shared" si="13"/>
        <v>25</v>
      </c>
      <c r="V33" s="658"/>
      <c r="W33" s="658"/>
      <c r="X33" s="658"/>
      <c r="Y33" s="661" t="s">
        <v>135</v>
      </c>
      <c r="Z33" s="658">
        <f t="shared" ref="Z33:AF33" si="14">SUM(Z32)</f>
        <v>30</v>
      </c>
      <c r="AA33" s="658">
        <f t="shared" si="14"/>
        <v>240</v>
      </c>
      <c r="AB33" s="658">
        <f t="shared" si="14"/>
        <v>120</v>
      </c>
      <c r="AC33" s="658">
        <f t="shared" si="14"/>
        <v>120</v>
      </c>
      <c r="AD33" s="658">
        <f t="shared" si="14"/>
        <v>40</v>
      </c>
      <c r="AE33" s="658">
        <f t="shared" si="14"/>
        <v>20</v>
      </c>
      <c r="AF33" s="658">
        <f t="shared" si="14"/>
        <v>20</v>
      </c>
      <c r="AG33" s="658"/>
      <c r="AH33" s="658"/>
      <c r="AI33" s="658"/>
      <c r="AJ33" s="661" t="s">
        <v>135</v>
      </c>
      <c r="AK33" s="658">
        <f t="shared" ref="AK33:AQ33" si="15">SUM(AK32)</f>
        <v>30</v>
      </c>
      <c r="AL33" s="658">
        <f t="shared" si="15"/>
        <v>240</v>
      </c>
      <c r="AM33" s="658">
        <f t="shared" si="15"/>
        <v>90</v>
      </c>
      <c r="AN33" s="658">
        <f t="shared" si="15"/>
        <v>150</v>
      </c>
      <c r="AO33" s="658">
        <f t="shared" si="15"/>
        <v>40</v>
      </c>
      <c r="AP33" s="658">
        <f t="shared" si="15"/>
        <v>15</v>
      </c>
      <c r="AQ33" s="658">
        <f t="shared" si="15"/>
        <v>25</v>
      </c>
      <c r="AR33" s="658"/>
    </row>
    <row r="34" spans="1:44" ht="17.25" thickTop="1" thickBot="1" x14ac:dyDescent="0.3">
      <c r="A34" s="755"/>
      <c r="B34" s="755"/>
      <c r="C34" s="659" t="s">
        <v>269</v>
      </c>
      <c r="D34" s="755">
        <f>D13+D23+D31+D33</f>
        <v>120</v>
      </c>
      <c r="E34" s="755">
        <f t="shared" ref="E34:J34" si="16">E13+E23+E31+E33</f>
        <v>560</v>
      </c>
      <c r="F34" s="755">
        <f t="shared" si="16"/>
        <v>215</v>
      </c>
      <c r="G34" s="755">
        <f t="shared" si="16"/>
        <v>345</v>
      </c>
      <c r="H34" s="755">
        <f t="shared" si="16"/>
        <v>108</v>
      </c>
      <c r="I34" s="755">
        <f t="shared" si="16"/>
        <v>40</v>
      </c>
      <c r="J34" s="755">
        <f t="shared" si="16"/>
        <v>68</v>
      </c>
      <c r="K34" s="755"/>
      <c r="L34" s="755"/>
      <c r="M34" s="755"/>
      <c r="N34" s="659" t="s">
        <v>269</v>
      </c>
      <c r="O34" s="755">
        <f>O13+O23+O31+O33</f>
        <v>120</v>
      </c>
      <c r="P34" s="755">
        <f t="shared" ref="P34:U34" si="17">P13+P23+P31+P33</f>
        <v>565</v>
      </c>
      <c r="Q34" s="755">
        <f t="shared" si="17"/>
        <v>215</v>
      </c>
      <c r="R34" s="755">
        <f t="shared" si="17"/>
        <v>350</v>
      </c>
      <c r="S34" s="755">
        <f t="shared" si="17"/>
        <v>109</v>
      </c>
      <c r="T34" s="755">
        <f t="shared" si="17"/>
        <v>40</v>
      </c>
      <c r="U34" s="755">
        <f t="shared" si="17"/>
        <v>69</v>
      </c>
      <c r="V34" s="755"/>
      <c r="W34" s="755"/>
      <c r="X34" s="755"/>
      <c r="Y34" s="659" t="s">
        <v>269</v>
      </c>
      <c r="Z34" s="755">
        <f>Z13+Z23+Z31+Z33</f>
        <v>120</v>
      </c>
      <c r="AA34" s="755">
        <f t="shared" ref="AA34:AF34" si="18">AA13+AA23+AA31+AA33</f>
        <v>565</v>
      </c>
      <c r="AB34" s="755">
        <f t="shared" si="18"/>
        <v>225</v>
      </c>
      <c r="AC34" s="755">
        <f t="shared" si="18"/>
        <v>340</v>
      </c>
      <c r="AD34" s="755">
        <f t="shared" si="18"/>
        <v>108</v>
      </c>
      <c r="AE34" s="755">
        <f t="shared" si="18"/>
        <v>41</v>
      </c>
      <c r="AF34" s="755">
        <f t="shared" si="18"/>
        <v>67</v>
      </c>
      <c r="AG34" s="755"/>
      <c r="AH34" s="755"/>
      <c r="AI34" s="755"/>
      <c r="AJ34" s="659" t="s">
        <v>269</v>
      </c>
      <c r="AK34" s="755">
        <f>AK13+AK23+AK31+AK33</f>
        <v>120</v>
      </c>
      <c r="AL34" s="755">
        <f t="shared" ref="AL34:AQ34" si="19">AL13+AL23+AL31+AL33</f>
        <v>560</v>
      </c>
      <c r="AM34" s="755">
        <f t="shared" si="19"/>
        <v>205</v>
      </c>
      <c r="AN34" s="755">
        <f t="shared" si="19"/>
        <v>355</v>
      </c>
      <c r="AO34" s="755">
        <f t="shared" si="19"/>
        <v>108</v>
      </c>
      <c r="AP34" s="755">
        <f t="shared" si="19"/>
        <v>39</v>
      </c>
      <c r="AQ34" s="755">
        <f t="shared" si="19"/>
        <v>69</v>
      </c>
      <c r="AR34" s="755"/>
    </row>
    <row r="35" spans="1:44" ht="17.25" thickTop="1" thickBot="1" x14ac:dyDescent="0.3"/>
    <row r="36" spans="1:44" x14ac:dyDescent="0.25">
      <c r="C36" s="657"/>
      <c r="D36" s="656" t="s">
        <v>334</v>
      </c>
      <c r="E36" s="656" t="s">
        <v>738</v>
      </c>
      <c r="F36" s="656"/>
      <c r="G36" s="656"/>
      <c r="H36" s="655" t="s">
        <v>739</v>
      </c>
      <c r="N36" s="657"/>
      <c r="O36" s="656" t="s">
        <v>334</v>
      </c>
      <c r="P36" s="656" t="s">
        <v>738</v>
      </c>
      <c r="Q36" s="656"/>
      <c r="R36" s="656"/>
      <c r="S36" s="655" t="s">
        <v>739</v>
      </c>
      <c r="Y36" s="657"/>
      <c r="Z36" s="656" t="s">
        <v>334</v>
      </c>
      <c r="AA36" s="656" t="s">
        <v>738</v>
      </c>
      <c r="AB36" s="656"/>
      <c r="AC36" s="656"/>
      <c r="AD36" s="655" t="s">
        <v>739</v>
      </c>
      <c r="AJ36" s="657"/>
      <c r="AK36" s="656" t="s">
        <v>334</v>
      </c>
      <c r="AL36" s="656" t="s">
        <v>738</v>
      </c>
      <c r="AM36" s="656"/>
      <c r="AN36" s="656"/>
      <c r="AO36" s="655" t="s">
        <v>739</v>
      </c>
    </row>
    <row r="37" spans="1:44" x14ac:dyDescent="0.25">
      <c r="C37" s="654" t="s">
        <v>740</v>
      </c>
      <c r="D37" s="653">
        <v>120</v>
      </c>
      <c r="E37" s="653">
        <v>560</v>
      </c>
      <c r="F37" s="653"/>
      <c r="G37" s="653"/>
      <c r="H37" s="652">
        <v>104</v>
      </c>
      <c r="N37" s="654" t="s">
        <v>740</v>
      </c>
      <c r="O37" s="653">
        <v>120</v>
      </c>
      <c r="P37" s="653">
        <v>565</v>
      </c>
      <c r="Q37" s="653"/>
      <c r="R37" s="653"/>
      <c r="S37" s="652">
        <v>105</v>
      </c>
      <c r="Y37" s="654" t="s">
        <v>740</v>
      </c>
      <c r="Z37" s="653">
        <v>120</v>
      </c>
      <c r="AA37" s="653">
        <v>565</v>
      </c>
      <c r="AB37" s="653"/>
      <c r="AC37" s="653"/>
      <c r="AD37" s="652">
        <v>104</v>
      </c>
      <c r="AJ37" s="654" t="s">
        <v>740</v>
      </c>
      <c r="AK37" s="653">
        <v>120</v>
      </c>
      <c r="AL37" s="653">
        <v>560</v>
      </c>
      <c r="AM37" s="653"/>
      <c r="AN37" s="653"/>
      <c r="AO37" s="652">
        <v>104</v>
      </c>
    </row>
    <row r="38" spans="1:44" x14ac:dyDescent="0.25">
      <c r="C38" s="654" t="s">
        <v>741</v>
      </c>
      <c r="D38" s="653">
        <v>0</v>
      </c>
      <c r="E38" s="653">
        <v>0</v>
      </c>
      <c r="F38" s="653"/>
      <c r="G38" s="653"/>
      <c r="H38" s="652">
        <v>0</v>
      </c>
      <c r="N38" s="654" t="s">
        <v>741</v>
      </c>
      <c r="O38" s="653">
        <v>0</v>
      </c>
      <c r="P38" s="653">
        <v>0</v>
      </c>
      <c r="Q38" s="653"/>
      <c r="R38" s="653"/>
      <c r="S38" s="652">
        <v>0</v>
      </c>
      <c r="Y38" s="654" t="s">
        <v>741</v>
      </c>
      <c r="Z38" s="653">
        <v>0</v>
      </c>
      <c r="AA38" s="653">
        <v>0</v>
      </c>
      <c r="AB38" s="653"/>
      <c r="AC38" s="653"/>
      <c r="AD38" s="652">
        <v>0</v>
      </c>
      <c r="AJ38" s="654" t="s">
        <v>741</v>
      </c>
      <c r="AK38" s="653">
        <v>0</v>
      </c>
      <c r="AL38" s="653">
        <v>0</v>
      </c>
      <c r="AM38" s="653"/>
      <c r="AN38" s="653"/>
      <c r="AO38" s="652">
        <v>0</v>
      </c>
    </row>
    <row r="39" spans="1:44" x14ac:dyDescent="0.25">
      <c r="C39" s="654" t="s">
        <v>742</v>
      </c>
      <c r="D39" s="653">
        <v>0</v>
      </c>
      <c r="E39" s="653">
        <v>0</v>
      </c>
      <c r="F39" s="653"/>
      <c r="G39" s="653"/>
      <c r="H39" s="652">
        <v>0</v>
      </c>
      <c r="N39" s="654" t="s">
        <v>742</v>
      </c>
      <c r="O39" s="653">
        <v>0</v>
      </c>
      <c r="P39" s="653">
        <v>0</v>
      </c>
      <c r="Q39" s="653"/>
      <c r="R39" s="653"/>
      <c r="S39" s="652">
        <v>0</v>
      </c>
      <c r="Y39" s="654" t="s">
        <v>742</v>
      </c>
      <c r="Z39" s="653">
        <v>0</v>
      </c>
      <c r="AA39" s="653">
        <v>0</v>
      </c>
      <c r="AB39" s="653"/>
      <c r="AC39" s="653"/>
      <c r="AD39" s="652">
        <v>0</v>
      </c>
      <c r="AJ39" s="654" t="s">
        <v>742</v>
      </c>
      <c r="AK39" s="653">
        <v>0</v>
      </c>
      <c r="AL39" s="653">
        <v>0</v>
      </c>
      <c r="AM39" s="653"/>
      <c r="AN39" s="653"/>
      <c r="AO39" s="652">
        <v>0</v>
      </c>
    </row>
    <row r="40" spans="1:44" x14ac:dyDescent="0.25">
      <c r="C40" s="654" t="s">
        <v>743</v>
      </c>
      <c r="D40" s="653">
        <v>0</v>
      </c>
      <c r="E40" s="653">
        <v>0</v>
      </c>
      <c r="F40" s="653"/>
      <c r="G40" s="653"/>
      <c r="H40" s="652">
        <v>0</v>
      </c>
      <c r="N40" s="654" t="s">
        <v>743</v>
      </c>
      <c r="O40" s="653">
        <v>0</v>
      </c>
      <c r="P40" s="653">
        <v>0</v>
      </c>
      <c r="Q40" s="653"/>
      <c r="R40" s="653"/>
      <c r="S40" s="652">
        <v>0</v>
      </c>
      <c r="Y40" s="654" t="s">
        <v>743</v>
      </c>
      <c r="Z40" s="653">
        <v>0</v>
      </c>
      <c r="AA40" s="653">
        <v>0</v>
      </c>
      <c r="AB40" s="653"/>
      <c r="AC40" s="653"/>
      <c r="AD40" s="652">
        <v>0</v>
      </c>
      <c r="AJ40" s="654" t="s">
        <v>743</v>
      </c>
      <c r="AK40" s="653">
        <v>0</v>
      </c>
      <c r="AL40" s="653">
        <v>0</v>
      </c>
      <c r="AM40" s="653"/>
      <c r="AN40" s="653"/>
      <c r="AO40" s="652">
        <v>0</v>
      </c>
    </row>
    <row r="41" spans="1:44" x14ac:dyDescent="0.25">
      <c r="C41" s="654" t="s">
        <v>744</v>
      </c>
      <c r="D41" s="653">
        <v>0</v>
      </c>
      <c r="E41" s="653">
        <v>0</v>
      </c>
      <c r="F41" s="653"/>
      <c r="G41" s="653"/>
      <c r="H41" s="652">
        <v>0</v>
      </c>
      <c r="N41" s="654" t="s">
        <v>744</v>
      </c>
      <c r="O41" s="653">
        <v>0</v>
      </c>
      <c r="P41" s="653">
        <v>0</v>
      </c>
      <c r="Q41" s="653"/>
      <c r="R41" s="653"/>
      <c r="S41" s="652">
        <v>0</v>
      </c>
      <c r="Y41" s="654" t="s">
        <v>744</v>
      </c>
      <c r="Z41" s="653">
        <v>0</v>
      </c>
      <c r="AA41" s="653">
        <v>0</v>
      </c>
      <c r="AB41" s="653"/>
      <c r="AC41" s="653"/>
      <c r="AD41" s="652">
        <v>0</v>
      </c>
      <c r="AJ41" s="654" t="s">
        <v>744</v>
      </c>
      <c r="AK41" s="653">
        <v>0</v>
      </c>
      <c r="AL41" s="653">
        <v>0</v>
      </c>
      <c r="AM41" s="653"/>
      <c r="AN41" s="653"/>
      <c r="AO41" s="652">
        <v>0</v>
      </c>
    </row>
    <row r="42" spans="1:44" x14ac:dyDescent="0.25">
      <c r="C42" s="654" t="s">
        <v>745</v>
      </c>
      <c r="D42" s="653">
        <v>0</v>
      </c>
      <c r="E42" s="653">
        <v>0</v>
      </c>
      <c r="F42" s="653"/>
      <c r="G42" s="653"/>
      <c r="H42" s="652">
        <v>4</v>
      </c>
      <c r="N42" s="654" t="s">
        <v>745</v>
      </c>
      <c r="O42" s="653">
        <v>0</v>
      </c>
      <c r="P42" s="653">
        <v>0</v>
      </c>
      <c r="Q42" s="653"/>
      <c r="R42" s="653"/>
      <c r="S42" s="652">
        <v>4</v>
      </c>
      <c r="Y42" s="654" t="s">
        <v>745</v>
      </c>
      <c r="Z42" s="653">
        <v>0</v>
      </c>
      <c r="AA42" s="653">
        <v>0</v>
      </c>
      <c r="AB42" s="653"/>
      <c r="AC42" s="653"/>
      <c r="AD42" s="652">
        <v>4</v>
      </c>
      <c r="AJ42" s="654" t="s">
        <v>745</v>
      </c>
      <c r="AK42" s="653">
        <v>0</v>
      </c>
      <c r="AL42" s="653">
        <v>0</v>
      </c>
      <c r="AM42" s="653"/>
      <c r="AN42" s="653"/>
      <c r="AO42" s="652">
        <v>4</v>
      </c>
    </row>
    <row r="43" spans="1:44" x14ac:dyDescent="0.25">
      <c r="C43" s="654" t="s">
        <v>746</v>
      </c>
      <c r="D43" s="653">
        <v>0</v>
      </c>
      <c r="E43" s="653">
        <v>0</v>
      </c>
      <c r="F43" s="653"/>
      <c r="G43" s="653"/>
      <c r="H43" s="652">
        <v>0</v>
      </c>
      <c r="N43" s="654" t="s">
        <v>746</v>
      </c>
      <c r="O43" s="653">
        <v>0</v>
      </c>
      <c r="P43" s="653">
        <v>0</v>
      </c>
      <c r="Q43" s="653"/>
      <c r="R43" s="653"/>
      <c r="S43" s="652">
        <v>0</v>
      </c>
      <c r="Y43" s="654" t="s">
        <v>746</v>
      </c>
      <c r="Z43" s="653">
        <v>0</v>
      </c>
      <c r="AA43" s="653">
        <v>0</v>
      </c>
      <c r="AB43" s="653"/>
      <c r="AC43" s="653"/>
      <c r="AD43" s="652">
        <v>0</v>
      </c>
      <c r="AJ43" s="654" t="s">
        <v>746</v>
      </c>
      <c r="AK43" s="653">
        <v>0</v>
      </c>
      <c r="AL43" s="653">
        <v>0</v>
      </c>
      <c r="AM43" s="653"/>
      <c r="AN43" s="653"/>
      <c r="AO43" s="652">
        <v>0</v>
      </c>
    </row>
    <row r="44" spans="1:44" ht="16.5" thickBot="1" x14ac:dyDescent="0.3">
      <c r="C44" s="651" t="s">
        <v>747</v>
      </c>
      <c r="D44" s="650">
        <f>SUM(D37:D43)</f>
        <v>120</v>
      </c>
      <c r="E44" s="650">
        <f>SUM(E37:E43)</f>
        <v>560</v>
      </c>
      <c r="F44" s="650"/>
      <c r="G44" s="650"/>
      <c r="H44" s="649">
        <f>SUM(H37:H43)</f>
        <v>108</v>
      </c>
      <c r="N44" s="651" t="s">
        <v>747</v>
      </c>
      <c r="O44" s="650">
        <v>120</v>
      </c>
      <c r="P44" s="650">
        <f>SUM(P37:P43)</f>
        <v>565</v>
      </c>
      <c r="Q44" s="650"/>
      <c r="R44" s="650"/>
      <c r="S44" s="649">
        <f>SUM(S37:S43)</f>
        <v>109</v>
      </c>
      <c r="Y44" s="651" t="s">
        <v>747</v>
      </c>
      <c r="Z44" s="650">
        <f>SUM(Z37:Z43)</f>
        <v>120</v>
      </c>
      <c r="AA44" s="650">
        <f>SUM(AA37:AA43)</f>
        <v>565</v>
      </c>
      <c r="AB44" s="650"/>
      <c r="AC44" s="650"/>
      <c r="AD44" s="649">
        <f>SUM(AD37:AD43)</f>
        <v>108</v>
      </c>
      <c r="AJ44" s="651" t="s">
        <v>747</v>
      </c>
      <c r="AK44" s="650">
        <f>SUM(AK37:AK43)</f>
        <v>120</v>
      </c>
      <c r="AL44" s="650">
        <f>SUM(AL37:AL43)</f>
        <v>560</v>
      </c>
      <c r="AM44" s="650"/>
      <c r="AN44" s="650"/>
      <c r="AO44" s="649">
        <f>SUM(AO37:AO43)</f>
        <v>108</v>
      </c>
    </row>
  </sheetData>
  <pageMargins left="0.7" right="0.7" top="0.75" bottom="0.75" header="0.3" footer="0.3"/>
  <pageSetup paperSize="9" scale="74" orientation="portrait"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D428"/>
  <sheetViews>
    <sheetView zoomScale="71" zoomScaleNormal="71" workbookViewId="0">
      <pane ySplit="1" topLeftCell="A2" activePane="bottomLeft" state="frozen"/>
      <selection pane="bottomLeft" activeCell="AF34" sqref="AF34"/>
    </sheetView>
  </sheetViews>
  <sheetFormatPr defaultColWidth="9.140625" defaultRowHeight="34.5" x14ac:dyDescent="0.2"/>
  <cols>
    <col min="1" max="1" width="7.7109375" style="210" bestFit="1" customWidth="1"/>
    <col min="2" max="2" width="51.7109375" style="192" customWidth="1"/>
    <col min="3" max="3" width="8.7109375" style="192" bestFit="1" customWidth="1"/>
    <col min="4" max="7" width="5.140625" style="192" customWidth="1"/>
    <col min="8" max="8" width="5" style="192" customWidth="1"/>
    <col min="9" max="9" width="4.5703125" style="192" bestFit="1" customWidth="1"/>
    <col min="10" max="10" width="17.42578125" style="192" bestFit="1" customWidth="1"/>
    <col min="11" max="11" width="7.5703125" style="210" bestFit="1" customWidth="1"/>
    <col min="12" max="12" width="51.85546875" style="192" customWidth="1"/>
    <col min="13" max="13" width="8.7109375" style="192" bestFit="1" customWidth="1"/>
    <col min="14" max="19" width="5.140625" style="192" customWidth="1"/>
    <col min="20" max="20" width="17" style="192" bestFit="1" customWidth="1"/>
    <col min="21" max="21" width="7.5703125" style="211" bestFit="1" customWidth="1"/>
    <col min="22" max="22" width="51.5703125" style="192" customWidth="1"/>
    <col min="23" max="23" width="8.7109375" style="192" customWidth="1"/>
    <col min="24" max="26" width="5.140625" style="192" customWidth="1"/>
    <col min="27" max="29" width="5.28515625" style="192" customWidth="1"/>
    <col min="30" max="30" width="17" style="192" bestFit="1" customWidth="1"/>
    <col min="32" max="32" width="60.85546875" bestFit="1" customWidth="1"/>
    <col min="33" max="33" width="8" bestFit="1" customWidth="1"/>
    <col min="34" max="34" width="6.140625" customWidth="1"/>
    <col min="35" max="35" width="6.7109375" bestFit="1" customWidth="1"/>
    <col min="36" max="36" width="8.5703125" bestFit="1" customWidth="1"/>
    <col min="37" max="37" width="5.5703125" bestFit="1" customWidth="1"/>
    <col min="38" max="38" width="3.42578125" bestFit="1" customWidth="1"/>
    <col min="39" max="39" width="4.7109375" bestFit="1" customWidth="1"/>
    <col min="40" max="40" width="12.42578125" bestFit="1" customWidth="1"/>
    <col min="41" max="42" width="9.140625" style="155"/>
    <col min="43" max="52" width="8.85546875" customWidth="1"/>
    <col min="53" max="16384" width="9.140625" style="155"/>
  </cols>
  <sheetData>
    <row r="1" spans="1:56" ht="36" customHeight="1" thickBot="1" x14ac:dyDescent="0.25">
      <c r="A1" s="181"/>
      <c r="B1" s="1263" t="s">
        <v>280</v>
      </c>
      <c r="C1" s="1263"/>
      <c r="D1" s="1263"/>
      <c r="E1" s="1263"/>
      <c r="F1" s="1263"/>
      <c r="G1" s="1263"/>
      <c r="H1" s="1263"/>
      <c r="I1" s="1263"/>
      <c r="J1" s="1263"/>
      <c r="K1" s="181"/>
      <c r="L1" s="1263" t="s">
        <v>409</v>
      </c>
      <c r="M1" s="1263"/>
      <c r="N1" s="1263"/>
      <c r="O1" s="1263"/>
      <c r="P1" s="1263"/>
      <c r="Q1" s="1263"/>
      <c r="R1" s="1263"/>
      <c r="S1" s="1263"/>
      <c r="T1" s="1264"/>
      <c r="U1" s="182"/>
      <c r="V1" s="1263" t="s">
        <v>326</v>
      </c>
      <c r="W1" s="1263"/>
      <c r="X1" s="1263"/>
      <c r="Y1" s="1263"/>
      <c r="Z1" s="1263"/>
      <c r="AA1" s="1263"/>
      <c r="AB1" s="1263"/>
      <c r="AC1" s="1263"/>
      <c r="AD1" s="1263"/>
      <c r="AE1" s="181"/>
      <c r="AF1" s="1263" t="s">
        <v>640</v>
      </c>
      <c r="AG1" s="1263"/>
      <c r="AH1" s="1263"/>
      <c r="AI1" s="1263"/>
      <c r="AJ1" s="1263"/>
      <c r="AK1" s="1263"/>
      <c r="AL1" s="1263"/>
      <c r="AM1" s="1263"/>
      <c r="AN1" s="1264"/>
    </row>
    <row r="2" spans="1:56" ht="32.25" thickBot="1" x14ac:dyDescent="0.25">
      <c r="A2" s="183" t="s">
        <v>139</v>
      </c>
      <c r="B2" s="184" t="s">
        <v>140</v>
      </c>
      <c r="C2" s="184" t="s">
        <v>141</v>
      </c>
      <c r="D2" s="185" t="s">
        <v>508</v>
      </c>
      <c r="E2" s="185" t="s">
        <v>509</v>
      </c>
      <c r="F2" s="185" t="s">
        <v>510</v>
      </c>
      <c r="G2" s="184" t="s">
        <v>142</v>
      </c>
      <c r="H2" s="184" t="s">
        <v>137</v>
      </c>
      <c r="I2" s="184" t="s">
        <v>143</v>
      </c>
      <c r="J2" s="184" t="s">
        <v>144</v>
      </c>
      <c r="K2" s="183" t="s">
        <v>139</v>
      </c>
      <c r="L2" s="184" t="s">
        <v>140</v>
      </c>
      <c r="M2" s="184" t="s">
        <v>141</v>
      </c>
      <c r="N2" s="185" t="s">
        <v>508</v>
      </c>
      <c r="O2" s="185" t="s">
        <v>509</v>
      </c>
      <c r="P2" s="185" t="s">
        <v>510</v>
      </c>
      <c r="Q2" s="184" t="s">
        <v>142</v>
      </c>
      <c r="R2" s="184" t="s">
        <v>137</v>
      </c>
      <c r="S2" s="184" t="s">
        <v>143</v>
      </c>
      <c r="T2" s="186" t="s">
        <v>144</v>
      </c>
      <c r="U2" s="183" t="s">
        <v>139</v>
      </c>
      <c r="V2" s="184" t="s">
        <v>140</v>
      </c>
      <c r="W2" s="184" t="s">
        <v>141</v>
      </c>
      <c r="X2" s="184" t="s">
        <v>508</v>
      </c>
      <c r="Y2" s="184" t="s">
        <v>509</v>
      </c>
      <c r="Z2" s="184" t="s">
        <v>510</v>
      </c>
      <c r="AA2" s="184" t="s">
        <v>142</v>
      </c>
      <c r="AB2" s="184" t="s">
        <v>137</v>
      </c>
      <c r="AC2" s="184" t="s">
        <v>143</v>
      </c>
      <c r="AD2" s="184" t="s">
        <v>144</v>
      </c>
      <c r="AE2" s="183" t="s">
        <v>139</v>
      </c>
      <c r="AF2" s="184" t="s">
        <v>140</v>
      </c>
      <c r="AG2" s="184" t="s">
        <v>141</v>
      </c>
      <c r="AH2" s="184" t="s">
        <v>508</v>
      </c>
      <c r="AI2" s="184" t="s">
        <v>509</v>
      </c>
      <c r="AJ2" s="184" t="s">
        <v>510</v>
      </c>
      <c r="AK2" s="184" t="s">
        <v>142</v>
      </c>
      <c r="AL2" s="184" t="s">
        <v>137</v>
      </c>
      <c r="AM2" s="184" t="s">
        <v>143</v>
      </c>
      <c r="AN2" s="186" t="s">
        <v>144</v>
      </c>
    </row>
    <row r="3" spans="1:56" ht="15.75" customHeight="1" x14ac:dyDescent="0.2">
      <c r="A3" s="1265">
        <v>1</v>
      </c>
      <c r="B3" s="187" t="s">
        <v>425</v>
      </c>
      <c r="C3" s="188">
        <v>3</v>
      </c>
      <c r="D3" s="188">
        <f t="shared" ref="D3:D11" si="0">SUM(E3:F3)</f>
        <v>15</v>
      </c>
      <c r="E3" s="188">
        <v>15</v>
      </c>
      <c r="F3" s="188">
        <v>0</v>
      </c>
      <c r="G3" s="188">
        <f t="shared" ref="G3:G11" si="1">SUM(H3:I3)</f>
        <v>3</v>
      </c>
      <c r="H3" s="188">
        <v>3</v>
      </c>
      <c r="I3" s="188">
        <v>0</v>
      </c>
      <c r="J3" s="188" t="s">
        <v>99</v>
      </c>
      <c r="K3" s="1255">
        <v>1</v>
      </c>
      <c r="L3" s="187" t="s">
        <v>425</v>
      </c>
      <c r="M3" s="188">
        <v>3</v>
      </c>
      <c r="N3" s="189">
        <f t="shared" ref="N3:N11" si="2">SUM(O3:P3)</f>
        <v>15</v>
      </c>
      <c r="O3" s="189">
        <v>15</v>
      </c>
      <c r="P3" s="189">
        <v>0</v>
      </c>
      <c r="Q3" s="188">
        <f t="shared" ref="Q3:Q11" si="3">SUM(R3:S3)</f>
        <v>3</v>
      </c>
      <c r="R3" s="188">
        <v>3</v>
      </c>
      <c r="S3" s="188">
        <v>0</v>
      </c>
      <c r="T3" s="190" t="s">
        <v>99</v>
      </c>
      <c r="U3" s="1252">
        <v>1</v>
      </c>
      <c r="V3" s="187" t="s">
        <v>425</v>
      </c>
      <c r="W3" s="188">
        <v>3</v>
      </c>
      <c r="X3" s="188">
        <f t="shared" ref="X3:X11" si="4">SUM(Y3:Z3)</f>
        <v>15</v>
      </c>
      <c r="Y3" s="188">
        <v>15</v>
      </c>
      <c r="Z3" s="188">
        <v>0</v>
      </c>
      <c r="AA3" s="188">
        <f t="shared" ref="AA3:AA11" si="5">SUM(AB3:AC3)</f>
        <v>3</v>
      </c>
      <c r="AB3" s="188">
        <v>3</v>
      </c>
      <c r="AC3" s="188">
        <v>0</v>
      </c>
      <c r="AD3" s="188" t="s">
        <v>99</v>
      </c>
      <c r="AE3" s="1255">
        <v>1</v>
      </c>
      <c r="AF3" s="187" t="s">
        <v>425</v>
      </c>
      <c r="AG3" s="188">
        <v>3</v>
      </c>
      <c r="AH3" s="188">
        <f t="shared" ref="AH3:AH11" si="6">SUM(AI3:AJ3)</f>
        <v>15</v>
      </c>
      <c r="AI3" s="188">
        <v>15</v>
      </c>
      <c r="AJ3" s="188">
        <v>0</v>
      </c>
      <c r="AK3" s="188">
        <f t="shared" ref="AK3:AK11" si="7">SUM(AL3:AM3)</f>
        <v>3</v>
      </c>
      <c r="AL3" s="188">
        <v>3</v>
      </c>
      <c r="AM3" s="188">
        <v>0</v>
      </c>
      <c r="AN3" s="190" t="s">
        <v>99</v>
      </c>
      <c r="AQ3" s="155"/>
      <c r="AR3" s="155"/>
      <c r="AS3" s="155"/>
      <c r="AT3" s="155"/>
      <c r="AU3" s="155"/>
      <c r="AV3" s="155"/>
      <c r="AW3" s="155"/>
      <c r="AX3" s="155"/>
      <c r="AY3" s="155"/>
      <c r="AZ3" s="155"/>
    </row>
    <row r="4" spans="1:56" ht="15.75" customHeight="1" x14ac:dyDescent="0.2">
      <c r="A4" s="1266"/>
      <c r="B4" s="191" t="s">
        <v>427</v>
      </c>
      <c r="C4" s="192">
        <v>3</v>
      </c>
      <c r="D4" s="192">
        <f t="shared" si="0"/>
        <v>10</v>
      </c>
      <c r="E4" s="192">
        <v>0</v>
      </c>
      <c r="F4" s="192">
        <v>10</v>
      </c>
      <c r="G4" s="192">
        <f t="shared" si="1"/>
        <v>2</v>
      </c>
      <c r="H4" s="192">
        <v>0</v>
      </c>
      <c r="I4" s="192">
        <v>2</v>
      </c>
      <c r="J4" s="192" t="s">
        <v>101</v>
      </c>
      <c r="K4" s="1256"/>
      <c r="L4" s="191" t="s">
        <v>427</v>
      </c>
      <c r="M4" s="192">
        <v>3</v>
      </c>
      <c r="N4" s="193">
        <f t="shared" si="2"/>
        <v>10</v>
      </c>
      <c r="O4" s="193">
        <v>0</v>
      </c>
      <c r="P4" s="193">
        <v>10</v>
      </c>
      <c r="Q4" s="192">
        <f t="shared" si="3"/>
        <v>2</v>
      </c>
      <c r="R4" s="192">
        <v>0</v>
      </c>
      <c r="S4" s="192">
        <v>2</v>
      </c>
      <c r="T4" s="194" t="s">
        <v>101</v>
      </c>
      <c r="U4" s="1253"/>
      <c r="V4" s="191" t="s">
        <v>427</v>
      </c>
      <c r="W4" s="192">
        <v>3</v>
      </c>
      <c r="X4" s="192">
        <f t="shared" si="4"/>
        <v>10</v>
      </c>
      <c r="Y4" s="192">
        <v>0</v>
      </c>
      <c r="Z4" s="192">
        <v>10</v>
      </c>
      <c r="AA4" s="192">
        <f t="shared" si="5"/>
        <v>2</v>
      </c>
      <c r="AB4" s="192">
        <v>0</v>
      </c>
      <c r="AC4" s="192">
        <v>2</v>
      </c>
      <c r="AD4" s="192" t="s">
        <v>101</v>
      </c>
      <c r="AE4" s="1256"/>
      <c r="AF4" s="191" t="s">
        <v>427</v>
      </c>
      <c r="AG4" s="192">
        <v>3</v>
      </c>
      <c r="AH4" s="192">
        <f t="shared" si="6"/>
        <v>10</v>
      </c>
      <c r="AI4" s="192">
        <v>0</v>
      </c>
      <c r="AJ4" s="192">
        <v>10</v>
      </c>
      <c r="AK4" s="192">
        <f t="shared" si="7"/>
        <v>2</v>
      </c>
      <c r="AL4" s="192">
        <v>0</v>
      </c>
      <c r="AM4" s="192">
        <v>2</v>
      </c>
      <c r="AN4" s="194" t="s">
        <v>101</v>
      </c>
      <c r="AQ4" s="155"/>
      <c r="AR4" s="155"/>
      <c r="AS4" s="155"/>
      <c r="AT4" s="155"/>
      <c r="AU4" s="155"/>
      <c r="AV4" s="155"/>
      <c r="AW4" s="155"/>
      <c r="AX4" s="155"/>
      <c r="AY4" s="155"/>
      <c r="AZ4" s="155"/>
    </row>
    <row r="5" spans="1:56" ht="15.75" customHeight="1" x14ac:dyDescent="0.2">
      <c r="A5" s="1266"/>
      <c r="B5" s="191" t="s">
        <v>253</v>
      </c>
      <c r="C5" s="192">
        <v>2</v>
      </c>
      <c r="D5" s="192">
        <f t="shared" si="0"/>
        <v>10</v>
      </c>
      <c r="E5" s="192">
        <v>5</v>
      </c>
      <c r="F5" s="192">
        <v>5</v>
      </c>
      <c r="G5" s="192">
        <f t="shared" si="1"/>
        <v>2</v>
      </c>
      <c r="H5" s="192">
        <v>1</v>
      </c>
      <c r="I5" s="192">
        <v>1</v>
      </c>
      <c r="J5" s="192" t="s">
        <v>99</v>
      </c>
      <c r="K5" s="1256"/>
      <c r="L5" s="191" t="s">
        <v>253</v>
      </c>
      <c r="M5" s="192">
        <v>2</v>
      </c>
      <c r="N5" s="193">
        <f t="shared" si="2"/>
        <v>10</v>
      </c>
      <c r="O5" s="193">
        <v>5</v>
      </c>
      <c r="P5" s="193">
        <v>5</v>
      </c>
      <c r="Q5" s="192">
        <f t="shared" si="3"/>
        <v>2</v>
      </c>
      <c r="R5" s="192">
        <v>1</v>
      </c>
      <c r="S5" s="192">
        <v>1</v>
      </c>
      <c r="T5" s="194" t="s">
        <v>99</v>
      </c>
      <c r="U5" s="1253"/>
      <c r="V5" s="191" t="s">
        <v>253</v>
      </c>
      <c r="W5" s="192">
        <v>2</v>
      </c>
      <c r="X5" s="192">
        <f t="shared" si="4"/>
        <v>10</v>
      </c>
      <c r="Y5" s="192">
        <v>5</v>
      </c>
      <c r="Z5" s="192">
        <v>5</v>
      </c>
      <c r="AA5" s="192">
        <f t="shared" si="5"/>
        <v>2</v>
      </c>
      <c r="AB5" s="192">
        <v>1</v>
      </c>
      <c r="AC5" s="192">
        <v>1</v>
      </c>
      <c r="AD5" s="192" t="s">
        <v>99</v>
      </c>
      <c r="AE5" s="1256"/>
      <c r="AF5" s="191" t="s">
        <v>253</v>
      </c>
      <c r="AG5" s="192">
        <v>2</v>
      </c>
      <c r="AH5" s="192">
        <f t="shared" si="6"/>
        <v>10</v>
      </c>
      <c r="AI5" s="192">
        <v>5</v>
      </c>
      <c r="AJ5" s="192">
        <v>5</v>
      </c>
      <c r="AK5" s="192">
        <f t="shared" si="7"/>
        <v>2</v>
      </c>
      <c r="AL5" s="192">
        <v>1</v>
      </c>
      <c r="AM5" s="192">
        <v>1</v>
      </c>
      <c r="AN5" s="194" t="s">
        <v>99</v>
      </c>
      <c r="AP5"/>
      <c r="AQ5" s="155"/>
      <c r="AR5" s="155"/>
      <c r="AS5" s="155"/>
      <c r="AT5" s="155"/>
      <c r="AU5" s="155"/>
      <c r="AV5" s="155"/>
      <c r="AW5" s="155"/>
      <c r="AX5" s="155"/>
      <c r="AY5" s="155"/>
      <c r="AZ5" s="155"/>
      <c r="BA5"/>
      <c r="BB5"/>
      <c r="BC5"/>
      <c r="BD5"/>
    </row>
    <row r="6" spans="1:56" ht="15.75" customHeight="1" x14ac:dyDescent="0.2">
      <c r="A6" s="1266"/>
      <c r="B6" s="191" t="s">
        <v>261</v>
      </c>
      <c r="C6" s="192">
        <v>3</v>
      </c>
      <c r="D6" s="192">
        <f t="shared" si="0"/>
        <v>10</v>
      </c>
      <c r="E6" s="192">
        <v>0</v>
      </c>
      <c r="F6" s="192">
        <v>10</v>
      </c>
      <c r="G6" s="192">
        <f t="shared" si="1"/>
        <v>2</v>
      </c>
      <c r="H6" s="192">
        <v>0</v>
      </c>
      <c r="I6" s="192">
        <v>2</v>
      </c>
      <c r="J6" s="192" t="s">
        <v>101</v>
      </c>
      <c r="K6" s="1256"/>
      <c r="L6" s="191" t="s">
        <v>261</v>
      </c>
      <c r="M6" s="192">
        <v>3</v>
      </c>
      <c r="N6" s="193">
        <f t="shared" si="2"/>
        <v>10</v>
      </c>
      <c r="O6" s="193">
        <v>0</v>
      </c>
      <c r="P6" s="193">
        <v>10</v>
      </c>
      <c r="Q6" s="192">
        <f t="shared" si="3"/>
        <v>2</v>
      </c>
      <c r="R6" s="192">
        <v>0</v>
      </c>
      <c r="S6" s="192">
        <v>2</v>
      </c>
      <c r="T6" s="194" t="s">
        <v>101</v>
      </c>
      <c r="U6" s="1253"/>
      <c r="V6" s="191" t="s">
        <v>261</v>
      </c>
      <c r="W6" s="192">
        <v>3</v>
      </c>
      <c r="X6" s="192">
        <f t="shared" si="4"/>
        <v>10</v>
      </c>
      <c r="Y6" s="192">
        <v>0</v>
      </c>
      <c r="Z6" s="192">
        <v>10</v>
      </c>
      <c r="AA6" s="192">
        <f t="shared" si="5"/>
        <v>2</v>
      </c>
      <c r="AB6" s="192">
        <v>0</v>
      </c>
      <c r="AC6" s="192">
        <v>2</v>
      </c>
      <c r="AD6" s="192" t="s">
        <v>101</v>
      </c>
      <c r="AE6" s="1256"/>
      <c r="AF6" s="191" t="s">
        <v>261</v>
      </c>
      <c r="AG6" s="192">
        <v>3</v>
      </c>
      <c r="AH6" s="192">
        <f t="shared" si="6"/>
        <v>10</v>
      </c>
      <c r="AI6" s="192">
        <v>0</v>
      </c>
      <c r="AJ6" s="192">
        <v>10</v>
      </c>
      <c r="AK6" s="192">
        <f t="shared" si="7"/>
        <v>2</v>
      </c>
      <c r="AL6" s="192">
        <v>0</v>
      </c>
      <c r="AM6" s="192">
        <v>2</v>
      </c>
      <c r="AN6" s="194" t="s">
        <v>101</v>
      </c>
      <c r="AP6"/>
      <c r="AQ6" s="155"/>
      <c r="AR6" s="155"/>
      <c r="AS6" s="155"/>
      <c r="AT6" s="155"/>
      <c r="AU6" s="155"/>
      <c r="AV6" s="155"/>
      <c r="AW6" s="155"/>
      <c r="AX6" s="155"/>
      <c r="AY6" s="155"/>
      <c r="AZ6" s="155"/>
      <c r="BA6"/>
      <c r="BB6"/>
      <c r="BC6"/>
      <c r="BD6"/>
    </row>
    <row r="7" spans="1:56" ht="15.75" customHeight="1" x14ac:dyDescent="0.2">
      <c r="A7" s="1266"/>
      <c r="B7" s="191" t="s">
        <v>511</v>
      </c>
      <c r="C7" s="192">
        <v>5</v>
      </c>
      <c r="D7" s="192">
        <f t="shared" si="0"/>
        <v>15</v>
      </c>
      <c r="E7" s="192">
        <v>5</v>
      </c>
      <c r="F7" s="192">
        <v>10</v>
      </c>
      <c r="G7" s="192">
        <f t="shared" si="1"/>
        <v>4</v>
      </c>
      <c r="H7" s="192">
        <v>2</v>
      </c>
      <c r="I7" s="192">
        <v>2</v>
      </c>
      <c r="J7" s="192" t="s">
        <v>101</v>
      </c>
      <c r="K7" s="1256"/>
      <c r="L7" s="191" t="s">
        <v>511</v>
      </c>
      <c r="M7" s="192">
        <v>5</v>
      </c>
      <c r="N7" s="193">
        <f t="shared" si="2"/>
        <v>15</v>
      </c>
      <c r="O7" s="193">
        <v>5</v>
      </c>
      <c r="P7" s="193">
        <v>10</v>
      </c>
      <c r="Q7" s="192">
        <f t="shared" si="3"/>
        <v>4</v>
      </c>
      <c r="R7" s="192">
        <v>2</v>
      </c>
      <c r="S7" s="192">
        <v>2</v>
      </c>
      <c r="T7" s="194" t="s">
        <v>101</v>
      </c>
      <c r="U7" s="1253"/>
      <c r="V7" s="191" t="s">
        <v>511</v>
      </c>
      <c r="W7" s="192">
        <v>5</v>
      </c>
      <c r="X7" s="192">
        <f t="shared" si="4"/>
        <v>15</v>
      </c>
      <c r="Y7" s="192">
        <v>5</v>
      </c>
      <c r="Z7" s="192">
        <v>10</v>
      </c>
      <c r="AA7" s="192">
        <f t="shared" si="5"/>
        <v>4</v>
      </c>
      <c r="AB7" s="192">
        <v>2</v>
      </c>
      <c r="AC7" s="192">
        <v>2</v>
      </c>
      <c r="AD7" s="192" t="s">
        <v>101</v>
      </c>
      <c r="AE7" s="1256"/>
      <c r="AF7" s="191" t="s">
        <v>511</v>
      </c>
      <c r="AG7" s="192">
        <v>5</v>
      </c>
      <c r="AH7" s="192">
        <f t="shared" si="6"/>
        <v>15</v>
      </c>
      <c r="AI7" s="192">
        <v>5</v>
      </c>
      <c r="AJ7" s="192">
        <v>10</v>
      </c>
      <c r="AK7" s="192">
        <f t="shared" si="7"/>
        <v>4</v>
      </c>
      <c r="AL7" s="192">
        <v>2</v>
      </c>
      <c r="AM7" s="192">
        <v>2</v>
      </c>
      <c r="AN7" s="194" t="s">
        <v>101</v>
      </c>
      <c r="AP7"/>
      <c r="AQ7" s="155"/>
      <c r="AR7" s="155"/>
      <c r="AS7" s="155"/>
      <c r="AT7" s="155"/>
      <c r="AU7" s="155"/>
      <c r="AV7" s="155"/>
      <c r="AW7" s="155"/>
      <c r="AX7" s="155"/>
      <c r="AY7" s="155"/>
      <c r="AZ7" s="155"/>
      <c r="BA7"/>
      <c r="BB7"/>
      <c r="BC7"/>
      <c r="BD7"/>
    </row>
    <row r="8" spans="1:56" ht="15.75" customHeight="1" x14ac:dyDescent="0.2">
      <c r="A8" s="1266"/>
      <c r="B8" s="191" t="s">
        <v>512</v>
      </c>
      <c r="C8" s="192">
        <v>3</v>
      </c>
      <c r="D8" s="192">
        <f t="shared" si="0"/>
        <v>10</v>
      </c>
      <c r="E8" s="192">
        <v>0</v>
      </c>
      <c r="F8" s="192">
        <v>10</v>
      </c>
      <c r="G8" s="192">
        <f t="shared" si="1"/>
        <v>2</v>
      </c>
      <c r="H8" s="192">
        <v>0</v>
      </c>
      <c r="I8" s="192">
        <v>2</v>
      </c>
      <c r="J8" s="192" t="s">
        <v>101</v>
      </c>
      <c r="K8" s="1256"/>
      <c r="L8" s="191" t="s">
        <v>512</v>
      </c>
      <c r="M8" s="192">
        <v>3</v>
      </c>
      <c r="N8" s="193">
        <f t="shared" si="2"/>
        <v>10</v>
      </c>
      <c r="O8" s="193">
        <v>0</v>
      </c>
      <c r="P8" s="193">
        <v>10</v>
      </c>
      <c r="Q8" s="192">
        <f t="shared" si="3"/>
        <v>2</v>
      </c>
      <c r="R8" s="192">
        <v>0</v>
      </c>
      <c r="S8" s="192">
        <v>2</v>
      </c>
      <c r="T8" s="194" t="s">
        <v>101</v>
      </c>
      <c r="U8" s="1253"/>
      <c r="V8" s="191" t="s">
        <v>512</v>
      </c>
      <c r="W8" s="192">
        <v>3</v>
      </c>
      <c r="X8" s="192">
        <f t="shared" si="4"/>
        <v>10</v>
      </c>
      <c r="Y8" s="192">
        <v>0</v>
      </c>
      <c r="Z8" s="192">
        <v>10</v>
      </c>
      <c r="AA8" s="192">
        <f t="shared" si="5"/>
        <v>2</v>
      </c>
      <c r="AB8" s="192">
        <v>0</v>
      </c>
      <c r="AC8" s="192">
        <v>2</v>
      </c>
      <c r="AD8" s="192" t="s">
        <v>101</v>
      </c>
      <c r="AE8" s="1256"/>
      <c r="AF8" s="191" t="s">
        <v>512</v>
      </c>
      <c r="AG8" s="192">
        <v>3</v>
      </c>
      <c r="AH8" s="192">
        <f t="shared" si="6"/>
        <v>10</v>
      </c>
      <c r="AI8" s="192">
        <v>0</v>
      </c>
      <c r="AJ8" s="192">
        <v>10</v>
      </c>
      <c r="AK8" s="192">
        <f t="shared" si="7"/>
        <v>2</v>
      </c>
      <c r="AL8" s="192">
        <v>0</v>
      </c>
      <c r="AM8" s="192">
        <v>2</v>
      </c>
      <c r="AN8" s="194" t="s">
        <v>101</v>
      </c>
      <c r="AP8"/>
      <c r="AQ8" s="155"/>
      <c r="AR8" s="155"/>
      <c r="AS8" s="155"/>
      <c r="AT8" s="155"/>
      <c r="AU8" s="155"/>
      <c r="AV8" s="155"/>
      <c r="AW8" s="155"/>
      <c r="AX8" s="155"/>
      <c r="AY8" s="155"/>
      <c r="AZ8" s="155"/>
      <c r="BA8"/>
      <c r="BB8"/>
      <c r="BC8"/>
      <c r="BD8"/>
    </row>
    <row r="9" spans="1:56" ht="15.75" customHeight="1" x14ac:dyDescent="0.2">
      <c r="A9" s="1266"/>
      <c r="B9" s="191" t="s">
        <v>262</v>
      </c>
      <c r="C9" s="192">
        <v>3</v>
      </c>
      <c r="D9" s="192">
        <f t="shared" si="0"/>
        <v>10</v>
      </c>
      <c r="E9" s="192">
        <v>0</v>
      </c>
      <c r="F9" s="192">
        <v>10</v>
      </c>
      <c r="G9" s="192">
        <f t="shared" si="1"/>
        <v>2</v>
      </c>
      <c r="H9" s="192">
        <v>0</v>
      </c>
      <c r="I9" s="192">
        <v>2</v>
      </c>
      <c r="J9" s="192" t="s">
        <v>101</v>
      </c>
      <c r="K9" s="1256"/>
      <c r="L9" s="191" t="s">
        <v>262</v>
      </c>
      <c r="M9" s="192">
        <v>3</v>
      </c>
      <c r="N9" s="193">
        <f t="shared" si="2"/>
        <v>10</v>
      </c>
      <c r="O9" s="193">
        <v>0</v>
      </c>
      <c r="P9" s="193">
        <v>10</v>
      </c>
      <c r="Q9" s="192">
        <f t="shared" si="3"/>
        <v>2</v>
      </c>
      <c r="R9" s="192">
        <v>0</v>
      </c>
      <c r="S9" s="192">
        <v>2</v>
      </c>
      <c r="T9" s="194" t="s">
        <v>101</v>
      </c>
      <c r="U9" s="1253"/>
      <c r="V9" s="191" t="s">
        <v>262</v>
      </c>
      <c r="W9" s="192">
        <v>3</v>
      </c>
      <c r="X9" s="192">
        <f t="shared" si="4"/>
        <v>10</v>
      </c>
      <c r="Y9" s="192">
        <v>0</v>
      </c>
      <c r="Z9" s="192">
        <v>10</v>
      </c>
      <c r="AA9" s="192">
        <f t="shared" si="5"/>
        <v>2</v>
      </c>
      <c r="AB9" s="192">
        <v>0</v>
      </c>
      <c r="AC9" s="192">
        <v>2</v>
      </c>
      <c r="AD9" s="192" t="s">
        <v>101</v>
      </c>
      <c r="AE9" s="1256"/>
      <c r="AF9" s="191" t="s">
        <v>262</v>
      </c>
      <c r="AG9" s="192">
        <v>3</v>
      </c>
      <c r="AH9" s="192">
        <f t="shared" si="6"/>
        <v>10</v>
      </c>
      <c r="AI9" s="192">
        <v>0</v>
      </c>
      <c r="AJ9" s="192">
        <v>10</v>
      </c>
      <c r="AK9" s="192">
        <f t="shared" si="7"/>
        <v>2</v>
      </c>
      <c r="AL9" s="192">
        <v>0</v>
      </c>
      <c r="AM9" s="192">
        <v>2</v>
      </c>
      <c r="AN9" s="194" t="s">
        <v>101</v>
      </c>
      <c r="AP9"/>
      <c r="AQ9" s="155"/>
      <c r="AR9" s="155"/>
      <c r="AS9" s="155"/>
      <c r="AT9" s="155"/>
      <c r="AU9" s="155"/>
      <c r="AV9" s="155"/>
      <c r="AW9" s="155"/>
      <c r="AX9" s="155"/>
      <c r="AY9" s="155"/>
      <c r="AZ9" s="155"/>
      <c r="BA9"/>
      <c r="BB9"/>
      <c r="BC9"/>
      <c r="BD9"/>
    </row>
    <row r="10" spans="1:56" ht="15.75" customHeight="1" x14ac:dyDescent="0.2">
      <c r="A10" s="1266"/>
      <c r="B10" s="191" t="s">
        <v>114</v>
      </c>
      <c r="C10" s="192">
        <v>4</v>
      </c>
      <c r="D10" s="192">
        <f t="shared" si="0"/>
        <v>10</v>
      </c>
      <c r="E10" s="192">
        <v>5</v>
      </c>
      <c r="F10" s="192">
        <v>5</v>
      </c>
      <c r="G10" s="192">
        <f t="shared" si="1"/>
        <v>2</v>
      </c>
      <c r="H10" s="192">
        <v>1</v>
      </c>
      <c r="I10" s="192">
        <v>1</v>
      </c>
      <c r="J10" s="192" t="s">
        <v>99</v>
      </c>
      <c r="K10" s="1256"/>
      <c r="L10" s="191" t="s">
        <v>114</v>
      </c>
      <c r="M10" s="192">
        <v>4</v>
      </c>
      <c r="N10" s="193">
        <f t="shared" si="2"/>
        <v>10</v>
      </c>
      <c r="O10" s="193">
        <v>5</v>
      </c>
      <c r="P10" s="193">
        <v>5</v>
      </c>
      <c r="Q10" s="192">
        <f t="shared" si="3"/>
        <v>2</v>
      </c>
      <c r="R10" s="192">
        <v>1</v>
      </c>
      <c r="S10" s="192">
        <v>1</v>
      </c>
      <c r="T10" s="194" t="s">
        <v>99</v>
      </c>
      <c r="U10" s="1253"/>
      <c r="V10" s="191" t="s">
        <v>114</v>
      </c>
      <c r="W10" s="192">
        <v>4</v>
      </c>
      <c r="X10" s="192">
        <f t="shared" si="4"/>
        <v>10</v>
      </c>
      <c r="Y10" s="192">
        <v>5</v>
      </c>
      <c r="Z10" s="192">
        <v>5</v>
      </c>
      <c r="AA10" s="192">
        <f t="shared" si="5"/>
        <v>2</v>
      </c>
      <c r="AB10" s="192">
        <v>1</v>
      </c>
      <c r="AC10" s="192">
        <v>1</v>
      </c>
      <c r="AD10" s="192" t="s">
        <v>99</v>
      </c>
      <c r="AE10" s="1256"/>
      <c r="AF10" s="191" t="s">
        <v>114</v>
      </c>
      <c r="AG10" s="192">
        <v>4</v>
      </c>
      <c r="AH10" s="192">
        <f t="shared" si="6"/>
        <v>10</v>
      </c>
      <c r="AI10" s="192">
        <v>5</v>
      </c>
      <c r="AJ10" s="192">
        <v>5</v>
      </c>
      <c r="AK10" s="192">
        <f t="shared" si="7"/>
        <v>2</v>
      </c>
      <c r="AL10" s="192">
        <v>1</v>
      </c>
      <c r="AM10" s="192">
        <v>1</v>
      </c>
      <c r="AN10" s="194" t="s">
        <v>99</v>
      </c>
      <c r="AP10"/>
      <c r="AQ10" s="155"/>
      <c r="AR10" s="155"/>
      <c r="AS10" s="155"/>
      <c r="AT10" s="155"/>
      <c r="AU10" s="155"/>
      <c r="AV10" s="155"/>
      <c r="AW10" s="155"/>
      <c r="AX10" s="155"/>
      <c r="AY10" s="155"/>
      <c r="AZ10" s="155"/>
      <c r="BA10"/>
      <c r="BB10"/>
      <c r="BC10"/>
      <c r="BD10"/>
    </row>
    <row r="11" spans="1:56" ht="15.75" customHeight="1" x14ac:dyDescent="0.2">
      <c r="A11" s="1266"/>
      <c r="B11" s="191" t="s">
        <v>240</v>
      </c>
      <c r="C11" s="192">
        <v>4</v>
      </c>
      <c r="D11" s="155">
        <f t="shared" si="0"/>
        <v>10</v>
      </c>
      <c r="E11" s="192">
        <v>0</v>
      </c>
      <c r="F11" s="192">
        <v>10</v>
      </c>
      <c r="G11" s="155">
        <f t="shared" si="1"/>
        <v>2</v>
      </c>
      <c r="H11" s="192">
        <v>0</v>
      </c>
      <c r="I11" s="192">
        <v>2</v>
      </c>
      <c r="J11" s="192" t="s">
        <v>101</v>
      </c>
      <c r="K11" s="1256"/>
      <c r="L11" s="191" t="s">
        <v>240</v>
      </c>
      <c r="M11" s="192">
        <v>4</v>
      </c>
      <c r="N11" s="195">
        <f t="shared" si="2"/>
        <v>10</v>
      </c>
      <c r="O11" s="193">
        <v>0</v>
      </c>
      <c r="P11" s="193">
        <v>10</v>
      </c>
      <c r="Q11" s="155">
        <f t="shared" si="3"/>
        <v>2</v>
      </c>
      <c r="R11" s="192">
        <v>0</v>
      </c>
      <c r="S11" s="192">
        <v>2</v>
      </c>
      <c r="T11" s="194" t="s">
        <v>101</v>
      </c>
      <c r="U11" s="1253"/>
      <c r="V11" s="191" t="s">
        <v>240</v>
      </c>
      <c r="W11" s="192">
        <v>4</v>
      </c>
      <c r="X11" s="192">
        <f t="shared" si="4"/>
        <v>10</v>
      </c>
      <c r="Y11" s="192">
        <v>0</v>
      </c>
      <c r="Z11" s="192">
        <v>10</v>
      </c>
      <c r="AA11" s="192">
        <f t="shared" si="5"/>
        <v>2</v>
      </c>
      <c r="AB11" s="192">
        <v>0</v>
      </c>
      <c r="AC11" s="192">
        <v>2</v>
      </c>
      <c r="AD11" s="192" t="s">
        <v>101</v>
      </c>
      <c r="AE11" s="1256"/>
      <c r="AF11" s="191" t="s">
        <v>561</v>
      </c>
      <c r="AG11" s="192">
        <v>4</v>
      </c>
      <c r="AH11" s="192">
        <f t="shared" si="6"/>
        <v>15</v>
      </c>
      <c r="AI11" s="192">
        <v>5</v>
      </c>
      <c r="AJ11" s="192">
        <v>10</v>
      </c>
      <c r="AK11" s="192">
        <f t="shared" si="7"/>
        <v>3</v>
      </c>
      <c r="AL11" s="192">
        <v>1</v>
      </c>
      <c r="AM11" s="192">
        <v>2</v>
      </c>
      <c r="AN11" s="194" t="s">
        <v>99</v>
      </c>
      <c r="AP11"/>
      <c r="AQ11" s="155"/>
      <c r="AR11" s="155"/>
      <c r="AS11" s="155"/>
      <c r="AT11" s="155"/>
      <c r="AU11" s="155"/>
      <c r="AV11" s="155"/>
      <c r="AW11" s="155"/>
      <c r="AX11" s="155"/>
      <c r="AY11" s="155"/>
      <c r="AZ11" s="155"/>
      <c r="BA11"/>
      <c r="BB11"/>
      <c r="BC11"/>
      <c r="BD11"/>
    </row>
    <row r="12" spans="1:56" ht="15.75" customHeight="1" thickBot="1" x14ac:dyDescent="0.25">
      <c r="A12" s="1267"/>
      <c r="B12" s="196" t="s">
        <v>135</v>
      </c>
      <c r="C12" s="197">
        <f>SUM(C3:C11)</f>
        <v>30</v>
      </c>
      <c r="D12" s="198">
        <f t="shared" ref="D12:I12" si="8">SUM(D3:D11)</f>
        <v>100</v>
      </c>
      <c r="E12" s="198">
        <f t="shared" si="8"/>
        <v>30</v>
      </c>
      <c r="F12" s="198">
        <f t="shared" si="8"/>
        <v>70</v>
      </c>
      <c r="G12" s="199">
        <f t="shared" si="8"/>
        <v>21</v>
      </c>
      <c r="H12" s="199">
        <f t="shared" si="8"/>
        <v>7</v>
      </c>
      <c r="I12" s="199">
        <f t="shared" si="8"/>
        <v>14</v>
      </c>
      <c r="J12" s="197"/>
      <c r="K12" s="1257"/>
      <c r="L12" s="196" t="s">
        <v>135</v>
      </c>
      <c r="M12" s="197">
        <f>SUM(M3:M11)</f>
        <v>30</v>
      </c>
      <c r="N12" s="198">
        <f t="shared" ref="N12:S12" si="9">SUM(N3:N11)</f>
        <v>100</v>
      </c>
      <c r="O12" s="198">
        <f t="shared" si="9"/>
        <v>30</v>
      </c>
      <c r="P12" s="198">
        <f t="shared" si="9"/>
        <v>70</v>
      </c>
      <c r="Q12" s="199">
        <f t="shared" si="9"/>
        <v>21</v>
      </c>
      <c r="R12" s="199">
        <f t="shared" si="9"/>
        <v>7</v>
      </c>
      <c r="S12" s="199">
        <f t="shared" si="9"/>
        <v>14</v>
      </c>
      <c r="T12" s="201"/>
      <c r="U12" s="1254"/>
      <c r="V12" s="196" t="s">
        <v>135</v>
      </c>
      <c r="W12" s="197">
        <f t="shared" ref="W12:AC12" si="10">SUM(W3:W11)</f>
        <v>30</v>
      </c>
      <c r="X12" s="199">
        <f t="shared" si="10"/>
        <v>100</v>
      </c>
      <c r="Y12" s="199">
        <f t="shared" si="10"/>
        <v>30</v>
      </c>
      <c r="Z12" s="199">
        <f t="shared" si="10"/>
        <v>70</v>
      </c>
      <c r="AA12" s="199">
        <f t="shared" si="10"/>
        <v>21</v>
      </c>
      <c r="AB12" s="199">
        <f t="shared" si="10"/>
        <v>7</v>
      </c>
      <c r="AC12" s="199">
        <f t="shared" si="10"/>
        <v>14</v>
      </c>
      <c r="AD12" s="200"/>
      <c r="AE12" s="1257"/>
      <c r="AF12" s="455" t="s">
        <v>135</v>
      </c>
      <c r="AG12" s="200">
        <f>SUM(AG3:AG11)</f>
        <v>30</v>
      </c>
      <c r="AH12" s="192">
        <f t="shared" ref="AH12:AM12" si="11">SUM(AH3:AH11)</f>
        <v>105</v>
      </c>
      <c r="AI12" s="192">
        <f t="shared" si="11"/>
        <v>35</v>
      </c>
      <c r="AJ12" s="192">
        <f t="shared" si="11"/>
        <v>70</v>
      </c>
      <c r="AK12" s="192">
        <f t="shared" si="11"/>
        <v>22</v>
      </c>
      <c r="AL12" s="192">
        <f t="shared" si="11"/>
        <v>8</v>
      </c>
      <c r="AM12" s="192">
        <f t="shared" si="11"/>
        <v>14</v>
      </c>
      <c r="AN12" s="204"/>
      <c r="AP12"/>
      <c r="AQ12" s="155"/>
      <c r="AR12" s="155"/>
      <c r="AS12" s="155"/>
      <c r="AT12" s="155"/>
      <c r="AU12" s="155"/>
      <c r="AV12" s="155"/>
      <c r="AW12" s="155"/>
      <c r="AX12" s="155"/>
      <c r="AY12" s="155"/>
      <c r="AZ12" s="155"/>
      <c r="BA12"/>
      <c r="BB12"/>
      <c r="BC12"/>
      <c r="BD12"/>
    </row>
    <row r="13" spans="1:56" ht="15.75" customHeight="1" x14ac:dyDescent="0.2">
      <c r="A13" s="1252">
        <v>2</v>
      </c>
      <c r="B13" s="191" t="s">
        <v>259</v>
      </c>
      <c r="C13" s="192">
        <v>3</v>
      </c>
      <c r="D13" s="188">
        <f t="shared" ref="D13:D20" si="12">SUM(E13:F13)</f>
        <v>10</v>
      </c>
      <c r="E13" s="188">
        <v>10</v>
      </c>
      <c r="F13" s="188">
        <v>0</v>
      </c>
      <c r="G13" s="188">
        <f t="shared" ref="G13:G20" si="13">SUM(H13:I13)</f>
        <v>2</v>
      </c>
      <c r="H13" s="188">
        <v>2</v>
      </c>
      <c r="I13" s="188">
        <v>0</v>
      </c>
      <c r="J13" s="192" t="s">
        <v>99</v>
      </c>
      <c r="K13" s="1255">
        <v>2</v>
      </c>
      <c r="L13" s="191" t="s">
        <v>259</v>
      </c>
      <c r="M13" s="192">
        <v>3</v>
      </c>
      <c r="N13" s="189">
        <f t="shared" ref="N13:N18" si="14">SUM(O13:P13)</f>
        <v>10</v>
      </c>
      <c r="O13" s="189">
        <v>10</v>
      </c>
      <c r="P13" s="189">
        <v>0</v>
      </c>
      <c r="Q13" s="188">
        <f t="shared" ref="Q13:Q19" si="15">SUM(R13:S13)</f>
        <v>2</v>
      </c>
      <c r="R13" s="188">
        <v>2</v>
      </c>
      <c r="S13" s="188">
        <v>0</v>
      </c>
      <c r="T13" s="194" t="s">
        <v>99</v>
      </c>
      <c r="U13" s="1255">
        <v>2</v>
      </c>
      <c r="V13" s="191" t="s">
        <v>259</v>
      </c>
      <c r="W13" s="192">
        <v>3</v>
      </c>
      <c r="X13" s="188">
        <f>SUM(Y13:Z13)</f>
        <v>10</v>
      </c>
      <c r="Y13" s="188">
        <v>10</v>
      </c>
      <c r="Z13" s="188">
        <v>0</v>
      </c>
      <c r="AA13" s="188">
        <f t="shared" ref="AA13:AA18" si="16">SUM(AB13:AC13)</f>
        <v>2</v>
      </c>
      <c r="AB13" s="188">
        <v>2</v>
      </c>
      <c r="AC13" s="188">
        <v>0</v>
      </c>
      <c r="AD13" s="192" t="s">
        <v>99</v>
      </c>
      <c r="AE13" s="1252">
        <v>2</v>
      </c>
      <c r="AF13" s="191" t="s">
        <v>259</v>
      </c>
      <c r="AG13" s="192">
        <v>3</v>
      </c>
      <c r="AH13" s="188">
        <f>SUM(AI13:AJ13)</f>
        <v>10</v>
      </c>
      <c r="AI13" s="188">
        <v>10</v>
      </c>
      <c r="AJ13" s="188">
        <v>0</v>
      </c>
      <c r="AK13" s="188">
        <f t="shared" ref="AK13:AK21" si="17">SUM(AL13:AM13)</f>
        <v>2</v>
      </c>
      <c r="AL13" s="188">
        <v>2</v>
      </c>
      <c r="AM13" s="188">
        <v>0</v>
      </c>
      <c r="AN13" s="194" t="s">
        <v>99</v>
      </c>
      <c r="AP13"/>
      <c r="AQ13" s="155"/>
      <c r="AR13" s="155"/>
      <c r="AS13" s="155"/>
      <c r="AT13" s="155"/>
      <c r="AU13" s="155"/>
      <c r="AV13" s="155"/>
      <c r="AW13" s="155"/>
      <c r="AX13" s="155"/>
      <c r="AY13" s="155"/>
      <c r="AZ13" s="155"/>
      <c r="BA13"/>
      <c r="BB13"/>
      <c r="BC13"/>
      <c r="BD13"/>
    </row>
    <row r="14" spans="1:56" ht="15.75" customHeight="1" x14ac:dyDescent="0.2">
      <c r="A14" s="1253"/>
      <c r="B14" s="155" t="s">
        <v>118</v>
      </c>
      <c r="C14" s="192">
        <v>4</v>
      </c>
      <c r="D14" s="192">
        <f t="shared" si="12"/>
        <v>15</v>
      </c>
      <c r="E14" s="192">
        <v>10</v>
      </c>
      <c r="F14" s="192">
        <v>5</v>
      </c>
      <c r="G14" s="192">
        <f t="shared" si="13"/>
        <v>3</v>
      </c>
      <c r="H14" s="192">
        <v>2</v>
      </c>
      <c r="I14" s="192">
        <v>1</v>
      </c>
      <c r="J14" s="192" t="s">
        <v>99</v>
      </c>
      <c r="K14" s="1256"/>
      <c r="L14" s="155" t="s">
        <v>118</v>
      </c>
      <c r="M14" s="192">
        <v>4</v>
      </c>
      <c r="N14" s="193">
        <f t="shared" si="14"/>
        <v>15</v>
      </c>
      <c r="O14" s="193">
        <v>10</v>
      </c>
      <c r="P14" s="193">
        <v>5</v>
      </c>
      <c r="Q14" s="192">
        <f t="shared" si="15"/>
        <v>3</v>
      </c>
      <c r="R14" s="192">
        <v>2</v>
      </c>
      <c r="S14" s="192">
        <v>1</v>
      </c>
      <c r="T14" s="194" t="s">
        <v>99</v>
      </c>
      <c r="U14" s="1256"/>
      <c r="V14" s="179" t="s">
        <v>118</v>
      </c>
      <c r="W14" s="192">
        <v>4</v>
      </c>
      <c r="X14" s="192">
        <f>SUM(Y14:Z14)</f>
        <v>15</v>
      </c>
      <c r="Y14" s="192">
        <v>10</v>
      </c>
      <c r="Z14" s="192">
        <v>5</v>
      </c>
      <c r="AA14" s="192">
        <f t="shared" si="16"/>
        <v>3</v>
      </c>
      <c r="AB14" s="192">
        <v>2</v>
      </c>
      <c r="AC14" s="192">
        <v>1</v>
      </c>
      <c r="AD14" s="192" t="s">
        <v>99</v>
      </c>
      <c r="AE14" s="1253"/>
      <c r="AF14" s="155" t="s">
        <v>118</v>
      </c>
      <c r="AG14" s="192">
        <v>4</v>
      </c>
      <c r="AH14" s="192">
        <f>SUM(AI14:AJ14)</f>
        <v>15</v>
      </c>
      <c r="AI14" s="192">
        <v>10</v>
      </c>
      <c r="AJ14" s="192">
        <v>5</v>
      </c>
      <c r="AK14" s="192">
        <f t="shared" si="17"/>
        <v>3</v>
      </c>
      <c r="AL14" s="192">
        <v>2</v>
      </c>
      <c r="AM14" s="192">
        <v>1</v>
      </c>
      <c r="AN14" s="194" t="s">
        <v>99</v>
      </c>
      <c r="AP14"/>
      <c r="AQ14" s="155"/>
      <c r="AR14" s="155"/>
      <c r="AS14" s="155"/>
      <c r="AT14" s="155"/>
      <c r="AU14" s="155"/>
      <c r="AV14" s="155"/>
      <c r="AW14" s="155"/>
      <c r="AX14" s="155"/>
      <c r="AY14" s="155"/>
      <c r="AZ14" s="155"/>
      <c r="BA14"/>
      <c r="BB14"/>
      <c r="BC14"/>
      <c r="BD14"/>
    </row>
    <row r="15" spans="1:56" ht="15.75" customHeight="1" x14ac:dyDescent="0.2">
      <c r="A15" s="1253"/>
      <c r="B15" s="155" t="s">
        <v>119</v>
      </c>
      <c r="C15" s="192">
        <v>5</v>
      </c>
      <c r="D15" s="155">
        <f t="shared" si="12"/>
        <v>20</v>
      </c>
      <c r="E15" s="192">
        <v>10</v>
      </c>
      <c r="F15" s="192">
        <v>10</v>
      </c>
      <c r="G15" s="155">
        <f t="shared" si="13"/>
        <v>4</v>
      </c>
      <c r="H15" s="192">
        <v>2</v>
      </c>
      <c r="I15" s="192">
        <v>2</v>
      </c>
      <c r="J15" s="192" t="s">
        <v>99</v>
      </c>
      <c r="K15" s="1256"/>
      <c r="L15" s="155" t="s">
        <v>119</v>
      </c>
      <c r="M15" s="192">
        <v>5</v>
      </c>
      <c r="N15" s="195">
        <f t="shared" si="14"/>
        <v>20</v>
      </c>
      <c r="O15" s="193">
        <v>10</v>
      </c>
      <c r="P15" s="193">
        <v>10</v>
      </c>
      <c r="Q15" s="155">
        <f t="shared" si="15"/>
        <v>4</v>
      </c>
      <c r="R15" s="192">
        <v>2</v>
      </c>
      <c r="S15" s="192">
        <v>2</v>
      </c>
      <c r="T15" s="194" t="s">
        <v>99</v>
      </c>
      <c r="U15" s="1256"/>
      <c r="V15" s="179" t="s">
        <v>119</v>
      </c>
      <c r="W15" s="192">
        <v>5</v>
      </c>
      <c r="X15" s="155">
        <f>SUM(Y15:Z15)</f>
        <v>20</v>
      </c>
      <c r="Y15" s="192">
        <v>10</v>
      </c>
      <c r="Z15" s="192">
        <v>10</v>
      </c>
      <c r="AA15" s="155">
        <f t="shared" si="16"/>
        <v>4</v>
      </c>
      <c r="AB15" s="192">
        <v>2</v>
      </c>
      <c r="AC15" s="192">
        <v>2</v>
      </c>
      <c r="AD15" s="192" t="s">
        <v>99</v>
      </c>
      <c r="AE15" s="1253"/>
      <c r="AF15" s="155" t="s">
        <v>337</v>
      </c>
      <c r="AG15" s="192">
        <v>4</v>
      </c>
      <c r="AH15" s="192">
        <f>AI15+AJ15</f>
        <v>10</v>
      </c>
      <c r="AI15" s="192">
        <v>0</v>
      </c>
      <c r="AJ15" s="192">
        <v>10</v>
      </c>
      <c r="AK15" s="192">
        <f t="shared" si="17"/>
        <v>2</v>
      </c>
      <c r="AL15" s="192">
        <v>0</v>
      </c>
      <c r="AM15" s="192">
        <v>2</v>
      </c>
      <c r="AN15" s="194" t="s">
        <v>99</v>
      </c>
      <c r="AP15"/>
      <c r="AQ15" s="155"/>
      <c r="AR15" s="155"/>
      <c r="AS15" s="155"/>
      <c r="AT15" s="155"/>
      <c r="AU15" s="155"/>
      <c r="AV15" s="155"/>
      <c r="AW15" s="155"/>
      <c r="AX15" s="155"/>
      <c r="AY15" s="155"/>
      <c r="AZ15" s="155"/>
      <c r="BA15"/>
      <c r="BB15"/>
      <c r="BC15"/>
      <c r="BD15"/>
    </row>
    <row r="16" spans="1:56" ht="15.75" customHeight="1" x14ac:dyDescent="0.2">
      <c r="A16" s="1253"/>
      <c r="B16" s="191" t="s">
        <v>157</v>
      </c>
      <c r="C16" s="192">
        <v>4</v>
      </c>
      <c r="D16" s="155">
        <f t="shared" si="12"/>
        <v>15</v>
      </c>
      <c r="E16" s="192">
        <v>0</v>
      </c>
      <c r="F16" s="192">
        <v>15</v>
      </c>
      <c r="G16" s="155">
        <f t="shared" si="13"/>
        <v>3</v>
      </c>
      <c r="H16" s="192">
        <v>0</v>
      </c>
      <c r="I16" s="192">
        <v>3</v>
      </c>
      <c r="J16" s="192" t="s">
        <v>101</v>
      </c>
      <c r="K16" s="1256"/>
      <c r="L16" s="191" t="s">
        <v>157</v>
      </c>
      <c r="M16" s="192">
        <v>4</v>
      </c>
      <c r="N16" s="195">
        <f t="shared" si="14"/>
        <v>15</v>
      </c>
      <c r="O16" s="193">
        <v>0</v>
      </c>
      <c r="P16" s="193">
        <v>15</v>
      </c>
      <c r="Q16" s="155">
        <f t="shared" si="15"/>
        <v>3</v>
      </c>
      <c r="R16" s="192">
        <v>0</v>
      </c>
      <c r="S16" s="192">
        <v>3</v>
      </c>
      <c r="T16" s="194" t="s">
        <v>101</v>
      </c>
      <c r="U16" s="1256"/>
      <c r="V16" s="191" t="s">
        <v>157</v>
      </c>
      <c r="W16" s="192">
        <v>4</v>
      </c>
      <c r="X16" s="155">
        <f>SUM(Y16:Z16)</f>
        <v>15</v>
      </c>
      <c r="Y16" s="192">
        <v>0</v>
      </c>
      <c r="Z16" s="192">
        <v>15</v>
      </c>
      <c r="AA16" s="155">
        <f t="shared" si="16"/>
        <v>3</v>
      </c>
      <c r="AB16" s="192">
        <v>0</v>
      </c>
      <c r="AC16" s="192">
        <v>3</v>
      </c>
      <c r="AD16" s="192" t="s">
        <v>101</v>
      </c>
      <c r="AE16" s="1253"/>
      <c r="AF16" s="155" t="s">
        <v>573</v>
      </c>
      <c r="AG16" s="192">
        <v>3</v>
      </c>
      <c r="AH16" s="192">
        <f>AI16+AJ16</f>
        <v>10</v>
      </c>
      <c r="AI16" s="192">
        <v>10</v>
      </c>
      <c r="AJ16" s="192">
        <v>0</v>
      </c>
      <c r="AK16" s="192">
        <f t="shared" si="17"/>
        <v>2</v>
      </c>
      <c r="AL16" s="192">
        <v>2</v>
      </c>
      <c r="AM16" s="192">
        <v>0</v>
      </c>
      <c r="AN16" s="194" t="s">
        <v>99</v>
      </c>
      <c r="AP16"/>
      <c r="AQ16" s="155"/>
      <c r="AR16" s="155"/>
      <c r="AS16" s="155"/>
      <c r="AT16" s="155"/>
      <c r="AU16" s="155"/>
      <c r="AV16" s="155"/>
      <c r="AW16" s="155"/>
      <c r="AX16" s="155"/>
      <c r="AY16" s="155"/>
      <c r="AZ16" s="155"/>
      <c r="BA16"/>
      <c r="BB16"/>
      <c r="BC16"/>
      <c r="BD16"/>
    </row>
    <row r="17" spans="1:56" ht="15.75" customHeight="1" x14ac:dyDescent="0.2">
      <c r="A17" s="1253"/>
      <c r="B17" s="155" t="s">
        <v>106</v>
      </c>
      <c r="C17" s="192">
        <v>4</v>
      </c>
      <c r="D17" s="192">
        <f t="shared" si="12"/>
        <v>15</v>
      </c>
      <c r="E17" s="192">
        <v>5</v>
      </c>
      <c r="F17" s="192">
        <v>10</v>
      </c>
      <c r="G17" s="192">
        <f t="shared" si="13"/>
        <v>3</v>
      </c>
      <c r="H17" s="192">
        <v>1</v>
      </c>
      <c r="I17" s="192">
        <v>2</v>
      </c>
      <c r="J17" s="192" t="s">
        <v>99</v>
      </c>
      <c r="K17" s="1256"/>
      <c r="L17" s="155" t="s">
        <v>106</v>
      </c>
      <c r="M17" s="192">
        <v>4</v>
      </c>
      <c r="N17" s="193">
        <f t="shared" si="14"/>
        <v>15</v>
      </c>
      <c r="O17" s="193">
        <v>5</v>
      </c>
      <c r="P17" s="193">
        <v>10</v>
      </c>
      <c r="Q17" s="192">
        <f t="shared" si="15"/>
        <v>3</v>
      </c>
      <c r="R17" s="192">
        <v>1</v>
      </c>
      <c r="S17" s="192">
        <v>2</v>
      </c>
      <c r="T17" s="194" t="s">
        <v>99</v>
      </c>
      <c r="U17" s="1256"/>
      <c r="V17" s="191" t="s">
        <v>327</v>
      </c>
      <c r="W17" s="192">
        <v>4</v>
      </c>
      <c r="X17" s="192">
        <f>SUM(Y17:Z17)</f>
        <v>20</v>
      </c>
      <c r="Y17" s="192">
        <v>5</v>
      </c>
      <c r="Z17" s="192">
        <v>15</v>
      </c>
      <c r="AA17" s="192">
        <f t="shared" si="16"/>
        <v>3</v>
      </c>
      <c r="AB17" s="192">
        <v>1</v>
      </c>
      <c r="AC17" s="192">
        <v>2</v>
      </c>
      <c r="AD17" s="192" t="s">
        <v>99</v>
      </c>
      <c r="AE17" s="1253"/>
      <c r="AF17" s="155" t="s">
        <v>106</v>
      </c>
      <c r="AG17" s="192">
        <v>4</v>
      </c>
      <c r="AH17" s="192">
        <f>SUM(AI17:AJ17)</f>
        <v>15</v>
      </c>
      <c r="AI17" s="192">
        <v>5</v>
      </c>
      <c r="AJ17" s="192">
        <v>10</v>
      </c>
      <c r="AK17" s="192">
        <f t="shared" si="17"/>
        <v>3</v>
      </c>
      <c r="AL17" s="192">
        <v>1</v>
      </c>
      <c r="AM17" s="192">
        <v>2</v>
      </c>
      <c r="AN17" s="194" t="s">
        <v>99</v>
      </c>
      <c r="AP17"/>
      <c r="AQ17" s="155"/>
      <c r="AR17" s="155"/>
      <c r="AS17" s="155"/>
      <c r="AT17" s="155"/>
      <c r="AU17" s="155"/>
      <c r="AV17" s="155"/>
      <c r="AW17" s="155"/>
      <c r="AX17" s="155"/>
      <c r="AY17" s="155"/>
      <c r="AZ17" s="155"/>
      <c r="BA17"/>
      <c r="BB17"/>
      <c r="BC17"/>
      <c r="BD17"/>
    </row>
    <row r="18" spans="1:56" ht="15.75" customHeight="1" x14ac:dyDescent="0.2">
      <c r="A18" s="1253"/>
      <c r="B18" s="155" t="s">
        <v>111</v>
      </c>
      <c r="C18" s="192">
        <v>4</v>
      </c>
      <c r="D18" s="192">
        <f t="shared" si="12"/>
        <v>15</v>
      </c>
      <c r="E18" s="192">
        <v>5</v>
      </c>
      <c r="F18" s="192">
        <v>10</v>
      </c>
      <c r="G18" s="192">
        <f t="shared" si="13"/>
        <v>3</v>
      </c>
      <c r="H18" s="192">
        <v>1</v>
      </c>
      <c r="I18" s="192">
        <v>2</v>
      </c>
      <c r="J18" s="192" t="s">
        <v>99</v>
      </c>
      <c r="K18" s="1256"/>
      <c r="L18" s="155" t="s">
        <v>111</v>
      </c>
      <c r="M18" s="192">
        <v>4</v>
      </c>
      <c r="N18" s="193">
        <f t="shared" si="14"/>
        <v>15</v>
      </c>
      <c r="O18" s="193">
        <v>5</v>
      </c>
      <c r="P18" s="193">
        <v>10</v>
      </c>
      <c r="Q18" s="192">
        <f t="shared" si="15"/>
        <v>3</v>
      </c>
      <c r="R18" s="192">
        <v>1</v>
      </c>
      <c r="S18" s="192">
        <v>2</v>
      </c>
      <c r="T18" s="194" t="s">
        <v>99</v>
      </c>
      <c r="U18" s="1256"/>
      <c r="V18" s="191" t="s">
        <v>435</v>
      </c>
      <c r="W18" s="192">
        <v>4</v>
      </c>
      <c r="X18" s="192">
        <f>Y18+Z18</f>
        <v>10</v>
      </c>
      <c r="Y18" s="192">
        <v>0</v>
      </c>
      <c r="Z18" s="192">
        <v>10</v>
      </c>
      <c r="AA18" s="192">
        <f t="shared" si="16"/>
        <v>2</v>
      </c>
      <c r="AB18" s="192">
        <v>0</v>
      </c>
      <c r="AC18" s="192">
        <v>2</v>
      </c>
      <c r="AD18" s="192" t="s">
        <v>101</v>
      </c>
      <c r="AE18" s="1253"/>
      <c r="AF18" s="155" t="s">
        <v>392</v>
      </c>
      <c r="AG18" s="192">
        <v>3</v>
      </c>
      <c r="AH18" s="192">
        <f>AI18+AJ18</f>
        <v>10</v>
      </c>
      <c r="AI18" s="192">
        <v>0</v>
      </c>
      <c r="AJ18" s="192">
        <v>10</v>
      </c>
      <c r="AK18" s="192">
        <f t="shared" si="17"/>
        <v>2</v>
      </c>
      <c r="AL18" s="192">
        <v>0</v>
      </c>
      <c r="AM18" s="192">
        <v>2</v>
      </c>
      <c r="AN18" s="194" t="s">
        <v>101</v>
      </c>
      <c r="AP18"/>
      <c r="AQ18" s="155"/>
      <c r="AR18" s="155"/>
      <c r="AS18" s="155"/>
      <c r="AT18" s="155"/>
      <c r="AU18" s="155"/>
      <c r="AV18" s="155"/>
      <c r="AW18" s="155"/>
      <c r="AX18" s="155"/>
      <c r="AY18" s="155"/>
      <c r="AZ18" s="155"/>
      <c r="BA18"/>
      <c r="BB18"/>
      <c r="BC18"/>
      <c r="BD18"/>
    </row>
    <row r="19" spans="1:56" ht="15.75" customHeight="1" x14ac:dyDescent="0.2">
      <c r="A19" s="1253"/>
      <c r="B19" s="191" t="s">
        <v>183</v>
      </c>
      <c r="C19" s="192">
        <v>3</v>
      </c>
      <c r="D19" s="155">
        <f t="shared" si="12"/>
        <v>15</v>
      </c>
      <c r="E19" s="192">
        <v>10</v>
      </c>
      <c r="F19" s="192">
        <v>5</v>
      </c>
      <c r="G19" s="155">
        <f t="shared" si="13"/>
        <v>2</v>
      </c>
      <c r="H19" s="192">
        <v>1</v>
      </c>
      <c r="I19" s="192">
        <v>1</v>
      </c>
      <c r="J19" s="192" t="s">
        <v>99</v>
      </c>
      <c r="K19" s="1256"/>
      <c r="L19" s="155" t="s">
        <v>55</v>
      </c>
      <c r="M19" s="192">
        <v>6</v>
      </c>
      <c r="N19" s="193">
        <f>O19+P19</f>
        <v>10</v>
      </c>
      <c r="O19" s="193">
        <v>0</v>
      </c>
      <c r="P19" s="193">
        <v>10</v>
      </c>
      <c r="Q19" s="192">
        <f t="shared" si="15"/>
        <v>3</v>
      </c>
      <c r="R19" s="192">
        <v>0</v>
      </c>
      <c r="S19" s="192">
        <v>3</v>
      </c>
      <c r="T19" s="194" t="s">
        <v>101</v>
      </c>
      <c r="U19" s="1256"/>
      <c r="V19" s="191" t="s">
        <v>513</v>
      </c>
      <c r="W19" s="192">
        <f>W41</f>
        <v>6</v>
      </c>
      <c r="X19" s="192">
        <f t="shared" ref="X19:AC19" si="18">X41</f>
        <v>25</v>
      </c>
      <c r="Y19" s="192">
        <f t="shared" si="18"/>
        <v>15</v>
      </c>
      <c r="Z19" s="192">
        <f t="shared" si="18"/>
        <v>10</v>
      </c>
      <c r="AA19" s="192">
        <f t="shared" si="18"/>
        <v>5</v>
      </c>
      <c r="AB19" s="192">
        <f t="shared" si="18"/>
        <v>3</v>
      </c>
      <c r="AC19" s="192">
        <f t="shared" si="18"/>
        <v>2</v>
      </c>
      <c r="AE19" s="1253"/>
      <c r="AF19" s="155" t="s">
        <v>584</v>
      </c>
      <c r="AG19" s="192">
        <v>3</v>
      </c>
      <c r="AH19" s="192">
        <f>AI19+AJ19</f>
        <v>10</v>
      </c>
      <c r="AI19" s="192">
        <v>0</v>
      </c>
      <c r="AJ19" s="192">
        <v>10</v>
      </c>
      <c r="AK19" s="192">
        <f t="shared" si="17"/>
        <v>2</v>
      </c>
      <c r="AL19" s="192">
        <v>0</v>
      </c>
      <c r="AM19" s="192">
        <v>2</v>
      </c>
      <c r="AN19" s="194" t="s">
        <v>101</v>
      </c>
      <c r="AP19"/>
      <c r="AQ19" s="155"/>
      <c r="AR19" s="155"/>
      <c r="AS19" s="155"/>
      <c r="AT19" s="155"/>
      <c r="AU19" s="155"/>
      <c r="AV19" s="155"/>
      <c r="AW19" s="155"/>
      <c r="AX19" s="155"/>
      <c r="AY19" s="155"/>
      <c r="AZ19" s="155"/>
      <c r="BA19"/>
      <c r="BB19"/>
      <c r="BC19"/>
      <c r="BD19"/>
    </row>
    <row r="20" spans="1:56" ht="15.75" customHeight="1" x14ac:dyDescent="0.2">
      <c r="A20" s="1253"/>
      <c r="B20" s="191" t="s">
        <v>244</v>
      </c>
      <c r="C20" s="192">
        <v>3</v>
      </c>
      <c r="D20" s="192">
        <f t="shared" si="12"/>
        <v>10</v>
      </c>
      <c r="E20" s="192">
        <v>0</v>
      </c>
      <c r="F20" s="192">
        <v>10</v>
      </c>
      <c r="G20" s="192">
        <f t="shared" si="13"/>
        <v>2</v>
      </c>
      <c r="H20" s="192">
        <v>0</v>
      </c>
      <c r="I20" s="192">
        <v>2</v>
      </c>
      <c r="J20" s="192" t="s">
        <v>101</v>
      </c>
      <c r="K20" s="1256"/>
      <c r="L20" s="179"/>
      <c r="N20" s="193"/>
      <c r="O20" s="193"/>
      <c r="P20" s="193"/>
      <c r="T20" s="194"/>
      <c r="U20" s="1256"/>
      <c r="V20" s="191"/>
      <c r="X20" s="155"/>
      <c r="AA20" s="155"/>
      <c r="AE20" s="1253"/>
      <c r="AF20" s="155" t="s">
        <v>223</v>
      </c>
      <c r="AG20" s="192">
        <v>3</v>
      </c>
      <c r="AH20" s="192">
        <f>AI20+AJ20</f>
        <v>10</v>
      </c>
      <c r="AI20" s="192">
        <v>0</v>
      </c>
      <c r="AJ20" s="192">
        <v>10</v>
      </c>
      <c r="AK20" s="192">
        <f t="shared" si="17"/>
        <v>2</v>
      </c>
      <c r="AL20" s="192">
        <v>0</v>
      </c>
      <c r="AM20" s="192">
        <v>2</v>
      </c>
      <c r="AN20" s="194" t="s">
        <v>101</v>
      </c>
      <c r="AP20"/>
      <c r="AQ20" s="155"/>
      <c r="AR20" s="155"/>
      <c r="AS20" s="155"/>
      <c r="AT20" s="155"/>
      <c r="AU20" s="155"/>
      <c r="AV20" s="155"/>
      <c r="AW20" s="155"/>
      <c r="AX20" s="155"/>
      <c r="AY20" s="155"/>
      <c r="AZ20" s="155"/>
      <c r="BA20"/>
      <c r="BB20"/>
      <c r="BC20"/>
      <c r="BD20"/>
    </row>
    <row r="21" spans="1:56" ht="15.75" customHeight="1" x14ac:dyDescent="0.2">
      <c r="A21" s="1253"/>
      <c r="B21" s="191"/>
      <c r="K21" s="1256"/>
      <c r="L21" s="191"/>
      <c r="N21" s="195"/>
      <c r="O21" s="193"/>
      <c r="P21" s="193"/>
      <c r="Q21" s="155"/>
      <c r="T21" s="194"/>
      <c r="U21" s="1256"/>
      <c r="V21" s="191"/>
      <c r="AE21" s="1253"/>
      <c r="AF21" s="155" t="s">
        <v>555</v>
      </c>
      <c r="AG21" s="192">
        <v>3</v>
      </c>
      <c r="AH21" s="192">
        <v>15</v>
      </c>
      <c r="AI21" s="192">
        <v>15</v>
      </c>
      <c r="AJ21" s="192">
        <v>0</v>
      </c>
      <c r="AK21" s="192">
        <f t="shared" si="17"/>
        <v>2</v>
      </c>
      <c r="AL21" s="192">
        <v>2</v>
      </c>
      <c r="AM21" s="192">
        <v>0</v>
      </c>
      <c r="AN21" s="194" t="s">
        <v>99</v>
      </c>
      <c r="AP21"/>
      <c r="AQ21" s="155"/>
      <c r="AR21" s="155"/>
      <c r="AS21" s="155"/>
      <c r="AT21" s="155"/>
      <c r="AU21" s="155"/>
      <c r="AV21" s="155"/>
      <c r="AW21" s="155"/>
      <c r="AX21" s="155"/>
      <c r="AY21" s="155"/>
      <c r="AZ21" s="155"/>
      <c r="BA21"/>
      <c r="BB21"/>
      <c r="BC21"/>
      <c r="BD21"/>
    </row>
    <row r="22" spans="1:56" ht="15.75" customHeight="1" x14ac:dyDescent="0.2">
      <c r="A22" s="1253"/>
      <c r="B22" s="202" t="s">
        <v>429</v>
      </c>
      <c r="C22" s="155">
        <v>0</v>
      </c>
      <c r="D22" s="155"/>
      <c r="E22" s="155"/>
      <c r="F22" s="155"/>
      <c r="G22" s="155">
        <v>0</v>
      </c>
      <c r="H22" s="155">
        <v>0</v>
      </c>
      <c r="I22" s="155">
        <v>0</v>
      </c>
      <c r="J22" s="155" t="s">
        <v>28</v>
      </c>
      <c r="K22" s="1256"/>
      <c r="L22" s="202" t="s">
        <v>429</v>
      </c>
      <c r="M22" s="155">
        <v>0</v>
      </c>
      <c r="N22" s="195"/>
      <c r="O22" s="195"/>
      <c r="P22" s="195"/>
      <c r="Q22" s="155">
        <v>0</v>
      </c>
      <c r="R22" s="155">
        <v>0</v>
      </c>
      <c r="S22" s="155">
        <v>0</v>
      </c>
      <c r="T22" s="180" t="s">
        <v>28</v>
      </c>
      <c r="U22" s="1256"/>
      <c r="V22" s="202" t="s">
        <v>429</v>
      </c>
      <c r="W22" s="155">
        <v>0</v>
      </c>
      <c r="X22" s="155"/>
      <c r="Y22" s="155"/>
      <c r="Z22" s="155"/>
      <c r="AA22" s="155">
        <v>0</v>
      </c>
      <c r="AB22" s="155">
        <v>0</v>
      </c>
      <c r="AC22" s="155">
        <v>0</v>
      </c>
      <c r="AD22" s="155" t="s">
        <v>28</v>
      </c>
      <c r="AE22" s="1253"/>
      <c r="AF22" s="202" t="s">
        <v>429</v>
      </c>
      <c r="AG22" s="155">
        <v>0</v>
      </c>
      <c r="AH22" s="155"/>
      <c r="AI22" s="155"/>
      <c r="AJ22" s="155"/>
      <c r="AK22" s="155">
        <v>0</v>
      </c>
      <c r="AL22" s="155">
        <v>0</v>
      </c>
      <c r="AM22" s="155">
        <v>0</v>
      </c>
      <c r="AN22" s="180" t="s">
        <v>28</v>
      </c>
      <c r="AP22"/>
      <c r="AQ22" s="155"/>
      <c r="AR22" s="155"/>
      <c r="AS22" s="155"/>
      <c r="AT22" s="155"/>
      <c r="AU22" s="155"/>
      <c r="AV22" s="155"/>
      <c r="AW22" s="155"/>
      <c r="AX22" s="155"/>
      <c r="AY22" s="155"/>
      <c r="AZ22" s="155"/>
      <c r="BA22"/>
      <c r="BB22"/>
      <c r="BC22"/>
      <c r="BD22"/>
    </row>
    <row r="23" spans="1:56" ht="15.75" customHeight="1" thickBot="1" x14ac:dyDescent="0.25">
      <c r="A23" s="1254"/>
      <c r="B23" s="196" t="s">
        <v>135</v>
      </c>
      <c r="C23" s="197">
        <f t="shared" ref="C23:I23" si="19">SUM(C13:C22)</f>
        <v>30</v>
      </c>
      <c r="D23" s="197">
        <f t="shared" si="19"/>
        <v>115</v>
      </c>
      <c r="E23" s="197">
        <f t="shared" si="19"/>
        <v>50</v>
      </c>
      <c r="F23" s="197">
        <f t="shared" si="19"/>
        <v>65</v>
      </c>
      <c r="G23" s="197">
        <f t="shared" si="19"/>
        <v>22</v>
      </c>
      <c r="H23" s="197">
        <f t="shared" si="19"/>
        <v>9</v>
      </c>
      <c r="I23" s="197">
        <f t="shared" si="19"/>
        <v>13</v>
      </c>
      <c r="J23" s="200"/>
      <c r="K23" s="1257"/>
      <c r="L23" s="196" t="s">
        <v>135</v>
      </c>
      <c r="M23" s="197">
        <f t="shared" ref="M23:S23" si="20">SUM(M13:M22)</f>
        <v>30</v>
      </c>
      <c r="N23" s="203">
        <f t="shared" si="20"/>
        <v>100</v>
      </c>
      <c r="O23" s="203">
        <f t="shared" si="20"/>
        <v>40</v>
      </c>
      <c r="P23" s="203">
        <f t="shared" si="20"/>
        <v>60</v>
      </c>
      <c r="Q23" s="197">
        <f t="shared" si="20"/>
        <v>21</v>
      </c>
      <c r="R23" s="197">
        <f t="shared" si="20"/>
        <v>8</v>
      </c>
      <c r="S23" s="197">
        <f t="shared" si="20"/>
        <v>13</v>
      </c>
      <c r="T23" s="204"/>
      <c r="U23" s="1257"/>
      <c r="V23" s="196" t="s">
        <v>135</v>
      </c>
      <c r="W23" s="197">
        <f t="shared" ref="W23:AC23" si="21">SUM(W13:W22)</f>
        <v>30</v>
      </c>
      <c r="X23" s="197">
        <f t="shared" si="21"/>
        <v>115</v>
      </c>
      <c r="Y23" s="197">
        <f t="shared" si="21"/>
        <v>50</v>
      </c>
      <c r="Z23" s="197">
        <f t="shared" si="21"/>
        <v>65</v>
      </c>
      <c r="AA23" s="197">
        <f t="shared" si="21"/>
        <v>22</v>
      </c>
      <c r="AB23" s="197">
        <f t="shared" si="21"/>
        <v>10</v>
      </c>
      <c r="AC23" s="197">
        <f t="shared" si="21"/>
        <v>12</v>
      </c>
      <c r="AD23" s="200"/>
      <c r="AE23" s="1254"/>
      <c r="AF23" s="455" t="s">
        <v>135</v>
      </c>
      <c r="AG23" s="200">
        <f t="shared" ref="AG23:AM23" si="22">SUM(AG13:AG22)</f>
        <v>30</v>
      </c>
      <c r="AH23" s="200">
        <f t="shared" si="22"/>
        <v>105</v>
      </c>
      <c r="AI23" s="200">
        <f t="shared" si="22"/>
        <v>50</v>
      </c>
      <c r="AJ23" s="200">
        <f t="shared" si="22"/>
        <v>55</v>
      </c>
      <c r="AK23" s="200">
        <f t="shared" si="22"/>
        <v>20</v>
      </c>
      <c r="AL23" s="200">
        <f t="shared" si="22"/>
        <v>9</v>
      </c>
      <c r="AM23" s="200">
        <f t="shared" si="22"/>
        <v>11</v>
      </c>
      <c r="AN23" s="204"/>
      <c r="AP23"/>
      <c r="AQ23" s="155"/>
      <c r="AR23" s="155"/>
      <c r="AS23" s="155"/>
      <c r="AT23" s="155"/>
      <c r="AU23" s="155"/>
      <c r="AV23" s="155"/>
      <c r="AW23" s="155"/>
      <c r="AX23" s="155"/>
      <c r="AY23" s="155"/>
      <c r="AZ23" s="155"/>
      <c r="BA23"/>
      <c r="BB23"/>
      <c r="BC23"/>
      <c r="BD23"/>
    </row>
    <row r="24" spans="1:56" ht="15.75" customHeight="1" x14ac:dyDescent="0.2">
      <c r="A24" s="1258">
        <v>3</v>
      </c>
      <c r="B24" s="191" t="s">
        <v>71</v>
      </c>
      <c r="C24" s="192">
        <v>3</v>
      </c>
      <c r="D24" s="193">
        <f t="shared" ref="D24:D30" si="23">SUM(E24:F24)</f>
        <v>10</v>
      </c>
      <c r="E24" s="193">
        <v>0</v>
      </c>
      <c r="F24" s="193">
        <v>10</v>
      </c>
      <c r="G24" s="192">
        <f t="shared" ref="G24:G30" si="24">SUM(H24:I24)</f>
        <v>2</v>
      </c>
      <c r="H24" s="192">
        <v>0</v>
      </c>
      <c r="I24" s="192">
        <v>2</v>
      </c>
      <c r="J24" s="192" t="s">
        <v>101</v>
      </c>
      <c r="K24" s="1255">
        <v>3</v>
      </c>
      <c r="L24" s="191" t="s">
        <v>71</v>
      </c>
      <c r="M24" s="192">
        <v>3</v>
      </c>
      <c r="N24" s="192">
        <f>SUM(O24:P24)</f>
        <v>10</v>
      </c>
      <c r="O24" s="192">
        <v>0</v>
      </c>
      <c r="P24" s="192">
        <v>10</v>
      </c>
      <c r="Q24" s="192">
        <f t="shared" ref="Q24:Q31" si="25">SUM(R24:S24)</f>
        <v>2</v>
      </c>
      <c r="R24" s="192">
        <v>0</v>
      </c>
      <c r="S24" s="192">
        <v>2</v>
      </c>
      <c r="T24" s="194" t="s">
        <v>101</v>
      </c>
      <c r="U24" s="1252">
        <v>3</v>
      </c>
      <c r="V24" s="191" t="s">
        <v>71</v>
      </c>
      <c r="W24" s="192">
        <v>3</v>
      </c>
      <c r="X24" s="193">
        <f>SUM(Y24:Z24)</f>
        <v>10</v>
      </c>
      <c r="Y24" s="193">
        <v>0</v>
      </c>
      <c r="Z24" s="193">
        <v>10</v>
      </c>
      <c r="AA24" s="192">
        <f>SUM(AB24:AC24)</f>
        <v>2</v>
      </c>
      <c r="AB24" s="192">
        <v>0</v>
      </c>
      <c r="AC24" s="192">
        <v>2</v>
      </c>
      <c r="AD24" s="192" t="s">
        <v>101</v>
      </c>
      <c r="AE24" s="1255">
        <v>3</v>
      </c>
      <c r="AF24" s="191" t="s">
        <v>71</v>
      </c>
      <c r="AG24" s="192">
        <v>3</v>
      </c>
      <c r="AH24" s="192">
        <f>SUM(AI24:AJ24)</f>
        <v>10</v>
      </c>
      <c r="AI24" s="192">
        <v>0</v>
      </c>
      <c r="AJ24" s="192">
        <v>10</v>
      </c>
      <c r="AK24" s="192">
        <f t="shared" ref="AK24:AK31" si="26">SUM(AL24:AM24)</f>
        <v>2</v>
      </c>
      <c r="AL24" s="192">
        <v>0</v>
      </c>
      <c r="AM24" s="192">
        <v>2</v>
      </c>
      <c r="AN24" s="194" t="s">
        <v>101</v>
      </c>
      <c r="AP24" s="399"/>
      <c r="AQ24" s="155"/>
      <c r="AR24" s="155"/>
      <c r="AS24" s="155"/>
      <c r="AT24" s="155"/>
      <c r="AU24" s="155"/>
      <c r="AV24" s="155"/>
      <c r="AW24" s="155"/>
      <c r="AX24" s="155"/>
      <c r="AY24" s="155"/>
      <c r="AZ24" s="155"/>
      <c r="BA24" s="399"/>
      <c r="BB24" s="399"/>
      <c r="BC24" s="399"/>
      <c r="BD24" s="399"/>
    </row>
    <row r="25" spans="1:56" ht="15.75" customHeight="1" x14ac:dyDescent="0.2">
      <c r="A25" s="1259"/>
      <c r="B25" s="191" t="s">
        <v>107</v>
      </c>
      <c r="C25" s="192">
        <v>5</v>
      </c>
      <c r="D25" s="195">
        <f t="shared" si="23"/>
        <v>20</v>
      </c>
      <c r="E25" s="193">
        <v>10</v>
      </c>
      <c r="F25" s="193">
        <v>10</v>
      </c>
      <c r="G25" s="155">
        <f t="shared" si="24"/>
        <v>4</v>
      </c>
      <c r="H25" s="192">
        <v>2</v>
      </c>
      <c r="I25" s="192">
        <v>2</v>
      </c>
      <c r="J25" s="192" t="s">
        <v>99</v>
      </c>
      <c r="K25" s="1256"/>
      <c r="L25" s="191" t="s">
        <v>514</v>
      </c>
      <c r="M25" s="192">
        <v>5</v>
      </c>
      <c r="N25" s="192">
        <f t="shared" ref="N25:N30" si="27">O25+P25</f>
        <v>20</v>
      </c>
      <c r="O25" s="192">
        <v>10</v>
      </c>
      <c r="P25" s="192">
        <v>10</v>
      </c>
      <c r="Q25" s="192">
        <f t="shared" si="25"/>
        <v>3</v>
      </c>
      <c r="R25" s="192">
        <v>1</v>
      </c>
      <c r="S25" s="192">
        <v>2</v>
      </c>
      <c r="T25" s="194" t="s">
        <v>101</v>
      </c>
      <c r="U25" s="1253"/>
      <c r="V25" s="191" t="s">
        <v>107</v>
      </c>
      <c r="W25" s="192">
        <v>5</v>
      </c>
      <c r="X25" s="193">
        <f>SUM(Y25:Z25)</f>
        <v>20</v>
      </c>
      <c r="Y25" s="193">
        <v>10</v>
      </c>
      <c r="Z25" s="193">
        <v>10</v>
      </c>
      <c r="AA25" s="192">
        <f>SUM(AB25:AC25)</f>
        <v>4</v>
      </c>
      <c r="AB25" s="192">
        <v>2</v>
      </c>
      <c r="AC25" s="192">
        <v>2</v>
      </c>
      <c r="AD25" s="192" t="s">
        <v>99</v>
      </c>
      <c r="AE25" s="1256"/>
      <c r="AF25" s="191" t="s">
        <v>571</v>
      </c>
      <c r="AG25" s="192">
        <v>4</v>
      </c>
      <c r="AH25" s="192">
        <f t="shared" ref="AH25:AH30" si="28">AI25+AJ25</f>
        <v>15</v>
      </c>
      <c r="AI25" s="192">
        <v>5</v>
      </c>
      <c r="AJ25" s="192">
        <v>10</v>
      </c>
      <c r="AK25" s="192">
        <f t="shared" si="26"/>
        <v>3</v>
      </c>
      <c r="AL25" s="192">
        <v>1</v>
      </c>
      <c r="AM25" s="192">
        <v>2</v>
      </c>
      <c r="AN25" s="194" t="s">
        <v>99</v>
      </c>
      <c r="AP25" s="399"/>
      <c r="AQ25" s="155"/>
      <c r="AR25" s="155"/>
      <c r="AS25" s="155"/>
      <c r="AT25" s="155"/>
      <c r="AU25" s="155"/>
      <c r="AV25" s="155"/>
      <c r="AW25" s="155"/>
      <c r="AX25" s="155"/>
      <c r="AY25" s="155"/>
      <c r="AZ25" s="155"/>
      <c r="BA25" s="399"/>
      <c r="BB25" s="399"/>
      <c r="BC25" s="399"/>
      <c r="BD25" s="399"/>
    </row>
    <row r="26" spans="1:56" ht="15.75" customHeight="1" x14ac:dyDescent="0.2">
      <c r="A26" s="1259"/>
      <c r="B26" s="191" t="s">
        <v>438</v>
      </c>
      <c r="C26" s="192">
        <v>3</v>
      </c>
      <c r="D26" s="193">
        <f t="shared" si="23"/>
        <v>10</v>
      </c>
      <c r="E26" s="193">
        <v>10</v>
      </c>
      <c r="F26" s="193">
        <v>0</v>
      </c>
      <c r="G26" s="155">
        <f t="shared" si="24"/>
        <v>2</v>
      </c>
      <c r="H26" s="192">
        <v>2</v>
      </c>
      <c r="I26" s="192">
        <v>0</v>
      </c>
      <c r="J26" s="192" t="s">
        <v>99</v>
      </c>
      <c r="K26" s="1256"/>
      <c r="L26" s="191" t="s">
        <v>24</v>
      </c>
      <c r="M26" s="192">
        <v>4</v>
      </c>
      <c r="N26" s="192">
        <f t="shared" si="27"/>
        <v>15</v>
      </c>
      <c r="O26" s="192">
        <v>5</v>
      </c>
      <c r="P26" s="192">
        <v>10</v>
      </c>
      <c r="Q26" s="192">
        <f t="shared" si="25"/>
        <v>3</v>
      </c>
      <c r="R26" s="192">
        <v>1</v>
      </c>
      <c r="S26" s="192">
        <v>2</v>
      </c>
      <c r="T26" s="194" t="s">
        <v>99</v>
      </c>
      <c r="U26" s="1253"/>
      <c r="V26" s="205" t="s">
        <v>3</v>
      </c>
      <c r="W26" s="192">
        <v>5</v>
      </c>
      <c r="X26" s="193">
        <f>SUM(Y26:Z26)</f>
        <v>15</v>
      </c>
      <c r="Y26" s="193">
        <v>10</v>
      </c>
      <c r="Z26" s="193">
        <v>5</v>
      </c>
      <c r="AA26" s="192">
        <f>SUM(AB26:AC26)</f>
        <v>3</v>
      </c>
      <c r="AB26" s="192">
        <v>2</v>
      </c>
      <c r="AC26" s="192">
        <v>1</v>
      </c>
      <c r="AD26" s="192" t="s">
        <v>99</v>
      </c>
      <c r="AE26" s="1256"/>
      <c r="AF26" s="191" t="s">
        <v>579</v>
      </c>
      <c r="AG26" s="192">
        <v>4</v>
      </c>
      <c r="AH26" s="192">
        <f t="shared" si="28"/>
        <v>10</v>
      </c>
      <c r="AI26" s="192">
        <v>5</v>
      </c>
      <c r="AJ26" s="192">
        <v>5</v>
      </c>
      <c r="AK26" s="192">
        <f t="shared" si="26"/>
        <v>3</v>
      </c>
      <c r="AL26" s="192">
        <v>2</v>
      </c>
      <c r="AM26" s="192">
        <v>1</v>
      </c>
      <c r="AN26" s="194" t="s">
        <v>99</v>
      </c>
      <c r="AP26" s="399"/>
      <c r="AQ26" s="155"/>
      <c r="AR26" s="155"/>
      <c r="AS26" s="155"/>
      <c r="AT26" s="155"/>
      <c r="AU26" s="155"/>
      <c r="AV26" s="155"/>
      <c r="AW26" s="155"/>
      <c r="AX26" s="155"/>
      <c r="AY26" s="155"/>
      <c r="AZ26" s="155"/>
      <c r="BA26" s="399"/>
      <c r="BB26" s="399"/>
      <c r="BC26" s="399"/>
      <c r="BD26" s="399"/>
    </row>
    <row r="27" spans="1:56" ht="15.75" customHeight="1" x14ac:dyDescent="0.2">
      <c r="A27" s="1259"/>
      <c r="B27" s="191" t="s">
        <v>20</v>
      </c>
      <c r="C27" s="192">
        <v>5</v>
      </c>
      <c r="D27" s="193">
        <f t="shared" si="23"/>
        <v>20</v>
      </c>
      <c r="E27" s="193">
        <v>5</v>
      </c>
      <c r="F27" s="193">
        <v>15</v>
      </c>
      <c r="G27" s="192">
        <f t="shared" si="24"/>
        <v>3</v>
      </c>
      <c r="H27" s="192">
        <v>1</v>
      </c>
      <c r="I27" s="192">
        <v>2</v>
      </c>
      <c r="J27" s="192" t="s">
        <v>101</v>
      </c>
      <c r="K27" s="1256"/>
      <c r="L27" s="191" t="s">
        <v>131</v>
      </c>
      <c r="M27" s="192">
        <v>3</v>
      </c>
      <c r="N27" s="192">
        <f t="shared" si="27"/>
        <v>15</v>
      </c>
      <c r="O27" s="192">
        <v>5</v>
      </c>
      <c r="P27" s="192">
        <v>10</v>
      </c>
      <c r="Q27" s="192">
        <f t="shared" si="25"/>
        <v>4</v>
      </c>
      <c r="R27" s="192">
        <v>2</v>
      </c>
      <c r="S27" s="192">
        <v>2</v>
      </c>
      <c r="T27" s="194" t="s">
        <v>99</v>
      </c>
      <c r="U27" s="1253"/>
      <c r="V27" s="191" t="s">
        <v>123</v>
      </c>
      <c r="W27" s="192">
        <v>3</v>
      </c>
      <c r="X27" s="193">
        <f>SUM(Y27:Z27)</f>
        <v>10</v>
      </c>
      <c r="Y27" s="193">
        <v>0</v>
      </c>
      <c r="Z27" s="193">
        <v>10</v>
      </c>
      <c r="AA27" s="192">
        <f>SUM(AB27:AC27)</f>
        <v>2</v>
      </c>
      <c r="AB27" s="192">
        <v>0</v>
      </c>
      <c r="AC27" s="192">
        <v>2</v>
      </c>
      <c r="AD27" s="192" t="s">
        <v>99</v>
      </c>
      <c r="AE27" s="1256"/>
      <c r="AF27" s="191" t="s">
        <v>385</v>
      </c>
      <c r="AG27" s="192">
        <v>3</v>
      </c>
      <c r="AH27" s="192">
        <f t="shared" si="28"/>
        <v>10</v>
      </c>
      <c r="AI27" s="192">
        <v>10</v>
      </c>
      <c r="AJ27" s="192">
        <v>0</v>
      </c>
      <c r="AK27" s="192">
        <f t="shared" si="26"/>
        <v>2</v>
      </c>
      <c r="AL27" s="192">
        <v>2</v>
      </c>
      <c r="AM27" s="192">
        <v>0</v>
      </c>
      <c r="AN27" s="194" t="s">
        <v>99</v>
      </c>
      <c r="AP27" s="399"/>
      <c r="AQ27" s="155"/>
      <c r="AR27" s="155"/>
      <c r="AS27" s="155"/>
      <c r="AT27" s="155"/>
      <c r="AU27" s="155"/>
      <c r="AV27" s="155"/>
      <c r="AW27" s="155"/>
      <c r="AX27" s="155"/>
      <c r="AY27" s="155"/>
      <c r="AZ27" s="155"/>
      <c r="BA27" s="399"/>
      <c r="BB27" s="399"/>
      <c r="BC27" s="399"/>
      <c r="BD27" s="399"/>
    </row>
    <row r="28" spans="1:56" ht="15.75" customHeight="1" x14ac:dyDescent="0.2">
      <c r="A28" s="1259"/>
      <c r="B28" s="179" t="s">
        <v>176</v>
      </c>
      <c r="C28" s="192">
        <v>4</v>
      </c>
      <c r="D28" s="195">
        <f t="shared" si="23"/>
        <v>15</v>
      </c>
      <c r="E28" s="193">
        <v>10</v>
      </c>
      <c r="F28" s="193">
        <v>5</v>
      </c>
      <c r="G28" s="155">
        <f t="shared" si="24"/>
        <v>3</v>
      </c>
      <c r="H28" s="192">
        <v>2</v>
      </c>
      <c r="I28" s="192">
        <v>1</v>
      </c>
      <c r="J28" s="192" t="s">
        <v>99</v>
      </c>
      <c r="K28" s="1256"/>
      <c r="L28" s="191" t="s">
        <v>189</v>
      </c>
      <c r="M28" s="192">
        <v>3</v>
      </c>
      <c r="N28" s="192">
        <f t="shared" si="27"/>
        <v>15</v>
      </c>
      <c r="O28" s="192">
        <v>5</v>
      </c>
      <c r="P28" s="192">
        <v>10</v>
      </c>
      <c r="Q28" s="192">
        <f t="shared" si="25"/>
        <v>2</v>
      </c>
      <c r="R28" s="192">
        <v>1</v>
      </c>
      <c r="S28" s="192">
        <v>1</v>
      </c>
      <c r="T28" s="194" t="s">
        <v>101</v>
      </c>
      <c r="U28" s="1253"/>
      <c r="V28" s="205" t="s">
        <v>515</v>
      </c>
      <c r="W28" s="192">
        <v>5</v>
      </c>
      <c r="X28" s="193">
        <f>SUM(Y28:Z28)</f>
        <v>20</v>
      </c>
      <c r="Y28" s="193">
        <v>5</v>
      </c>
      <c r="Z28" s="193">
        <v>15</v>
      </c>
      <c r="AA28" s="192">
        <f>SUM(AB28:AC28)</f>
        <v>3</v>
      </c>
      <c r="AB28" s="192">
        <v>1</v>
      </c>
      <c r="AC28" s="192">
        <v>2</v>
      </c>
      <c r="AD28" s="192" t="s">
        <v>99</v>
      </c>
      <c r="AE28" s="1256"/>
      <c r="AF28" s="191" t="s">
        <v>388</v>
      </c>
      <c r="AG28" s="192">
        <v>4</v>
      </c>
      <c r="AH28" s="192">
        <f t="shared" si="28"/>
        <v>15</v>
      </c>
      <c r="AI28" s="192">
        <v>10</v>
      </c>
      <c r="AJ28" s="192">
        <v>5</v>
      </c>
      <c r="AK28" s="192">
        <f t="shared" si="26"/>
        <v>3</v>
      </c>
      <c r="AL28" s="192">
        <v>2</v>
      </c>
      <c r="AM28" s="192">
        <v>1</v>
      </c>
      <c r="AN28" s="194" t="s">
        <v>99</v>
      </c>
      <c r="AQ28" s="155"/>
      <c r="AR28" s="155"/>
      <c r="AS28" s="155"/>
      <c r="AT28" s="155"/>
      <c r="AU28" s="155"/>
      <c r="AV28" s="155"/>
      <c r="AW28" s="155"/>
      <c r="AX28" s="155"/>
      <c r="AY28" s="155"/>
      <c r="AZ28" s="155"/>
      <c r="BA28" s="399"/>
      <c r="BB28" s="399"/>
      <c r="BC28" s="399"/>
      <c r="BD28" s="399"/>
    </row>
    <row r="29" spans="1:56" ht="15.75" customHeight="1" x14ac:dyDescent="0.2">
      <c r="A29" s="1259"/>
      <c r="B29" s="191" t="s">
        <v>586</v>
      </c>
      <c r="C29" s="192">
        <v>5</v>
      </c>
      <c r="D29" s="195">
        <f t="shared" si="23"/>
        <v>20</v>
      </c>
      <c r="E29" s="193">
        <v>10</v>
      </c>
      <c r="F29" s="193">
        <v>10</v>
      </c>
      <c r="G29" s="155">
        <f t="shared" si="24"/>
        <v>4</v>
      </c>
      <c r="H29" s="192">
        <v>2</v>
      </c>
      <c r="I29" s="192">
        <v>2</v>
      </c>
      <c r="J29" s="192" t="s">
        <v>99</v>
      </c>
      <c r="K29" s="1256"/>
      <c r="L29" s="191" t="s">
        <v>411</v>
      </c>
      <c r="M29" s="192">
        <v>3</v>
      </c>
      <c r="N29" s="192">
        <f t="shared" si="27"/>
        <v>10</v>
      </c>
      <c r="O29" s="192">
        <v>0</v>
      </c>
      <c r="P29" s="192">
        <v>10</v>
      </c>
      <c r="Q29" s="192">
        <f t="shared" si="25"/>
        <v>2</v>
      </c>
      <c r="R29" s="192">
        <v>0</v>
      </c>
      <c r="S29" s="192">
        <v>2</v>
      </c>
      <c r="T29" s="194" t="s">
        <v>101</v>
      </c>
      <c r="U29" s="1253"/>
      <c r="V29" s="191" t="s">
        <v>513</v>
      </c>
      <c r="W29" s="192">
        <f>W44</f>
        <v>9</v>
      </c>
      <c r="X29" s="193">
        <f t="shared" ref="X29:AC29" si="29">X44</f>
        <v>30</v>
      </c>
      <c r="Y29" s="193">
        <f t="shared" si="29"/>
        <v>5</v>
      </c>
      <c r="Z29" s="193">
        <f t="shared" si="29"/>
        <v>25</v>
      </c>
      <c r="AA29" s="192">
        <f t="shared" si="29"/>
        <v>7</v>
      </c>
      <c r="AB29" s="192">
        <f t="shared" si="29"/>
        <v>1</v>
      </c>
      <c r="AC29" s="192">
        <f t="shared" si="29"/>
        <v>6</v>
      </c>
      <c r="AE29" s="1256"/>
      <c r="AF29" s="191" t="s">
        <v>386</v>
      </c>
      <c r="AG29" s="192">
        <v>3</v>
      </c>
      <c r="AH29" s="192">
        <f t="shared" si="28"/>
        <v>10</v>
      </c>
      <c r="AI29" s="192">
        <v>5</v>
      </c>
      <c r="AJ29" s="192">
        <v>5</v>
      </c>
      <c r="AK29" s="192">
        <f t="shared" si="26"/>
        <v>2</v>
      </c>
      <c r="AL29" s="192">
        <v>1</v>
      </c>
      <c r="AM29" s="192">
        <v>1</v>
      </c>
      <c r="AN29" s="194" t="s">
        <v>101</v>
      </c>
      <c r="AP29" s="399"/>
      <c r="AQ29" s="155"/>
      <c r="AR29" s="155"/>
      <c r="AS29" s="155"/>
      <c r="AT29" s="155"/>
      <c r="AU29" s="155"/>
      <c r="AV29" s="155"/>
      <c r="AW29" s="155"/>
      <c r="AX29" s="155"/>
      <c r="AY29" s="155"/>
      <c r="AZ29" s="155"/>
      <c r="BA29" s="399"/>
      <c r="BB29" s="399"/>
      <c r="BC29" s="399"/>
      <c r="BD29" s="399"/>
    </row>
    <row r="30" spans="1:56" ht="15.75" customHeight="1" x14ac:dyDescent="0.2">
      <c r="A30" s="1259"/>
      <c r="B30" s="191" t="s">
        <v>282</v>
      </c>
      <c r="C30" s="192">
        <v>5</v>
      </c>
      <c r="D30" s="193">
        <f t="shared" si="23"/>
        <v>15</v>
      </c>
      <c r="E30" s="193">
        <v>0</v>
      </c>
      <c r="F30" s="193">
        <v>15</v>
      </c>
      <c r="G30" s="192">
        <f t="shared" si="24"/>
        <v>3</v>
      </c>
      <c r="H30" s="192">
        <v>0</v>
      </c>
      <c r="I30" s="192">
        <v>3</v>
      </c>
      <c r="J30" s="192" t="s">
        <v>101</v>
      </c>
      <c r="K30" s="1256"/>
      <c r="L30" s="191" t="s">
        <v>516</v>
      </c>
      <c r="M30" s="192">
        <v>5</v>
      </c>
      <c r="N30" s="192">
        <f t="shared" si="27"/>
        <v>20</v>
      </c>
      <c r="O30" s="192">
        <v>5</v>
      </c>
      <c r="P30" s="192">
        <v>15</v>
      </c>
      <c r="Q30" s="192">
        <f t="shared" si="25"/>
        <v>3</v>
      </c>
      <c r="R30" s="192">
        <v>1</v>
      </c>
      <c r="S30" s="192">
        <v>2</v>
      </c>
      <c r="T30" s="194" t="s">
        <v>101</v>
      </c>
      <c r="U30" s="1253"/>
      <c r="V30" s="191"/>
      <c r="X30" s="195"/>
      <c r="Y30" s="193"/>
      <c r="Z30" s="193"/>
      <c r="AE30" s="1256"/>
      <c r="AF30" s="191" t="s">
        <v>585</v>
      </c>
      <c r="AG30" s="192">
        <v>3</v>
      </c>
      <c r="AH30" s="192">
        <f t="shared" si="28"/>
        <v>10</v>
      </c>
      <c r="AI30" s="192">
        <v>0</v>
      </c>
      <c r="AJ30" s="192">
        <v>10</v>
      </c>
      <c r="AK30" s="192">
        <f t="shared" si="26"/>
        <v>2</v>
      </c>
      <c r="AL30" s="192">
        <v>0</v>
      </c>
      <c r="AM30" s="192">
        <v>2</v>
      </c>
      <c r="AN30" s="194" t="s">
        <v>101</v>
      </c>
      <c r="AP30" s="399"/>
      <c r="AQ30" s="155"/>
      <c r="AR30" s="155"/>
      <c r="AS30" s="155"/>
      <c r="AT30" s="155"/>
      <c r="AU30" s="155"/>
      <c r="AV30" s="155"/>
      <c r="AW30" s="155"/>
      <c r="AX30" s="155"/>
      <c r="AY30" s="155"/>
      <c r="AZ30" s="155"/>
      <c r="BA30" s="399"/>
      <c r="BB30" s="399"/>
      <c r="BC30" s="399"/>
      <c r="BD30" s="399"/>
    </row>
    <row r="31" spans="1:56" ht="15.75" customHeight="1" x14ac:dyDescent="0.2">
      <c r="A31" s="1259"/>
      <c r="B31" s="191"/>
      <c r="D31" s="193"/>
      <c r="E31" s="193"/>
      <c r="F31" s="193"/>
      <c r="K31" s="1256"/>
      <c r="L31" s="191" t="s">
        <v>244</v>
      </c>
      <c r="M31" s="192">
        <v>4</v>
      </c>
      <c r="N31" s="192">
        <f>SUM(O31:P31)</f>
        <v>15</v>
      </c>
      <c r="O31" s="192">
        <v>0</v>
      </c>
      <c r="P31" s="192">
        <v>15</v>
      </c>
      <c r="Q31" s="192">
        <f t="shared" si="25"/>
        <v>3</v>
      </c>
      <c r="R31" s="192">
        <v>0</v>
      </c>
      <c r="S31" s="192">
        <v>3</v>
      </c>
      <c r="T31" s="194" t="s">
        <v>101</v>
      </c>
      <c r="U31" s="1253"/>
      <c r="V31" s="206"/>
      <c r="X31" s="193"/>
      <c r="Y31" s="193"/>
      <c r="Z31" s="193"/>
      <c r="AA31" s="199"/>
      <c r="AB31" s="199"/>
      <c r="AC31" s="199"/>
      <c r="AE31" s="1256"/>
      <c r="AF31" s="191" t="s">
        <v>599</v>
      </c>
      <c r="AG31" s="192">
        <v>6</v>
      </c>
      <c r="AH31" s="192">
        <f>SUM(AI31:AJ31)</f>
        <v>20</v>
      </c>
      <c r="AI31" s="192">
        <v>0</v>
      </c>
      <c r="AJ31" s="192">
        <v>20</v>
      </c>
      <c r="AK31" s="192">
        <f t="shared" si="26"/>
        <v>4</v>
      </c>
      <c r="AL31" s="192">
        <v>0</v>
      </c>
      <c r="AM31" s="192">
        <v>4</v>
      </c>
      <c r="AN31" s="194" t="s">
        <v>101</v>
      </c>
      <c r="AP31" s="399"/>
      <c r="AQ31" s="155"/>
      <c r="AR31" s="155"/>
      <c r="AS31" s="155"/>
      <c r="AT31" s="155"/>
      <c r="AU31" s="155"/>
      <c r="AV31" s="155"/>
      <c r="AW31" s="155"/>
      <c r="AX31" s="155"/>
      <c r="AY31" s="155"/>
      <c r="AZ31" s="155"/>
      <c r="BA31" s="399"/>
      <c r="BB31" s="399"/>
      <c r="BC31" s="399"/>
      <c r="BD31" s="399"/>
    </row>
    <row r="32" spans="1:56" ht="15.75" customHeight="1" x14ac:dyDescent="0.2">
      <c r="A32" s="1259"/>
      <c r="B32" s="202" t="s">
        <v>432</v>
      </c>
      <c r="C32" s="155">
        <v>0</v>
      </c>
      <c r="D32" s="195"/>
      <c r="E32" s="195"/>
      <c r="F32" s="195"/>
      <c r="G32" s="155">
        <v>0</v>
      </c>
      <c r="H32" s="155">
        <v>0</v>
      </c>
      <c r="I32" s="155">
        <v>0</v>
      </c>
      <c r="J32" s="155" t="s">
        <v>28</v>
      </c>
      <c r="K32" s="1256"/>
      <c r="L32" s="202" t="s">
        <v>432</v>
      </c>
      <c r="M32" s="155">
        <v>0</v>
      </c>
      <c r="N32" s="155"/>
      <c r="O32" s="155"/>
      <c r="P32" s="155"/>
      <c r="Q32" s="155">
        <v>0</v>
      </c>
      <c r="R32" s="155">
        <v>0</v>
      </c>
      <c r="S32" s="155">
        <v>0</v>
      </c>
      <c r="T32" s="180" t="s">
        <v>28</v>
      </c>
      <c r="U32" s="1253"/>
      <c r="V32" s="202" t="s">
        <v>432</v>
      </c>
      <c r="W32" s="155">
        <v>0</v>
      </c>
      <c r="X32" s="195"/>
      <c r="Y32" s="195"/>
      <c r="Z32" s="195"/>
      <c r="AA32" s="155">
        <v>0</v>
      </c>
      <c r="AB32" s="155">
        <v>0</v>
      </c>
      <c r="AC32" s="155">
        <v>0</v>
      </c>
      <c r="AD32" s="155" t="s">
        <v>28</v>
      </c>
      <c r="AE32" s="1256"/>
      <c r="AF32" s="202" t="s">
        <v>432</v>
      </c>
      <c r="AG32" s="155">
        <v>0</v>
      </c>
      <c r="AH32" s="155"/>
      <c r="AI32" s="155"/>
      <c r="AJ32" s="155"/>
      <c r="AK32" s="155">
        <v>0</v>
      </c>
      <c r="AL32" s="155">
        <v>0</v>
      </c>
      <c r="AM32" s="155">
        <v>0</v>
      </c>
      <c r="AN32" s="180" t="s">
        <v>28</v>
      </c>
      <c r="AP32" s="399"/>
      <c r="AQ32" s="155"/>
      <c r="AR32" s="155"/>
      <c r="AS32" s="155"/>
      <c r="AT32" s="155"/>
      <c r="AU32" s="155"/>
      <c r="AV32" s="155"/>
      <c r="AW32" s="155"/>
      <c r="AX32" s="155"/>
      <c r="AY32" s="155"/>
      <c r="AZ32" s="155"/>
      <c r="BA32" s="399"/>
      <c r="BB32" s="399"/>
      <c r="BC32" s="399"/>
      <c r="BD32" s="399"/>
    </row>
    <row r="33" spans="1:56" ht="15.75" customHeight="1" thickBot="1" x14ac:dyDescent="0.25">
      <c r="A33" s="1260"/>
      <c r="B33" s="196" t="s">
        <v>135</v>
      </c>
      <c r="C33" s="199">
        <f t="shared" ref="C33:I33" si="30">SUM(C24:C32)</f>
        <v>30</v>
      </c>
      <c r="D33" s="198">
        <f t="shared" si="30"/>
        <v>110</v>
      </c>
      <c r="E33" s="198">
        <f t="shared" si="30"/>
        <v>45</v>
      </c>
      <c r="F33" s="198">
        <f t="shared" si="30"/>
        <v>65</v>
      </c>
      <c r="G33" s="199">
        <f t="shared" si="30"/>
        <v>21</v>
      </c>
      <c r="H33" s="199">
        <f t="shared" si="30"/>
        <v>9</v>
      </c>
      <c r="I33" s="199">
        <f t="shared" si="30"/>
        <v>12</v>
      </c>
      <c r="K33" s="207"/>
      <c r="L33" s="196" t="s">
        <v>135</v>
      </c>
      <c r="M33" s="199">
        <f t="shared" ref="M33:S33" si="31">SUM(M24:M32)</f>
        <v>30</v>
      </c>
      <c r="N33" s="199">
        <f t="shared" si="31"/>
        <v>120</v>
      </c>
      <c r="O33" s="199">
        <f t="shared" si="31"/>
        <v>30</v>
      </c>
      <c r="P33" s="199">
        <f t="shared" si="31"/>
        <v>90</v>
      </c>
      <c r="Q33" s="199">
        <f t="shared" si="31"/>
        <v>22</v>
      </c>
      <c r="R33" s="199">
        <f t="shared" si="31"/>
        <v>6</v>
      </c>
      <c r="S33" s="199">
        <f t="shared" si="31"/>
        <v>16</v>
      </c>
      <c r="T33" s="194"/>
      <c r="U33" s="1254"/>
      <c r="V33" s="196" t="s">
        <v>135</v>
      </c>
      <c r="W33" s="199">
        <f t="shared" ref="W33:AC33" si="32">SUM(W24:W32)</f>
        <v>30</v>
      </c>
      <c r="X33" s="198">
        <f t="shared" si="32"/>
        <v>105</v>
      </c>
      <c r="Y33" s="198">
        <f t="shared" si="32"/>
        <v>30</v>
      </c>
      <c r="Z33" s="198">
        <f t="shared" si="32"/>
        <v>75</v>
      </c>
      <c r="AA33" s="199">
        <f t="shared" si="32"/>
        <v>21</v>
      </c>
      <c r="AB33" s="199">
        <f t="shared" si="32"/>
        <v>6</v>
      </c>
      <c r="AC33" s="199">
        <f t="shared" si="32"/>
        <v>15</v>
      </c>
      <c r="AE33" s="1257"/>
      <c r="AF33" s="455" t="s">
        <v>135</v>
      </c>
      <c r="AG33" s="192">
        <f t="shared" ref="AG33:AM33" si="33">SUM(AG24:AG32)</f>
        <v>30</v>
      </c>
      <c r="AH33" s="192">
        <f t="shared" si="33"/>
        <v>100</v>
      </c>
      <c r="AI33" s="192">
        <f t="shared" si="33"/>
        <v>35</v>
      </c>
      <c r="AJ33" s="192">
        <f t="shared" si="33"/>
        <v>65</v>
      </c>
      <c r="AK33" s="192">
        <f t="shared" si="33"/>
        <v>21</v>
      </c>
      <c r="AL33" s="192">
        <f t="shared" si="33"/>
        <v>8</v>
      </c>
      <c r="AM33" s="192">
        <f t="shared" si="33"/>
        <v>13</v>
      </c>
      <c r="AN33" s="194"/>
      <c r="AP33"/>
      <c r="AQ33" s="155"/>
      <c r="AR33" s="155"/>
      <c r="AS33" s="155"/>
      <c r="AT33" s="155"/>
      <c r="AU33" s="155"/>
      <c r="AV33" s="155"/>
      <c r="AW33" s="155"/>
      <c r="AX33" s="155"/>
      <c r="AY33" s="155"/>
      <c r="AZ33" s="155"/>
      <c r="BA33"/>
      <c r="BB33"/>
      <c r="BC33"/>
      <c r="BD33"/>
    </row>
    <row r="34" spans="1:56" ht="15.75" customHeight="1" x14ac:dyDescent="0.2">
      <c r="A34" s="1255">
        <v>4</v>
      </c>
      <c r="B34" s="187" t="s">
        <v>195</v>
      </c>
      <c r="C34" s="188">
        <v>30</v>
      </c>
      <c r="D34" s="189"/>
      <c r="E34" s="189"/>
      <c r="F34" s="189"/>
      <c r="G34" s="188"/>
      <c r="H34" s="188"/>
      <c r="I34" s="188"/>
      <c r="J34" s="188" t="s">
        <v>101</v>
      </c>
      <c r="K34" s="1261">
        <v>4</v>
      </c>
      <c r="L34" s="485" t="s">
        <v>195</v>
      </c>
      <c r="M34" s="188">
        <v>30</v>
      </c>
      <c r="N34" s="188"/>
      <c r="O34" s="188"/>
      <c r="P34" s="188"/>
      <c r="Q34" s="188"/>
      <c r="R34" s="188"/>
      <c r="S34" s="188"/>
      <c r="T34" s="190" t="s">
        <v>101</v>
      </c>
      <c r="U34" s="1255">
        <v>4</v>
      </c>
      <c r="V34" s="187" t="s">
        <v>195</v>
      </c>
      <c r="W34" s="188">
        <v>30</v>
      </c>
      <c r="X34" s="188"/>
      <c r="Y34" s="188"/>
      <c r="Z34" s="188"/>
      <c r="AA34" s="188"/>
      <c r="AB34" s="188"/>
      <c r="AC34" s="188"/>
      <c r="AD34" s="188" t="s">
        <v>101</v>
      </c>
      <c r="AE34" s="1261">
        <v>4</v>
      </c>
      <c r="AF34" s="485" t="s">
        <v>195</v>
      </c>
      <c r="AG34" s="188">
        <v>30</v>
      </c>
      <c r="AH34" s="189"/>
      <c r="AI34" s="189"/>
      <c r="AJ34" s="189"/>
      <c r="AK34" s="188"/>
      <c r="AL34" s="188"/>
      <c r="AM34" s="188"/>
      <c r="AN34" s="190" t="s">
        <v>101</v>
      </c>
      <c r="AP34"/>
      <c r="AQ34" s="155"/>
      <c r="AR34" s="155"/>
      <c r="AS34" s="155"/>
      <c r="AT34" s="155"/>
      <c r="AU34" s="155"/>
      <c r="AV34" s="155"/>
      <c r="AW34" s="155"/>
      <c r="AX34" s="155"/>
      <c r="AY34" s="155"/>
      <c r="AZ34" s="155"/>
      <c r="BA34"/>
      <c r="BB34"/>
      <c r="BC34"/>
      <c r="BD34"/>
    </row>
    <row r="35" spans="1:56" ht="15.75" customHeight="1" thickBot="1" x14ac:dyDescent="0.25">
      <c r="A35" s="1257"/>
      <c r="B35" s="196" t="s">
        <v>135</v>
      </c>
      <c r="C35" s="197">
        <v>30</v>
      </c>
      <c r="D35" s="203"/>
      <c r="E35" s="203"/>
      <c r="F35" s="203"/>
      <c r="G35" s="197"/>
      <c r="H35" s="197"/>
      <c r="I35" s="197"/>
      <c r="J35" s="197"/>
      <c r="K35" s="1262"/>
      <c r="L35" s="196" t="s">
        <v>135</v>
      </c>
      <c r="M35" s="197">
        <v>30</v>
      </c>
      <c r="N35" s="197"/>
      <c r="O35" s="197"/>
      <c r="P35" s="197"/>
      <c r="Q35" s="197"/>
      <c r="R35" s="197"/>
      <c r="S35" s="197"/>
      <c r="T35" s="204"/>
      <c r="U35" s="1257"/>
      <c r="V35" s="196" t="s">
        <v>135</v>
      </c>
      <c r="W35" s="197">
        <v>30</v>
      </c>
      <c r="X35" s="197"/>
      <c r="Y35" s="197"/>
      <c r="Z35" s="197"/>
      <c r="AA35" s="197"/>
      <c r="AB35" s="197"/>
      <c r="AC35" s="197"/>
      <c r="AD35" s="200"/>
      <c r="AE35" s="1262"/>
      <c r="AF35" s="455" t="s">
        <v>135</v>
      </c>
      <c r="AG35" s="200">
        <v>30</v>
      </c>
      <c r="AH35" s="456"/>
      <c r="AI35" s="456"/>
      <c r="AJ35" s="456"/>
      <c r="AK35" s="200"/>
      <c r="AL35" s="200"/>
      <c r="AM35" s="200"/>
      <c r="AN35" s="204"/>
      <c r="AP35"/>
      <c r="AQ35" s="155"/>
      <c r="AR35" s="155"/>
      <c r="AS35" s="155"/>
      <c r="AT35" s="155"/>
      <c r="AU35" s="155"/>
      <c r="AV35" s="155"/>
      <c r="AW35" s="155"/>
      <c r="AX35" s="155"/>
      <c r="AY35" s="155"/>
      <c r="AZ35" s="155"/>
      <c r="BA35"/>
      <c r="BB35"/>
      <c r="BC35"/>
      <c r="BD35"/>
    </row>
    <row r="36" spans="1:56" ht="15.75" customHeight="1" thickBot="1" x14ac:dyDescent="0.25">
      <c r="A36" s="643"/>
      <c r="B36" s="208" t="s">
        <v>269</v>
      </c>
      <c r="C36" s="197">
        <f t="shared" ref="C36:I36" si="34">C12+C23+C33+C35</f>
        <v>120</v>
      </c>
      <c r="D36" s="203">
        <f t="shared" si="34"/>
        <v>325</v>
      </c>
      <c r="E36" s="203">
        <f t="shared" si="34"/>
        <v>125</v>
      </c>
      <c r="F36" s="203">
        <f t="shared" si="34"/>
        <v>200</v>
      </c>
      <c r="G36" s="197">
        <f t="shared" si="34"/>
        <v>64</v>
      </c>
      <c r="H36" s="197">
        <f t="shared" si="34"/>
        <v>25</v>
      </c>
      <c r="I36" s="197">
        <f t="shared" si="34"/>
        <v>39</v>
      </c>
      <c r="J36" s="197"/>
      <c r="K36" s="209"/>
      <c r="L36" s="208" t="s">
        <v>269</v>
      </c>
      <c r="M36" s="197">
        <f t="shared" ref="M36:S36" si="35">M12+M23+M33+M35</f>
        <v>120</v>
      </c>
      <c r="N36" s="203">
        <f t="shared" si="35"/>
        <v>320</v>
      </c>
      <c r="O36" s="203">
        <f t="shared" si="35"/>
        <v>100</v>
      </c>
      <c r="P36" s="203">
        <f t="shared" si="35"/>
        <v>220</v>
      </c>
      <c r="Q36" s="197">
        <f t="shared" si="35"/>
        <v>64</v>
      </c>
      <c r="R36" s="197">
        <f t="shared" si="35"/>
        <v>21</v>
      </c>
      <c r="S36" s="197">
        <f t="shared" si="35"/>
        <v>43</v>
      </c>
      <c r="T36" s="201"/>
      <c r="U36" s="643"/>
      <c r="V36" s="208" t="s">
        <v>269</v>
      </c>
      <c r="W36" s="197">
        <f t="shared" ref="W36:AC36" si="36">W12+W23+W33+W35</f>
        <v>120</v>
      </c>
      <c r="X36" s="203">
        <f>X12+X23+X33+X35</f>
        <v>320</v>
      </c>
      <c r="Y36" s="203">
        <f t="shared" si="36"/>
        <v>110</v>
      </c>
      <c r="Z36" s="203">
        <f t="shared" si="36"/>
        <v>210</v>
      </c>
      <c r="AA36" s="197">
        <f t="shared" si="36"/>
        <v>64</v>
      </c>
      <c r="AB36" s="197">
        <f t="shared" si="36"/>
        <v>23</v>
      </c>
      <c r="AC36" s="197">
        <f t="shared" si="36"/>
        <v>41</v>
      </c>
      <c r="AD36" s="197"/>
      <c r="AE36" s="644"/>
      <c r="AF36" s="457" t="s">
        <v>269</v>
      </c>
      <c r="AG36" s="200">
        <f t="shared" ref="AG36:AM36" si="37">AG12+AG23+AG33+AG35</f>
        <v>120</v>
      </c>
      <c r="AH36" s="456">
        <f t="shared" si="37"/>
        <v>310</v>
      </c>
      <c r="AI36" s="456">
        <f t="shared" si="37"/>
        <v>120</v>
      </c>
      <c r="AJ36" s="456">
        <f t="shared" si="37"/>
        <v>190</v>
      </c>
      <c r="AK36" s="200">
        <f t="shared" si="37"/>
        <v>63</v>
      </c>
      <c r="AL36" s="200">
        <f t="shared" si="37"/>
        <v>25</v>
      </c>
      <c r="AM36" s="200">
        <f t="shared" si="37"/>
        <v>38</v>
      </c>
      <c r="AN36" s="204"/>
      <c r="AP36"/>
      <c r="AQ36" s="155"/>
      <c r="AR36" s="155"/>
      <c r="AS36" s="155"/>
      <c r="AT36" s="155"/>
      <c r="AU36" s="155"/>
      <c r="AV36" s="155"/>
      <c r="AW36" s="155"/>
      <c r="AX36" s="155"/>
      <c r="AY36" s="155"/>
      <c r="AZ36" s="155"/>
      <c r="BA36"/>
      <c r="BB36"/>
      <c r="BC36"/>
      <c r="BD36"/>
    </row>
    <row r="37" spans="1:56" ht="18" customHeight="1" x14ac:dyDescent="0.2">
      <c r="A37" s="211"/>
      <c r="B37" s="205"/>
      <c r="H37" s="331"/>
      <c r="K37" s="192"/>
      <c r="L37" s="205"/>
      <c r="U37" s="645"/>
      <c r="V37" s="211"/>
      <c r="AD37" s="190"/>
      <c r="AP37"/>
      <c r="BA37"/>
      <c r="BB37"/>
      <c r="BC37"/>
      <c r="BD37"/>
    </row>
    <row r="38" spans="1:56" ht="15.75" customHeight="1" x14ac:dyDescent="0.2">
      <c r="A38"/>
      <c r="B38"/>
      <c r="C38"/>
      <c r="D38"/>
      <c r="E38"/>
      <c r="F38"/>
      <c r="G38"/>
      <c r="H38"/>
      <c r="I38"/>
      <c r="L38" s="155"/>
      <c r="M38"/>
      <c r="N38"/>
      <c r="O38"/>
      <c r="P38"/>
      <c r="Q38"/>
      <c r="R38"/>
      <c r="S38"/>
      <c r="T38"/>
      <c r="U38" s="213"/>
      <c r="V38" s="214" t="s">
        <v>517</v>
      </c>
      <c r="W38" s="214"/>
      <c r="X38" s="214"/>
      <c r="Y38" s="214"/>
      <c r="Z38" s="214"/>
      <c r="AA38" s="214"/>
      <c r="AB38" s="214"/>
      <c r="AC38" s="214"/>
      <c r="AD38" s="215"/>
      <c r="AO38"/>
      <c r="AP38"/>
      <c r="BA38"/>
      <c r="BB38"/>
      <c r="BC38"/>
      <c r="BD38"/>
    </row>
    <row r="39" spans="1:56" ht="15.75" customHeight="1" x14ac:dyDescent="0.2">
      <c r="L39" s="212"/>
      <c r="M39"/>
      <c r="N39"/>
      <c r="O39"/>
      <c r="P39"/>
      <c r="Q39"/>
      <c r="R39"/>
      <c r="S39"/>
      <c r="T39"/>
      <c r="U39" s="1256">
        <v>2</v>
      </c>
      <c r="V39" s="191" t="s">
        <v>436</v>
      </c>
      <c r="W39" s="192">
        <v>3</v>
      </c>
      <c r="X39" s="193">
        <f>SUM(Y39:Z39)</f>
        <v>10</v>
      </c>
      <c r="Y39" s="193">
        <v>5</v>
      </c>
      <c r="Z39" s="193">
        <v>5</v>
      </c>
      <c r="AA39" s="192">
        <f>SUM(AB39:AC39)</f>
        <v>2</v>
      </c>
      <c r="AB39" s="192">
        <v>1</v>
      </c>
      <c r="AC39" s="192">
        <v>1</v>
      </c>
      <c r="AD39" s="194" t="s">
        <v>99</v>
      </c>
      <c r="AO39"/>
      <c r="AP39"/>
      <c r="BA39"/>
      <c r="BB39"/>
      <c r="BC39"/>
      <c r="BD39"/>
    </row>
    <row r="40" spans="1:56" ht="15.75" customHeight="1" x14ac:dyDescent="0.2">
      <c r="A40"/>
      <c r="B40"/>
      <c r="C40"/>
      <c r="D40"/>
      <c r="E40"/>
      <c r="F40"/>
      <c r="G40"/>
      <c r="H40"/>
      <c r="M40"/>
      <c r="N40"/>
      <c r="O40"/>
      <c r="P40"/>
      <c r="Q40"/>
      <c r="R40"/>
      <c r="S40"/>
      <c r="T40"/>
      <c r="U40" s="1256"/>
      <c r="V40" s="191" t="s">
        <v>190</v>
      </c>
      <c r="W40" s="192">
        <v>3</v>
      </c>
      <c r="X40" s="193">
        <f>SUM(Y40:Z40)</f>
        <v>15</v>
      </c>
      <c r="Y40" s="193">
        <v>10</v>
      </c>
      <c r="Z40" s="193">
        <v>5</v>
      </c>
      <c r="AA40" s="192">
        <f>SUM(AB40:AC40)</f>
        <v>3</v>
      </c>
      <c r="AB40" s="192">
        <v>2</v>
      </c>
      <c r="AC40" s="192">
        <v>1</v>
      </c>
      <c r="AD40" s="194" t="s">
        <v>99</v>
      </c>
      <c r="AO40"/>
      <c r="AP40"/>
      <c r="BA40"/>
      <c r="BB40"/>
      <c r="BC40"/>
      <c r="BD40"/>
    </row>
    <row r="41" spans="1:56" ht="15.75" customHeight="1" thickBot="1" x14ac:dyDescent="0.25">
      <c r="A41"/>
      <c r="B41"/>
      <c r="C41"/>
      <c r="D41"/>
      <c r="E41"/>
      <c r="F41"/>
      <c r="G41"/>
      <c r="H41"/>
      <c r="L41"/>
      <c r="M41"/>
      <c r="N41"/>
      <c r="O41"/>
      <c r="P41"/>
      <c r="Q41"/>
      <c r="R41"/>
      <c r="S41"/>
      <c r="T41"/>
      <c r="U41" s="1257"/>
      <c r="V41" s="196" t="s">
        <v>135</v>
      </c>
      <c r="W41" s="197">
        <f>SUM(W39:W40)</f>
        <v>6</v>
      </c>
      <c r="X41" s="203">
        <f t="shared" ref="X41:AC41" si="38">SUM(X39:X40)</f>
        <v>25</v>
      </c>
      <c r="Y41" s="203">
        <f t="shared" si="38"/>
        <v>15</v>
      </c>
      <c r="Z41" s="203">
        <f t="shared" si="38"/>
        <v>10</v>
      </c>
      <c r="AA41" s="197">
        <f>SUM(AA39:AA40)</f>
        <v>5</v>
      </c>
      <c r="AB41" s="197">
        <f t="shared" si="38"/>
        <v>3</v>
      </c>
      <c r="AC41" s="197">
        <f t="shared" si="38"/>
        <v>2</v>
      </c>
      <c r="AD41" s="216"/>
      <c r="AO41"/>
    </row>
    <row r="42" spans="1:56" ht="15.75" customHeight="1" x14ac:dyDescent="0.2">
      <c r="A42"/>
      <c r="B42"/>
      <c r="C42"/>
      <c r="D42"/>
      <c r="E42"/>
      <c r="F42"/>
      <c r="G42"/>
      <c r="H42"/>
      <c r="L42"/>
      <c r="M42"/>
      <c r="N42"/>
      <c r="O42"/>
      <c r="P42"/>
      <c r="Q42"/>
      <c r="R42"/>
      <c r="S42"/>
      <c r="T42"/>
      <c r="U42" s="1249">
        <v>3</v>
      </c>
      <c r="V42" s="191" t="s">
        <v>244</v>
      </c>
      <c r="W42" s="192">
        <v>4</v>
      </c>
      <c r="X42" s="193">
        <f>SUM(Y42:Z42)</f>
        <v>15</v>
      </c>
      <c r="Y42" s="193">
        <v>0</v>
      </c>
      <c r="Z42" s="193">
        <v>15</v>
      </c>
      <c r="AA42" s="192">
        <f>SUM(AB42:AC42)</f>
        <v>4</v>
      </c>
      <c r="AB42" s="192">
        <v>0</v>
      </c>
      <c r="AC42" s="192">
        <v>4</v>
      </c>
      <c r="AD42" s="194" t="s">
        <v>101</v>
      </c>
      <c r="AO42"/>
    </row>
    <row r="43" spans="1:56" ht="15.75" customHeight="1" x14ac:dyDescent="0.2">
      <c r="A43"/>
      <c r="B43"/>
      <c r="C43"/>
      <c r="D43"/>
      <c r="E43"/>
      <c r="F43"/>
      <c r="G43"/>
      <c r="H43"/>
      <c r="L43"/>
      <c r="M43"/>
      <c r="N43"/>
      <c r="O43"/>
      <c r="P43"/>
      <c r="Q43"/>
      <c r="R43"/>
      <c r="S43"/>
      <c r="T43"/>
      <c r="U43" s="1250"/>
      <c r="V43" s="191" t="s">
        <v>518</v>
      </c>
      <c r="W43" s="192">
        <v>5</v>
      </c>
      <c r="X43" s="193">
        <f>SUM(Y43:Z43)</f>
        <v>15</v>
      </c>
      <c r="Y43" s="193">
        <v>5</v>
      </c>
      <c r="Z43" s="193">
        <v>10</v>
      </c>
      <c r="AA43" s="192">
        <f>SUM(AB43:AC43)</f>
        <v>3</v>
      </c>
      <c r="AB43" s="192">
        <v>1</v>
      </c>
      <c r="AC43" s="192">
        <v>2</v>
      </c>
      <c r="AD43" s="194" t="s">
        <v>101</v>
      </c>
      <c r="AO43"/>
    </row>
    <row r="44" spans="1:56" ht="15.75" customHeight="1" thickBot="1" x14ac:dyDescent="0.25">
      <c r="A44"/>
      <c r="B44"/>
      <c r="C44"/>
      <c r="D44"/>
      <c r="E44"/>
      <c r="F44"/>
      <c r="G44"/>
      <c r="H44"/>
      <c r="L44"/>
      <c r="M44"/>
      <c r="N44"/>
      <c r="O44"/>
      <c r="P44"/>
      <c r="Q44"/>
      <c r="R44"/>
      <c r="S44"/>
      <c r="T44"/>
      <c r="U44" s="1251"/>
      <c r="V44" s="196" t="s">
        <v>135</v>
      </c>
      <c r="W44" s="197">
        <f>SUM(W42:W43)</f>
        <v>9</v>
      </c>
      <c r="X44" s="197">
        <f t="shared" ref="X44:AC44" si="39">SUM(X42:X43)</f>
        <v>30</v>
      </c>
      <c r="Y44" s="197">
        <f t="shared" si="39"/>
        <v>5</v>
      </c>
      <c r="Z44" s="197">
        <f t="shared" si="39"/>
        <v>25</v>
      </c>
      <c r="AA44" s="197">
        <f t="shared" si="39"/>
        <v>7</v>
      </c>
      <c r="AB44" s="197">
        <f t="shared" si="39"/>
        <v>1</v>
      </c>
      <c r="AC44" s="197">
        <f t="shared" si="39"/>
        <v>6</v>
      </c>
      <c r="AD44" s="216"/>
      <c r="AO44"/>
    </row>
    <row r="45" spans="1:56" customFormat="1" ht="15.75" customHeight="1" x14ac:dyDescent="0.2"/>
    <row r="46" spans="1:56" customFormat="1" ht="15.75" customHeight="1" x14ac:dyDescent="0.2"/>
    <row r="47" spans="1:56" s="235" customFormat="1" ht="47.25" customHeight="1" x14ac:dyDescent="0.2">
      <c r="A47" s="1247" t="s">
        <v>533</v>
      </c>
      <c r="B47" s="1247"/>
      <c r="C47" s="1247"/>
      <c r="D47" s="1247"/>
      <c r="E47" s="1247"/>
      <c r="F47" s="1247"/>
      <c r="G47" s="1247"/>
      <c r="H47" s="1247"/>
      <c r="I47" s="1247"/>
      <c r="J47" s="1247"/>
      <c r="K47" s="1247" t="s">
        <v>533</v>
      </c>
      <c r="L47" s="1247"/>
      <c r="M47" s="1247"/>
      <c r="N47" s="1247"/>
      <c r="O47" s="1247"/>
      <c r="P47" s="1247"/>
      <c r="Q47" s="1247"/>
      <c r="R47" s="1247"/>
      <c r="S47" s="1247"/>
      <c r="T47" s="1247"/>
      <c r="U47" s="1247" t="s">
        <v>533</v>
      </c>
      <c r="V47" s="1247"/>
      <c r="W47" s="1247"/>
      <c r="X47" s="1247"/>
      <c r="Y47" s="1247"/>
      <c r="Z47" s="1247"/>
      <c r="AA47" s="1247"/>
      <c r="AB47" s="1247"/>
      <c r="AC47" s="1247"/>
      <c r="AD47" s="1247"/>
    </row>
    <row r="48" spans="1:56" s="235" customFormat="1" ht="69" customHeight="1" x14ac:dyDescent="0.2">
      <c r="A48" s="1248" t="s">
        <v>534</v>
      </c>
      <c r="B48" s="1248"/>
      <c r="C48" s="1248"/>
      <c r="D48" s="1248"/>
      <c r="E48" s="1248"/>
      <c r="F48" s="1248"/>
      <c r="G48" s="1248"/>
      <c r="H48" s="1248"/>
      <c r="I48" s="1248"/>
      <c r="J48" s="1248"/>
      <c r="K48" s="1248" t="s">
        <v>534</v>
      </c>
      <c r="L48" s="1248"/>
      <c r="M48" s="1248"/>
      <c r="N48" s="1248"/>
      <c r="O48" s="1248"/>
      <c r="P48" s="1248"/>
      <c r="Q48" s="1248"/>
      <c r="R48" s="1248"/>
      <c r="S48" s="1248"/>
      <c r="T48" s="1248"/>
      <c r="U48" s="1248" t="s">
        <v>534</v>
      </c>
      <c r="V48" s="1248"/>
      <c r="W48" s="1248"/>
      <c r="X48" s="1248"/>
      <c r="Y48" s="1248"/>
      <c r="Z48" s="1248"/>
      <c r="AA48" s="1248"/>
      <c r="AB48" s="1248"/>
      <c r="AC48" s="1248"/>
      <c r="AD48" s="1248"/>
    </row>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7.25" customHeight="1" x14ac:dyDescent="0.2"/>
    <row r="63" customFormat="1" ht="17.25" customHeight="1" x14ac:dyDescent="0.2"/>
    <row r="64" customFormat="1" ht="17.25" customHeight="1" x14ac:dyDescent="0.2"/>
    <row r="65" spans="1:30" customFormat="1" ht="17.25" customHeight="1" x14ac:dyDescent="0.2"/>
    <row r="66" spans="1:30" customFormat="1" ht="17.25" customHeight="1" x14ac:dyDescent="0.2"/>
    <row r="67" spans="1:30" customFormat="1" ht="17.25" customHeight="1" x14ac:dyDescent="0.2"/>
    <row r="68" spans="1:30" customFormat="1" ht="17.25" customHeight="1" x14ac:dyDescent="0.2"/>
    <row r="69" spans="1:30" ht="17.25" customHeight="1" x14ac:dyDescent="0.2">
      <c r="A69" s="155"/>
      <c r="B69" s="155"/>
      <c r="C69" s="155"/>
      <c r="D69" s="155"/>
      <c r="E69" s="155"/>
      <c r="F69" s="155"/>
      <c r="G69" s="155"/>
      <c r="H69" s="155"/>
      <c r="U69" s="155"/>
      <c r="V69" s="155"/>
      <c r="W69" s="155"/>
      <c r="X69" s="155"/>
      <c r="Y69" s="155"/>
      <c r="Z69" s="155"/>
      <c r="AA69" s="155"/>
      <c r="AB69" s="155"/>
      <c r="AC69" s="155"/>
      <c r="AD69" s="155"/>
    </row>
    <row r="70" spans="1:30" ht="17.25" customHeight="1" x14ac:dyDescent="0.2">
      <c r="U70" s="155"/>
      <c r="V70" s="155"/>
      <c r="W70" s="155"/>
      <c r="X70" s="155"/>
      <c r="Y70" s="155"/>
      <c r="Z70" s="155"/>
      <c r="AA70" s="155"/>
      <c r="AB70" s="155"/>
      <c r="AC70" s="155"/>
      <c r="AD70" s="155"/>
    </row>
    <row r="71" spans="1:30" ht="17.25" customHeight="1" x14ac:dyDescent="0.2"/>
    <row r="72" spans="1:30" ht="17.25" customHeight="1" x14ac:dyDescent="0.2"/>
    <row r="73" spans="1:30" ht="17.25" customHeight="1" x14ac:dyDescent="0.2"/>
    <row r="74" spans="1:30" ht="17.25" customHeight="1" x14ac:dyDescent="0.2"/>
    <row r="75" spans="1:30" ht="17.25" customHeight="1" x14ac:dyDescent="0.2"/>
    <row r="76" spans="1:30" ht="17.25" customHeight="1" x14ac:dyDescent="0.2">
      <c r="A76" s="155"/>
      <c r="B76" s="155"/>
      <c r="C76" s="155"/>
      <c r="D76" s="155"/>
      <c r="E76" s="155"/>
      <c r="F76" s="155"/>
      <c r="G76" s="155"/>
    </row>
    <row r="77" spans="1:30" ht="17.25" customHeight="1" x14ac:dyDescent="0.2">
      <c r="A77" s="155"/>
      <c r="B77" s="155"/>
      <c r="C77" s="155"/>
      <c r="D77" s="155"/>
      <c r="E77" s="155"/>
      <c r="F77" s="155"/>
      <c r="G77" s="155"/>
    </row>
    <row r="78" spans="1:30" ht="17.25" customHeight="1" x14ac:dyDescent="0.2">
      <c r="A78" s="155"/>
      <c r="B78" s="155"/>
      <c r="C78" s="155"/>
      <c r="D78" s="155"/>
      <c r="E78" s="155"/>
      <c r="F78" s="155"/>
      <c r="G78" s="155"/>
    </row>
    <row r="79" spans="1:30" ht="17.25" customHeight="1" x14ac:dyDescent="0.2">
      <c r="A79" s="155"/>
      <c r="B79" s="155"/>
      <c r="C79" s="155"/>
      <c r="D79" s="155"/>
      <c r="E79" s="155"/>
      <c r="F79" s="155"/>
      <c r="G79" s="155"/>
    </row>
    <row r="80" spans="1:30" ht="17.25" customHeight="1" x14ac:dyDescent="0.2">
      <c r="A80" s="155"/>
      <c r="B80" s="155"/>
      <c r="C80" s="155"/>
      <c r="D80" s="155"/>
      <c r="E80" s="155"/>
      <c r="F80" s="155"/>
      <c r="G80" s="155"/>
    </row>
    <row r="81" spans="1:7" ht="17.25" customHeight="1" x14ac:dyDescent="0.2">
      <c r="A81" s="155"/>
      <c r="B81" s="155"/>
      <c r="C81" s="155"/>
      <c r="D81" s="155"/>
      <c r="E81" s="155"/>
      <c r="F81" s="155"/>
      <c r="G81" s="155"/>
    </row>
    <row r="82" spans="1:7" ht="17.25" customHeight="1" x14ac:dyDescent="0.2">
      <c r="A82" s="155"/>
      <c r="B82" s="155"/>
      <c r="C82" s="155"/>
      <c r="D82" s="155"/>
      <c r="E82" s="155"/>
      <c r="F82" s="155"/>
      <c r="G82" s="155"/>
    </row>
    <row r="83" spans="1:7" ht="17.25" customHeight="1" x14ac:dyDescent="0.2"/>
    <row r="84" spans="1:7" ht="17.25" customHeight="1" x14ac:dyDescent="0.2"/>
    <row r="85" spans="1:7" ht="17.25" customHeight="1" x14ac:dyDescent="0.2"/>
    <row r="86" spans="1:7" ht="17.25" customHeight="1" x14ac:dyDescent="0.2"/>
    <row r="87" spans="1:7" ht="17.25" customHeight="1" x14ac:dyDescent="0.2"/>
    <row r="88" spans="1:7" ht="17.25" customHeight="1" x14ac:dyDescent="0.2"/>
    <row r="89" spans="1:7" ht="17.25" customHeight="1" x14ac:dyDescent="0.2"/>
    <row r="90" spans="1:7" ht="17.25" customHeight="1" x14ac:dyDescent="0.2"/>
    <row r="91" spans="1:7" ht="17.25" customHeight="1" x14ac:dyDescent="0.2"/>
    <row r="92" spans="1:7" ht="17.25" customHeight="1" x14ac:dyDescent="0.2"/>
    <row r="93" spans="1:7" ht="17.25" customHeight="1" x14ac:dyDescent="0.2"/>
    <row r="94" spans="1:7" ht="17.25" customHeight="1" x14ac:dyDescent="0.2"/>
    <row r="95" spans="1:7" ht="17.25" customHeight="1" x14ac:dyDescent="0.2"/>
    <row r="96" spans="1:7" ht="17.25" customHeight="1" x14ac:dyDescent="0.2"/>
    <row r="97" ht="17.25" customHeight="1" x14ac:dyDescent="0.2"/>
    <row r="98" ht="17.25" customHeight="1" x14ac:dyDescent="0.2"/>
    <row r="99" ht="17.25" customHeight="1" x14ac:dyDescent="0.2"/>
    <row r="100" ht="17.25" customHeight="1" x14ac:dyDescent="0.2"/>
    <row r="101" ht="17.25" customHeight="1" x14ac:dyDescent="0.2"/>
    <row r="102" ht="17.25" customHeight="1" x14ac:dyDescent="0.2"/>
    <row r="103" ht="17.25" customHeight="1" x14ac:dyDescent="0.2"/>
    <row r="104" ht="17.25" customHeight="1" x14ac:dyDescent="0.2"/>
    <row r="105" ht="17.25" customHeight="1" x14ac:dyDescent="0.2"/>
    <row r="106" ht="17.25" customHeight="1" x14ac:dyDescent="0.2"/>
    <row r="107" ht="17.25" customHeight="1" x14ac:dyDescent="0.2"/>
    <row r="108" ht="17.25" customHeight="1" x14ac:dyDescent="0.2"/>
    <row r="109" ht="17.25" customHeight="1" x14ac:dyDescent="0.2"/>
    <row r="110" ht="17.25" customHeight="1" x14ac:dyDescent="0.2"/>
    <row r="111" ht="17.25" customHeight="1" x14ac:dyDescent="0.2"/>
    <row r="112"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7.25" customHeight="1" x14ac:dyDescent="0.2"/>
    <row r="151" ht="17.25" customHeight="1" x14ac:dyDescent="0.2"/>
    <row r="152" ht="17.25" customHeight="1" x14ac:dyDescent="0.2"/>
    <row r="153" ht="17.25" customHeight="1" x14ac:dyDescent="0.2"/>
    <row r="154" ht="17.25" customHeight="1" x14ac:dyDescent="0.2"/>
    <row r="155" ht="17.25" customHeight="1" x14ac:dyDescent="0.2"/>
    <row r="156" ht="17.25" customHeight="1" x14ac:dyDescent="0.2"/>
    <row r="157" ht="17.25" customHeight="1" x14ac:dyDescent="0.2"/>
    <row r="158" ht="17.25" customHeight="1" x14ac:dyDescent="0.2"/>
    <row r="159" ht="17.25" customHeight="1" x14ac:dyDescent="0.2"/>
    <row r="160"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row r="283" ht="17.25" customHeight="1" x14ac:dyDescent="0.2"/>
    <row r="284" ht="17.25" customHeight="1" x14ac:dyDescent="0.2"/>
    <row r="285" ht="17.25" customHeight="1" x14ac:dyDescent="0.2"/>
    <row r="286" ht="17.25" customHeight="1" x14ac:dyDescent="0.2"/>
    <row r="287" ht="17.25" customHeight="1" x14ac:dyDescent="0.2"/>
    <row r="288" ht="17.25" customHeight="1" x14ac:dyDescent="0.2"/>
    <row r="289" ht="17.25" customHeight="1" x14ac:dyDescent="0.2"/>
    <row r="290" ht="17.25" customHeight="1" x14ac:dyDescent="0.2"/>
    <row r="291" ht="17.25" customHeight="1" x14ac:dyDescent="0.2"/>
    <row r="292" ht="17.25" customHeight="1" x14ac:dyDescent="0.2"/>
    <row r="293" ht="17.25" customHeight="1" x14ac:dyDescent="0.2"/>
    <row r="294" ht="17.25" customHeight="1" x14ac:dyDescent="0.2"/>
    <row r="295" ht="17.25" customHeight="1" x14ac:dyDescent="0.2"/>
    <row r="296" ht="17.25" customHeight="1" x14ac:dyDescent="0.2"/>
    <row r="297" ht="17.25" customHeight="1" x14ac:dyDescent="0.2"/>
    <row r="298" ht="17.25" customHeight="1" x14ac:dyDescent="0.2"/>
    <row r="299" ht="17.25" customHeight="1" x14ac:dyDescent="0.2"/>
    <row r="300" ht="17.25" customHeight="1" x14ac:dyDescent="0.2"/>
    <row r="301" ht="17.25" customHeight="1" x14ac:dyDescent="0.2"/>
    <row r="302" ht="17.25" customHeight="1" x14ac:dyDescent="0.2"/>
    <row r="303" ht="17.25" customHeight="1" x14ac:dyDescent="0.2"/>
    <row r="304" ht="17.25" customHeight="1" x14ac:dyDescent="0.2"/>
    <row r="305" ht="17.25" customHeight="1" x14ac:dyDescent="0.2"/>
    <row r="306" ht="17.25" customHeight="1" x14ac:dyDescent="0.2"/>
    <row r="307" ht="17.25" customHeight="1" x14ac:dyDescent="0.2"/>
    <row r="308" ht="17.25" customHeight="1" x14ac:dyDescent="0.2"/>
    <row r="309" ht="17.25" customHeight="1" x14ac:dyDescent="0.2"/>
    <row r="310" ht="17.25" customHeight="1" x14ac:dyDescent="0.2"/>
    <row r="311" ht="17.25" customHeight="1" x14ac:dyDescent="0.2"/>
    <row r="312" ht="17.25" customHeight="1" x14ac:dyDescent="0.2"/>
    <row r="313" ht="17.25" customHeight="1" x14ac:dyDescent="0.2"/>
    <row r="314" ht="17.25" customHeight="1" x14ac:dyDescent="0.2"/>
    <row r="315" ht="17.25" customHeight="1" x14ac:dyDescent="0.2"/>
    <row r="316" ht="17.25" customHeight="1" x14ac:dyDescent="0.2"/>
    <row r="317" ht="17.25" customHeight="1" x14ac:dyDescent="0.2"/>
    <row r="318" ht="17.25" customHeight="1" x14ac:dyDescent="0.2"/>
    <row r="319" ht="17.25" customHeight="1" x14ac:dyDescent="0.2"/>
    <row r="320" ht="17.25" customHeight="1" x14ac:dyDescent="0.2"/>
    <row r="321" ht="17.25" customHeight="1" x14ac:dyDescent="0.2"/>
    <row r="322" ht="17.25" customHeight="1" x14ac:dyDescent="0.2"/>
    <row r="323" ht="17.25" customHeight="1" x14ac:dyDescent="0.2"/>
    <row r="324" ht="17.25" customHeight="1" x14ac:dyDescent="0.2"/>
    <row r="325" ht="17.25" customHeight="1" x14ac:dyDescent="0.2"/>
    <row r="326" ht="17.25" customHeight="1" x14ac:dyDescent="0.2"/>
    <row r="327" ht="17.25" customHeight="1" x14ac:dyDescent="0.2"/>
    <row r="328" ht="17.25" customHeight="1" x14ac:dyDescent="0.2"/>
    <row r="329" ht="17.25" customHeight="1" x14ac:dyDescent="0.2"/>
    <row r="330" ht="17.25" customHeight="1" x14ac:dyDescent="0.2"/>
    <row r="331" ht="17.25" customHeight="1" x14ac:dyDescent="0.2"/>
    <row r="332" ht="17.25" customHeight="1" x14ac:dyDescent="0.2"/>
    <row r="333" ht="17.25" customHeight="1" x14ac:dyDescent="0.2"/>
    <row r="334" ht="17.25" customHeight="1" x14ac:dyDescent="0.2"/>
    <row r="335" ht="17.25" customHeight="1" x14ac:dyDescent="0.2"/>
    <row r="336" ht="17.25" customHeight="1" x14ac:dyDescent="0.2"/>
    <row r="337" ht="17.25" customHeight="1" x14ac:dyDescent="0.2"/>
    <row r="338" ht="17.25" customHeight="1" x14ac:dyDescent="0.2"/>
    <row r="339" ht="17.25" customHeight="1" x14ac:dyDescent="0.2"/>
    <row r="340" ht="17.25" customHeight="1" x14ac:dyDescent="0.2"/>
    <row r="341" ht="17.25" customHeight="1" x14ac:dyDescent="0.2"/>
    <row r="342" ht="17.25" customHeight="1" x14ac:dyDescent="0.2"/>
    <row r="343" ht="17.25" customHeight="1" x14ac:dyDescent="0.2"/>
    <row r="344" ht="17.25" customHeight="1" x14ac:dyDescent="0.2"/>
    <row r="345" ht="17.25" customHeight="1" x14ac:dyDescent="0.2"/>
    <row r="346" ht="17.25" customHeight="1" x14ac:dyDescent="0.2"/>
    <row r="347" ht="17.25" customHeight="1" x14ac:dyDescent="0.2"/>
    <row r="348" ht="17.25" customHeight="1" x14ac:dyDescent="0.2"/>
    <row r="349" ht="17.25" customHeight="1" x14ac:dyDescent="0.2"/>
    <row r="350" ht="17.25" customHeight="1" x14ac:dyDescent="0.2"/>
    <row r="351" ht="17.25" customHeight="1" x14ac:dyDescent="0.2"/>
    <row r="352" ht="17.25" customHeight="1" x14ac:dyDescent="0.2"/>
    <row r="353" ht="17.25" customHeight="1" x14ac:dyDescent="0.2"/>
    <row r="354" ht="17.25" customHeight="1" x14ac:dyDescent="0.2"/>
    <row r="355" ht="17.25" customHeight="1" x14ac:dyDescent="0.2"/>
    <row r="356" ht="17.25" customHeight="1" x14ac:dyDescent="0.2"/>
    <row r="357" ht="17.25" customHeight="1" x14ac:dyDescent="0.2"/>
    <row r="358" ht="17.25" customHeight="1" x14ac:dyDescent="0.2"/>
    <row r="359" ht="17.25" customHeight="1" x14ac:dyDescent="0.2"/>
    <row r="360" ht="17.25" customHeight="1" x14ac:dyDescent="0.2"/>
    <row r="361" ht="17.25" customHeight="1" x14ac:dyDescent="0.2"/>
    <row r="362" ht="17.25" customHeight="1" x14ac:dyDescent="0.2"/>
    <row r="363" ht="17.25" customHeight="1" x14ac:dyDescent="0.2"/>
    <row r="364" ht="17.25" customHeight="1" x14ac:dyDescent="0.2"/>
    <row r="365" ht="17.25" customHeight="1" x14ac:dyDescent="0.2"/>
    <row r="366" ht="17.25" customHeight="1" x14ac:dyDescent="0.2"/>
    <row r="367" ht="17.25" customHeight="1" x14ac:dyDescent="0.2"/>
    <row r="368" ht="17.25" customHeight="1" x14ac:dyDescent="0.2"/>
    <row r="369" ht="17.25" customHeight="1" x14ac:dyDescent="0.2"/>
    <row r="370" ht="17.25" customHeight="1" x14ac:dyDescent="0.2"/>
    <row r="371" ht="17.25" customHeight="1" x14ac:dyDescent="0.2"/>
    <row r="372" ht="17.25" customHeight="1" x14ac:dyDescent="0.2"/>
    <row r="373" ht="17.25" customHeight="1" x14ac:dyDescent="0.2"/>
    <row r="374" ht="17.25" customHeight="1" x14ac:dyDescent="0.2"/>
    <row r="375" ht="17.25" customHeight="1" x14ac:dyDescent="0.2"/>
    <row r="376" ht="17.25" customHeight="1" x14ac:dyDescent="0.2"/>
    <row r="377" ht="17.25" customHeight="1" x14ac:dyDescent="0.2"/>
    <row r="378" ht="17.25" customHeight="1" x14ac:dyDescent="0.2"/>
    <row r="379" ht="17.25" customHeight="1" x14ac:dyDescent="0.2"/>
    <row r="380" ht="17.25" customHeight="1" x14ac:dyDescent="0.2"/>
    <row r="381" ht="17.25" customHeight="1" x14ac:dyDescent="0.2"/>
    <row r="382" ht="17.25" customHeight="1" x14ac:dyDescent="0.2"/>
    <row r="383" ht="17.25" customHeight="1" x14ac:dyDescent="0.2"/>
    <row r="384" ht="17.25" customHeight="1" x14ac:dyDescent="0.2"/>
    <row r="385" ht="17.25" customHeight="1" x14ac:dyDescent="0.2"/>
    <row r="386" ht="17.25" customHeight="1" x14ac:dyDescent="0.2"/>
    <row r="387" ht="17.25" customHeight="1" x14ac:dyDescent="0.2"/>
    <row r="388" ht="17.25" customHeight="1" x14ac:dyDescent="0.2"/>
    <row r="389" ht="17.25" customHeight="1" x14ac:dyDescent="0.2"/>
    <row r="390" ht="17.25" customHeight="1" x14ac:dyDescent="0.2"/>
    <row r="391" ht="17.25" customHeight="1" x14ac:dyDescent="0.2"/>
    <row r="392" ht="17.25" customHeight="1" x14ac:dyDescent="0.2"/>
    <row r="393" ht="17.25" customHeight="1" x14ac:dyDescent="0.2"/>
    <row r="394" ht="17.25" customHeight="1" x14ac:dyDescent="0.2"/>
    <row r="395" ht="17.25" customHeight="1" x14ac:dyDescent="0.2"/>
    <row r="396" ht="17.25" customHeight="1" x14ac:dyDescent="0.2"/>
    <row r="397" ht="17.25" customHeight="1" x14ac:dyDescent="0.2"/>
    <row r="398" ht="17.25" customHeight="1" x14ac:dyDescent="0.2"/>
    <row r="399" ht="17.25" customHeight="1" x14ac:dyDescent="0.2"/>
    <row r="400" ht="17.25" customHeight="1" x14ac:dyDescent="0.2"/>
    <row r="401" ht="17.25" customHeight="1" x14ac:dyDescent="0.2"/>
    <row r="402" ht="17.25" customHeight="1" x14ac:dyDescent="0.2"/>
    <row r="403" ht="17.25" customHeight="1" x14ac:dyDescent="0.2"/>
    <row r="404" ht="17.25" customHeight="1" x14ac:dyDescent="0.2"/>
    <row r="405" ht="17.25" customHeight="1" x14ac:dyDescent="0.2"/>
    <row r="406" ht="17.25" customHeight="1" x14ac:dyDescent="0.2"/>
    <row r="407" ht="17.25" customHeight="1" x14ac:dyDescent="0.2"/>
    <row r="408" ht="17.25" customHeight="1" x14ac:dyDescent="0.2"/>
    <row r="409" ht="17.25" customHeight="1" x14ac:dyDescent="0.2"/>
    <row r="410" ht="17.25" customHeight="1" x14ac:dyDescent="0.2"/>
    <row r="411" ht="17.25" customHeight="1" x14ac:dyDescent="0.2"/>
    <row r="412" ht="17.25" customHeight="1" x14ac:dyDescent="0.2"/>
    <row r="413" ht="17.25" customHeight="1" x14ac:dyDescent="0.2"/>
    <row r="414" ht="17.25" customHeight="1" x14ac:dyDescent="0.2"/>
    <row r="415" ht="17.25" customHeight="1" x14ac:dyDescent="0.2"/>
    <row r="416" ht="17.25" customHeight="1" x14ac:dyDescent="0.2"/>
    <row r="417" ht="17.25" customHeight="1" x14ac:dyDescent="0.2"/>
    <row r="418" ht="17.25" customHeight="1" x14ac:dyDescent="0.2"/>
    <row r="419" ht="17.25" customHeight="1" x14ac:dyDescent="0.2"/>
    <row r="420" ht="17.25" customHeight="1" x14ac:dyDescent="0.2"/>
    <row r="421" ht="17.25" customHeight="1" x14ac:dyDescent="0.2"/>
    <row r="422" ht="17.25" customHeight="1" x14ac:dyDescent="0.2"/>
    <row r="423" ht="17.25" customHeight="1" x14ac:dyDescent="0.2"/>
    <row r="424" ht="17.25" customHeight="1" x14ac:dyDescent="0.2"/>
    <row r="425" ht="17.25" customHeight="1" x14ac:dyDescent="0.2"/>
    <row r="426" ht="17.25" customHeight="1" x14ac:dyDescent="0.2"/>
    <row r="427" ht="17.25" customHeight="1" x14ac:dyDescent="0.2"/>
    <row r="428" ht="17.25" customHeight="1" x14ac:dyDescent="0.2"/>
  </sheetData>
  <mergeCells count="28">
    <mergeCell ref="B1:J1"/>
    <mergeCell ref="L1:T1"/>
    <mergeCell ref="V1:AD1"/>
    <mergeCell ref="AF1:AN1"/>
    <mergeCell ref="A3:A12"/>
    <mergeCell ref="K3:K12"/>
    <mergeCell ref="U3:U12"/>
    <mergeCell ref="AE3:AE12"/>
    <mergeCell ref="U42:U44"/>
    <mergeCell ref="A13:A23"/>
    <mergeCell ref="K13:K23"/>
    <mergeCell ref="U13:U23"/>
    <mergeCell ref="AE13:AE23"/>
    <mergeCell ref="A24:A33"/>
    <mergeCell ref="K24:K32"/>
    <mergeCell ref="U24:U33"/>
    <mergeCell ref="AE24:AE33"/>
    <mergeCell ref="A34:A35"/>
    <mergeCell ref="K34:K35"/>
    <mergeCell ref="U34:U35"/>
    <mergeCell ref="AE34:AE35"/>
    <mergeCell ref="U39:U41"/>
    <mergeCell ref="A47:J47"/>
    <mergeCell ref="K47:T47"/>
    <mergeCell ref="U47:AD47"/>
    <mergeCell ref="A48:J48"/>
    <mergeCell ref="K48:T48"/>
    <mergeCell ref="U48:AD48"/>
  </mergeCells>
  <printOptions horizontalCentered="1"/>
  <pageMargins left="0.31496062992125984" right="0.31496062992125984" top="0.35433070866141736" bottom="0.35433070866141736" header="0.31496062992125984" footer="0.31496062992125984"/>
  <pageSetup paperSize="9" scale="79" orientation="portrait" r:id="rId1"/>
  <rowBreaks count="1" manualBreakCount="1">
    <brk id="36" max="16383" man="1"/>
  </rowBreaks>
  <colBreaks count="4" manualBreakCount="4">
    <brk id="10" max="1048575" man="1"/>
    <brk id="20" max="1048575" man="1"/>
    <brk id="10" max="1048575" man="1"/>
    <brk id="30" max="47"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AN122"/>
  <sheetViews>
    <sheetView zoomScale="60" zoomScaleNormal="60" zoomScaleSheetLayoutView="33" workbookViewId="0">
      <pane xSplit="1" ySplit="1" topLeftCell="B8" activePane="bottomRight" state="frozen"/>
      <selection pane="topRight" activeCell="B1" sqref="B1"/>
      <selection pane="bottomLeft" activeCell="A2" sqref="A2"/>
      <selection pane="bottomRight" activeCell="J7" sqref="J7"/>
    </sheetView>
  </sheetViews>
  <sheetFormatPr defaultRowHeight="15.75" x14ac:dyDescent="0.25"/>
  <cols>
    <col min="1" max="1" width="7.5703125" style="34" bestFit="1" customWidth="1"/>
    <col min="2" max="2" width="49.7109375" style="34" bestFit="1" customWidth="1"/>
    <col min="3" max="3" width="11.28515625" style="34" bestFit="1" customWidth="1"/>
    <col min="4" max="4" width="8.7109375" style="34" bestFit="1" customWidth="1"/>
    <col min="5" max="6" width="7.42578125" style="34" bestFit="1" customWidth="1"/>
    <col min="7" max="7" width="17.42578125" style="34" bestFit="1" customWidth="1"/>
    <col min="8" max="8" width="20.5703125" style="34" bestFit="1" customWidth="1"/>
    <col min="9" max="9" width="8.5703125" style="34" customWidth="1"/>
    <col min="10" max="10" width="49.7109375" style="34" bestFit="1" customWidth="1"/>
    <col min="11" max="11" width="10.5703125" style="34" bestFit="1" customWidth="1"/>
    <col min="12" max="12" width="9.28515625" style="34" customWidth="1"/>
    <col min="13" max="14" width="7.42578125" style="34" bestFit="1" customWidth="1"/>
    <col min="15" max="15" width="17.42578125" style="34" bestFit="1" customWidth="1"/>
    <col min="16" max="16" width="20.5703125" style="34" bestFit="1" customWidth="1"/>
    <col min="17" max="17" width="8.5703125" style="34" customWidth="1"/>
    <col min="18" max="18" width="49.7109375" style="34" bestFit="1" customWidth="1"/>
    <col min="19" max="19" width="10.5703125" style="34" bestFit="1" customWidth="1"/>
    <col min="20" max="20" width="8.7109375" style="34" bestFit="1" customWidth="1"/>
    <col min="21" max="22" width="7.42578125" style="34" bestFit="1" customWidth="1"/>
    <col min="23" max="23" width="26.85546875" style="34" bestFit="1" customWidth="1"/>
    <col min="24" max="24" width="20.5703125" style="34" bestFit="1" customWidth="1"/>
    <col min="25" max="25" width="7.7109375" style="34" customWidth="1"/>
    <col min="26" max="26" width="49.7109375" style="34" bestFit="1" customWidth="1"/>
    <col min="27" max="27" width="10.5703125" style="34" bestFit="1" customWidth="1"/>
    <col min="28" max="28" width="8.7109375" style="34" bestFit="1" customWidth="1"/>
    <col min="29" max="30" width="7.42578125" style="34" bestFit="1" customWidth="1"/>
    <col min="31" max="31" width="17.7109375" style="34" bestFit="1" customWidth="1"/>
    <col min="32" max="32" width="20.5703125" style="34" bestFit="1" customWidth="1"/>
    <col min="33" max="33" width="7.5703125" style="14" bestFit="1" customWidth="1"/>
    <col min="34" max="34" width="61.5703125" style="14" bestFit="1" customWidth="1"/>
    <col min="35" max="35" width="10.5703125" style="35" bestFit="1" customWidth="1"/>
    <col min="36" max="38" width="5.7109375" style="35" customWidth="1"/>
    <col min="39" max="40" width="20.85546875" style="35" bestFit="1" customWidth="1"/>
    <col min="41" max="241" width="9.140625" style="34"/>
    <col min="242" max="242" width="6.42578125" style="34" bestFit="1" customWidth="1"/>
    <col min="243" max="243" width="49.7109375" style="34" bestFit="1" customWidth="1"/>
    <col min="244" max="244" width="11.28515625" style="34" bestFit="1" customWidth="1"/>
    <col min="245" max="245" width="8.7109375" style="34" bestFit="1" customWidth="1"/>
    <col min="246" max="247" width="7.42578125" style="34" bestFit="1" customWidth="1"/>
    <col min="248" max="248" width="17.42578125" style="34" bestFit="1" customWidth="1"/>
    <col min="249" max="249" width="20.5703125" style="34" bestFit="1" customWidth="1"/>
    <col min="250" max="250" width="6.42578125" style="34" bestFit="1" customWidth="1"/>
    <col min="251" max="251" width="49.7109375" style="34" bestFit="1" customWidth="1"/>
    <col min="252" max="252" width="9.140625" style="34" customWidth="1"/>
    <col min="253" max="253" width="9.28515625" style="34" customWidth="1"/>
    <col min="254" max="255" width="7.42578125" style="34" bestFit="1" customWidth="1"/>
    <col min="256" max="256" width="17.42578125" style="34" bestFit="1" customWidth="1"/>
    <col min="257" max="257" width="20.5703125" style="34" bestFit="1" customWidth="1"/>
    <col min="258" max="258" width="6.42578125" style="34" bestFit="1" customWidth="1"/>
    <col min="259" max="259" width="49.7109375" style="34" bestFit="1" customWidth="1"/>
    <col min="260" max="261" width="8.7109375" style="34" bestFit="1" customWidth="1"/>
    <col min="262" max="263" width="7.42578125" style="34" bestFit="1" customWidth="1"/>
    <col min="264" max="264" width="26.85546875" style="34" bestFit="1" customWidth="1"/>
    <col min="265" max="265" width="20.5703125" style="34" bestFit="1" customWidth="1"/>
    <col min="266" max="266" width="6.42578125" style="34" bestFit="1" customWidth="1"/>
    <col min="267" max="267" width="49.7109375" style="34" bestFit="1" customWidth="1"/>
    <col min="268" max="268" width="8.42578125" style="34" customWidth="1"/>
    <col min="269" max="269" width="8.7109375" style="34" bestFit="1" customWidth="1"/>
    <col min="270" max="271" width="7.42578125" style="34" bestFit="1" customWidth="1"/>
    <col min="272" max="272" width="17.7109375" style="34" bestFit="1" customWidth="1"/>
    <col min="273" max="273" width="20.5703125" style="34" bestFit="1" customWidth="1"/>
    <col min="274" max="497" width="9.140625" style="34"/>
    <col min="498" max="498" width="6.42578125" style="34" bestFit="1" customWidth="1"/>
    <col min="499" max="499" width="49.7109375" style="34" bestFit="1" customWidth="1"/>
    <col min="500" max="500" width="11.28515625" style="34" bestFit="1" customWidth="1"/>
    <col min="501" max="501" width="8.7109375" style="34" bestFit="1" customWidth="1"/>
    <col min="502" max="503" width="7.42578125" style="34" bestFit="1" customWidth="1"/>
    <col min="504" max="504" width="17.42578125" style="34" bestFit="1" customWidth="1"/>
    <col min="505" max="505" width="20.5703125" style="34" bestFit="1" customWidth="1"/>
    <col min="506" max="506" width="6.42578125" style="34" bestFit="1" customWidth="1"/>
    <col min="507" max="507" width="49.7109375" style="34" bestFit="1" customWidth="1"/>
    <col min="508" max="508" width="9.140625" style="34" customWidth="1"/>
    <col min="509" max="509" width="9.28515625" style="34" customWidth="1"/>
    <col min="510" max="511" width="7.42578125" style="34" bestFit="1" customWidth="1"/>
    <col min="512" max="512" width="17.42578125" style="34" bestFit="1" customWidth="1"/>
    <col min="513" max="513" width="20.5703125" style="34" bestFit="1" customWidth="1"/>
    <col min="514" max="514" width="6.42578125" style="34" bestFit="1" customWidth="1"/>
    <col min="515" max="515" width="49.7109375" style="34" bestFit="1" customWidth="1"/>
    <col min="516" max="517" width="8.7109375" style="34" bestFit="1" customWidth="1"/>
    <col min="518" max="519" width="7.42578125" style="34" bestFit="1" customWidth="1"/>
    <col min="520" max="520" width="26.85546875" style="34" bestFit="1" customWidth="1"/>
    <col min="521" max="521" width="20.5703125" style="34" bestFit="1" customWidth="1"/>
    <col min="522" max="522" width="6.42578125" style="34" bestFit="1" customWidth="1"/>
    <col min="523" max="523" width="49.7109375" style="34" bestFit="1" customWidth="1"/>
    <col min="524" max="524" width="8.42578125" style="34" customWidth="1"/>
    <col min="525" max="525" width="8.7109375" style="34" bestFit="1" customWidth="1"/>
    <col min="526" max="527" width="7.42578125" style="34" bestFit="1" customWidth="1"/>
    <col min="528" max="528" width="17.7109375" style="34" bestFit="1" customWidth="1"/>
    <col min="529" max="529" width="20.5703125" style="34" bestFit="1" customWidth="1"/>
    <col min="530" max="753" width="9.140625" style="34"/>
    <col min="754" max="754" width="6.42578125" style="34" bestFit="1" customWidth="1"/>
    <col min="755" max="755" width="49.7109375" style="34" bestFit="1" customWidth="1"/>
    <col min="756" max="756" width="11.28515625" style="34" bestFit="1" customWidth="1"/>
    <col min="757" max="757" width="8.7109375" style="34" bestFit="1" customWidth="1"/>
    <col min="758" max="759" width="7.42578125" style="34" bestFit="1" customWidth="1"/>
    <col min="760" max="760" width="17.42578125" style="34" bestFit="1" customWidth="1"/>
    <col min="761" max="761" width="20.5703125" style="34" bestFit="1" customWidth="1"/>
    <col min="762" max="762" width="6.42578125" style="34" bestFit="1" customWidth="1"/>
    <col min="763" max="763" width="49.7109375" style="34" bestFit="1" customWidth="1"/>
    <col min="764" max="764" width="9.140625" style="34" customWidth="1"/>
    <col min="765" max="765" width="9.28515625" style="34" customWidth="1"/>
    <col min="766" max="767" width="7.42578125" style="34" bestFit="1" customWidth="1"/>
    <col min="768" max="768" width="17.42578125" style="34" bestFit="1" customWidth="1"/>
    <col min="769" max="769" width="20.5703125" style="34" bestFit="1" customWidth="1"/>
    <col min="770" max="770" width="6.42578125" style="34" bestFit="1" customWidth="1"/>
    <col min="771" max="771" width="49.7109375" style="34" bestFit="1" customWidth="1"/>
    <col min="772" max="773" width="8.7109375" style="34" bestFit="1" customWidth="1"/>
    <col min="774" max="775" width="7.42578125" style="34" bestFit="1" customWidth="1"/>
    <col min="776" max="776" width="26.85546875" style="34" bestFit="1" customWidth="1"/>
    <col min="777" max="777" width="20.5703125" style="34" bestFit="1" customWidth="1"/>
    <col min="778" max="778" width="6.42578125" style="34" bestFit="1" customWidth="1"/>
    <col min="779" max="779" width="49.7109375" style="34" bestFit="1" customWidth="1"/>
    <col min="780" max="780" width="8.42578125" style="34" customWidth="1"/>
    <col min="781" max="781" width="8.7109375" style="34" bestFit="1" customWidth="1"/>
    <col min="782" max="783" width="7.42578125" style="34" bestFit="1" customWidth="1"/>
    <col min="784" max="784" width="17.7109375" style="34" bestFit="1" customWidth="1"/>
    <col min="785" max="785" width="20.5703125" style="34" bestFit="1" customWidth="1"/>
    <col min="786" max="1009" width="9.140625" style="34"/>
    <col min="1010" max="1010" width="6.42578125" style="34" bestFit="1" customWidth="1"/>
    <col min="1011" max="1011" width="49.7109375" style="34" bestFit="1" customWidth="1"/>
    <col min="1012" max="1012" width="11.28515625" style="34" bestFit="1" customWidth="1"/>
    <col min="1013" max="1013" width="8.7109375" style="34" bestFit="1" customWidth="1"/>
    <col min="1014" max="1015" width="7.42578125" style="34" bestFit="1" customWidth="1"/>
    <col min="1016" max="1016" width="17.42578125" style="34" bestFit="1" customWidth="1"/>
    <col min="1017" max="1017" width="20.5703125" style="34" bestFit="1" customWidth="1"/>
    <col min="1018" max="1018" width="6.42578125" style="34" bestFit="1" customWidth="1"/>
    <col min="1019" max="1019" width="49.7109375" style="34" bestFit="1" customWidth="1"/>
    <col min="1020" max="1020" width="9.140625" style="34" customWidth="1"/>
    <col min="1021" max="1021" width="9.28515625" style="34" customWidth="1"/>
    <col min="1022" max="1023" width="7.42578125" style="34" bestFit="1" customWidth="1"/>
    <col min="1024" max="1024" width="17.42578125" style="34" bestFit="1" customWidth="1"/>
    <col min="1025" max="1025" width="20.5703125" style="34" bestFit="1" customWidth="1"/>
    <col min="1026" max="1026" width="6.42578125" style="34" bestFit="1" customWidth="1"/>
    <col min="1027" max="1027" width="49.7109375" style="34" bestFit="1" customWidth="1"/>
    <col min="1028" max="1029" width="8.7109375" style="34" bestFit="1" customWidth="1"/>
    <col min="1030" max="1031" width="7.42578125" style="34" bestFit="1" customWidth="1"/>
    <col min="1032" max="1032" width="26.85546875" style="34" bestFit="1" customWidth="1"/>
    <col min="1033" max="1033" width="20.5703125" style="34" bestFit="1" customWidth="1"/>
    <col min="1034" max="1034" width="6.42578125" style="34" bestFit="1" customWidth="1"/>
    <col min="1035" max="1035" width="49.7109375" style="34" bestFit="1" customWidth="1"/>
    <col min="1036" max="1036" width="8.42578125" style="34" customWidth="1"/>
    <col min="1037" max="1037" width="8.7109375" style="34" bestFit="1" customWidth="1"/>
    <col min="1038" max="1039" width="7.42578125" style="34" bestFit="1" customWidth="1"/>
    <col min="1040" max="1040" width="17.7109375" style="34" bestFit="1" customWidth="1"/>
    <col min="1041" max="1041" width="20.5703125" style="34" bestFit="1" customWidth="1"/>
    <col min="1042" max="1265" width="9.140625" style="34"/>
    <col min="1266" max="1266" width="6.42578125" style="34" bestFit="1" customWidth="1"/>
    <col min="1267" max="1267" width="49.7109375" style="34" bestFit="1" customWidth="1"/>
    <col min="1268" max="1268" width="11.28515625" style="34" bestFit="1" customWidth="1"/>
    <col min="1269" max="1269" width="8.7109375" style="34" bestFit="1" customWidth="1"/>
    <col min="1270" max="1271" width="7.42578125" style="34" bestFit="1" customWidth="1"/>
    <col min="1272" max="1272" width="17.42578125" style="34" bestFit="1" customWidth="1"/>
    <col min="1273" max="1273" width="20.5703125" style="34" bestFit="1" customWidth="1"/>
    <col min="1274" max="1274" width="6.42578125" style="34" bestFit="1" customWidth="1"/>
    <col min="1275" max="1275" width="49.7109375" style="34" bestFit="1" customWidth="1"/>
    <col min="1276" max="1276" width="9.140625" style="34" customWidth="1"/>
    <col min="1277" max="1277" width="9.28515625" style="34" customWidth="1"/>
    <col min="1278" max="1279" width="7.42578125" style="34" bestFit="1" customWidth="1"/>
    <col min="1280" max="1280" width="17.42578125" style="34" bestFit="1" customWidth="1"/>
    <col min="1281" max="1281" width="20.5703125" style="34" bestFit="1" customWidth="1"/>
    <col min="1282" max="1282" width="6.42578125" style="34" bestFit="1" customWidth="1"/>
    <col min="1283" max="1283" width="49.7109375" style="34" bestFit="1" customWidth="1"/>
    <col min="1284" max="1285" width="8.7109375" style="34" bestFit="1" customWidth="1"/>
    <col min="1286" max="1287" width="7.42578125" style="34" bestFit="1" customWidth="1"/>
    <col min="1288" max="1288" width="26.85546875" style="34" bestFit="1" customWidth="1"/>
    <col min="1289" max="1289" width="20.5703125" style="34" bestFit="1" customWidth="1"/>
    <col min="1290" max="1290" width="6.42578125" style="34" bestFit="1" customWidth="1"/>
    <col min="1291" max="1291" width="49.7109375" style="34" bestFit="1" customWidth="1"/>
    <col min="1292" max="1292" width="8.42578125" style="34" customWidth="1"/>
    <col min="1293" max="1293" width="8.7109375" style="34" bestFit="1" customWidth="1"/>
    <col min="1294" max="1295" width="7.42578125" style="34" bestFit="1" customWidth="1"/>
    <col min="1296" max="1296" width="17.7109375" style="34" bestFit="1" customWidth="1"/>
    <col min="1297" max="1297" width="20.5703125" style="34" bestFit="1" customWidth="1"/>
    <col min="1298" max="1521" width="9.140625" style="34"/>
    <col min="1522" max="1522" width="6.42578125" style="34" bestFit="1" customWidth="1"/>
    <col min="1523" max="1523" width="49.7109375" style="34" bestFit="1" customWidth="1"/>
    <col min="1524" max="1524" width="11.28515625" style="34" bestFit="1" customWidth="1"/>
    <col min="1525" max="1525" width="8.7109375" style="34" bestFit="1" customWidth="1"/>
    <col min="1526" max="1527" width="7.42578125" style="34" bestFit="1" customWidth="1"/>
    <col min="1528" max="1528" width="17.42578125" style="34" bestFit="1" customWidth="1"/>
    <col min="1529" max="1529" width="20.5703125" style="34" bestFit="1" customWidth="1"/>
    <col min="1530" max="1530" width="6.42578125" style="34" bestFit="1" customWidth="1"/>
    <col min="1531" max="1531" width="49.7109375" style="34" bestFit="1" customWidth="1"/>
    <col min="1532" max="1532" width="9.140625" style="34" customWidth="1"/>
    <col min="1533" max="1533" width="9.28515625" style="34" customWidth="1"/>
    <col min="1534" max="1535" width="7.42578125" style="34" bestFit="1" customWidth="1"/>
    <col min="1536" max="1536" width="17.42578125" style="34" bestFit="1" customWidth="1"/>
    <col min="1537" max="1537" width="20.5703125" style="34" bestFit="1" customWidth="1"/>
    <col min="1538" max="1538" width="6.42578125" style="34" bestFit="1" customWidth="1"/>
    <col min="1539" max="1539" width="49.7109375" style="34" bestFit="1" customWidth="1"/>
    <col min="1540" max="1541" width="8.7109375" style="34" bestFit="1" customWidth="1"/>
    <col min="1542" max="1543" width="7.42578125" style="34" bestFit="1" customWidth="1"/>
    <col min="1544" max="1544" width="26.85546875" style="34" bestFit="1" customWidth="1"/>
    <col min="1545" max="1545" width="20.5703125" style="34" bestFit="1" customWidth="1"/>
    <col min="1546" max="1546" width="6.42578125" style="34" bestFit="1" customWidth="1"/>
    <col min="1547" max="1547" width="49.7109375" style="34" bestFit="1" customWidth="1"/>
    <col min="1548" max="1548" width="8.42578125" style="34" customWidth="1"/>
    <col min="1549" max="1549" width="8.7109375" style="34" bestFit="1" customWidth="1"/>
    <col min="1550" max="1551" width="7.42578125" style="34" bestFit="1" customWidth="1"/>
    <col min="1552" max="1552" width="17.7109375" style="34" bestFit="1" customWidth="1"/>
    <col min="1553" max="1553" width="20.5703125" style="34" bestFit="1" customWidth="1"/>
    <col min="1554" max="1777" width="9.140625" style="34"/>
    <col min="1778" max="1778" width="6.42578125" style="34" bestFit="1" customWidth="1"/>
    <col min="1779" max="1779" width="49.7109375" style="34" bestFit="1" customWidth="1"/>
    <col min="1780" max="1780" width="11.28515625" style="34" bestFit="1" customWidth="1"/>
    <col min="1781" max="1781" width="8.7109375" style="34" bestFit="1" customWidth="1"/>
    <col min="1782" max="1783" width="7.42578125" style="34" bestFit="1" customWidth="1"/>
    <col min="1784" max="1784" width="17.42578125" style="34" bestFit="1" customWidth="1"/>
    <col min="1785" max="1785" width="20.5703125" style="34" bestFit="1" customWidth="1"/>
    <col min="1786" max="1786" width="6.42578125" style="34" bestFit="1" customWidth="1"/>
    <col min="1787" max="1787" width="49.7109375" style="34" bestFit="1" customWidth="1"/>
    <col min="1788" max="1788" width="9.140625" style="34" customWidth="1"/>
    <col min="1789" max="1789" width="9.28515625" style="34" customWidth="1"/>
    <col min="1790" max="1791" width="7.42578125" style="34" bestFit="1" customWidth="1"/>
    <col min="1792" max="1792" width="17.42578125" style="34" bestFit="1" customWidth="1"/>
    <col min="1793" max="1793" width="20.5703125" style="34" bestFit="1" customWidth="1"/>
    <col min="1794" max="1794" width="6.42578125" style="34" bestFit="1" customWidth="1"/>
    <col min="1795" max="1795" width="49.7109375" style="34" bestFit="1" customWidth="1"/>
    <col min="1796" max="1797" width="8.7109375" style="34" bestFit="1" customWidth="1"/>
    <col min="1798" max="1799" width="7.42578125" style="34" bestFit="1" customWidth="1"/>
    <col min="1800" max="1800" width="26.85546875" style="34" bestFit="1" customWidth="1"/>
    <col min="1801" max="1801" width="20.5703125" style="34" bestFit="1" customWidth="1"/>
    <col min="1802" max="1802" width="6.42578125" style="34" bestFit="1" customWidth="1"/>
    <col min="1803" max="1803" width="49.7109375" style="34" bestFit="1" customWidth="1"/>
    <col min="1804" max="1804" width="8.42578125" style="34" customWidth="1"/>
    <col min="1805" max="1805" width="8.7109375" style="34" bestFit="1" customWidth="1"/>
    <col min="1806" max="1807" width="7.42578125" style="34" bestFit="1" customWidth="1"/>
    <col min="1808" max="1808" width="17.7109375" style="34" bestFit="1" customWidth="1"/>
    <col min="1809" max="1809" width="20.5703125" style="34" bestFit="1" customWidth="1"/>
    <col min="1810" max="2033" width="9.140625" style="34"/>
    <col min="2034" max="2034" width="6.42578125" style="34" bestFit="1" customWidth="1"/>
    <col min="2035" max="2035" width="49.7109375" style="34" bestFit="1" customWidth="1"/>
    <col min="2036" max="2036" width="11.28515625" style="34" bestFit="1" customWidth="1"/>
    <col min="2037" max="2037" width="8.7109375" style="34" bestFit="1" customWidth="1"/>
    <col min="2038" max="2039" width="7.42578125" style="34" bestFit="1" customWidth="1"/>
    <col min="2040" max="2040" width="17.42578125" style="34" bestFit="1" customWidth="1"/>
    <col min="2041" max="2041" width="20.5703125" style="34" bestFit="1" customWidth="1"/>
    <col min="2042" max="2042" width="6.42578125" style="34" bestFit="1" customWidth="1"/>
    <col min="2043" max="2043" width="49.7109375" style="34" bestFit="1" customWidth="1"/>
    <col min="2044" max="2044" width="9.140625" style="34" customWidth="1"/>
    <col min="2045" max="2045" width="9.28515625" style="34" customWidth="1"/>
    <col min="2046" max="2047" width="7.42578125" style="34" bestFit="1" customWidth="1"/>
    <col min="2048" max="2048" width="17.42578125" style="34" bestFit="1" customWidth="1"/>
    <col min="2049" max="2049" width="20.5703125" style="34" bestFit="1" customWidth="1"/>
    <col min="2050" max="2050" width="6.42578125" style="34" bestFit="1" customWidth="1"/>
    <col min="2051" max="2051" width="49.7109375" style="34" bestFit="1" customWidth="1"/>
    <col min="2052" max="2053" width="8.7109375" style="34" bestFit="1" customWidth="1"/>
    <col min="2054" max="2055" width="7.42578125" style="34" bestFit="1" customWidth="1"/>
    <col min="2056" max="2056" width="26.85546875" style="34" bestFit="1" customWidth="1"/>
    <col min="2057" max="2057" width="20.5703125" style="34" bestFit="1" customWidth="1"/>
    <col min="2058" max="2058" width="6.42578125" style="34" bestFit="1" customWidth="1"/>
    <col min="2059" max="2059" width="49.7109375" style="34" bestFit="1" customWidth="1"/>
    <col min="2060" max="2060" width="8.42578125" style="34" customWidth="1"/>
    <col min="2061" max="2061" width="8.7109375" style="34" bestFit="1" customWidth="1"/>
    <col min="2062" max="2063" width="7.42578125" style="34" bestFit="1" customWidth="1"/>
    <col min="2064" max="2064" width="17.7109375" style="34" bestFit="1" customWidth="1"/>
    <col min="2065" max="2065" width="20.5703125" style="34" bestFit="1" customWidth="1"/>
    <col min="2066" max="2289" width="9.140625" style="34"/>
    <col min="2290" max="2290" width="6.42578125" style="34" bestFit="1" customWidth="1"/>
    <col min="2291" max="2291" width="49.7109375" style="34" bestFit="1" customWidth="1"/>
    <col min="2292" max="2292" width="11.28515625" style="34" bestFit="1" customWidth="1"/>
    <col min="2293" max="2293" width="8.7109375" style="34" bestFit="1" customWidth="1"/>
    <col min="2294" max="2295" width="7.42578125" style="34" bestFit="1" customWidth="1"/>
    <col min="2296" max="2296" width="17.42578125" style="34" bestFit="1" customWidth="1"/>
    <col min="2297" max="2297" width="20.5703125" style="34" bestFit="1" customWidth="1"/>
    <col min="2298" max="2298" width="6.42578125" style="34" bestFit="1" customWidth="1"/>
    <col min="2299" max="2299" width="49.7109375" style="34" bestFit="1" customWidth="1"/>
    <col min="2300" max="2300" width="9.140625" style="34" customWidth="1"/>
    <col min="2301" max="2301" width="9.28515625" style="34" customWidth="1"/>
    <col min="2302" max="2303" width="7.42578125" style="34" bestFit="1" customWidth="1"/>
    <col min="2304" max="2304" width="17.42578125" style="34" bestFit="1" customWidth="1"/>
    <col min="2305" max="2305" width="20.5703125" style="34" bestFit="1" customWidth="1"/>
    <col min="2306" max="2306" width="6.42578125" style="34" bestFit="1" customWidth="1"/>
    <col min="2307" max="2307" width="49.7109375" style="34" bestFit="1" customWidth="1"/>
    <col min="2308" max="2309" width="8.7109375" style="34" bestFit="1" customWidth="1"/>
    <col min="2310" max="2311" width="7.42578125" style="34" bestFit="1" customWidth="1"/>
    <col min="2312" max="2312" width="26.85546875" style="34" bestFit="1" customWidth="1"/>
    <col min="2313" max="2313" width="20.5703125" style="34" bestFit="1" customWidth="1"/>
    <col min="2314" max="2314" width="6.42578125" style="34" bestFit="1" customWidth="1"/>
    <col min="2315" max="2315" width="49.7109375" style="34" bestFit="1" customWidth="1"/>
    <col min="2316" max="2316" width="8.42578125" style="34" customWidth="1"/>
    <col min="2317" max="2317" width="8.7109375" style="34" bestFit="1" customWidth="1"/>
    <col min="2318" max="2319" width="7.42578125" style="34" bestFit="1" customWidth="1"/>
    <col min="2320" max="2320" width="17.7109375" style="34" bestFit="1" customWidth="1"/>
    <col min="2321" max="2321" width="20.5703125" style="34" bestFit="1" customWidth="1"/>
    <col min="2322" max="2545" width="9.140625" style="34"/>
    <col min="2546" max="2546" width="6.42578125" style="34" bestFit="1" customWidth="1"/>
    <col min="2547" max="2547" width="49.7109375" style="34" bestFit="1" customWidth="1"/>
    <col min="2548" max="2548" width="11.28515625" style="34" bestFit="1" customWidth="1"/>
    <col min="2549" max="2549" width="8.7109375" style="34" bestFit="1" customWidth="1"/>
    <col min="2550" max="2551" width="7.42578125" style="34" bestFit="1" customWidth="1"/>
    <col min="2552" max="2552" width="17.42578125" style="34" bestFit="1" customWidth="1"/>
    <col min="2553" max="2553" width="20.5703125" style="34" bestFit="1" customWidth="1"/>
    <col min="2554" max="2554" width="6.42578125" style="34" bestFit="1" customWidth="1"/>
    <col min="2555" max="2555" width="49.7109375" style="34" bestFit="1" customWidth="1"/>
    <col min="2556" max="2556" width="9.140625" style="34" customWidth="1"/>
    <col min="2557" max="2557" width="9.28515625" style="34" customWidth="1"/>
    <col min="2558" max="2559" width="7.42578125" style="34" bestFit="1" customWidth="1"/>
    <col min="2560" max="2560" width="17.42578125" style="34" bestFit="1" customWidth="1"/>
    <col min="2561" max="2561" width="20.5703125" style="34" bestFit="1" customWidth="1"/>
    <col min="2562" max="2562" width="6.42578125" style="34" bestFit="1" customWidth="1"/>
    <col min="2563" max="2563" width="49.7109375" style="34" bestFit="1" customWidth="1"/>
    <col min="2564" max="2565" width="8.7109375" style="34" bestFit="1" customWidth="1"/>
    <col min="2566" max="2567" width="7.42578125" style="34" bestFit="1" customWidth="1"/>
    <col min="2568" max="2568" width="26.85546875" style="34" bestFit="1" customWidth="1"/>
    <col min="2569" max="2569" width="20.5703125" style="34" bestFit="1" customWidth="1"/>
    <col min="2570" max="2570" width="6.42578125" style="34" bestFit="1" customWidth="1"/>
    <col min="2571" max="2571" width="49.7109375" style="34" bestFit="1" customWidth="1"/>
    <col min="2572" max="2572" width="8.42578125" style="34" customWidth="1"/>
    <col min="2573" max="2573" width="8.7109375" style="34" bestFit="1" customWidth="1"/>
    <col min="2574" max="2575" width="7.42578125" style="34" bestFit="1" customWidth="1"/>
    <col min="2576" max="2576" width="17.7109375" style="34" bestFit="1" customWidth="1"/>
    <col min="2577" max="2577" width="20.5703125" style="34" bestFit="1" customWidth="1"/>
    <col min="2578" max="2801" width="9.140625" style="34"/>
    <col min="2802" max="2802" width="6.42578125" style="34" bestFit="1" customWidth="1"/>
    <col min="2803" max="2803" width="49.7109375" style="34" bestFit="1" customWidth="1"/>
    <col min="2804" max="2804" width="11.28515625" style="34" bestFit="1" customWidth="1"/>
    <col min="2805" max="2805" width="8.7109375" style="34" bestFit="1" customWidth="1"/>
    <col min="2806" max="2807" width="7.42578125" style="34" bestFit="1" customWidth="1"/>
    <col min="2808" max="2808" width="17.42578125" style="34" bestFit="1" customWidth="1"/>
    <col min="2809" max="2809" width="20.5703125" style="34" bestFit="1" customWidth="1"/>
    <col min="2810" max="2810" width="6.42578125" style="34" bestFit="1" customWidth="1"/>
    <col min="2811" max="2811" width="49.7109375" style="34" bestFit="1" customWidth="1"/>
    <col min="2812" max="2812" width="9.140625" style="34" customWidth="1"/>
    <col min="2813" max="2813" width="9.28515625" style="34" customWidth="1"/>
    <col min="2814" max="2815" width="7.42578125" style="34" bestFit="1" customWidth="1"/>
    <col min="2816" max="2816" width="17.42578125" style="34" bestFit="1" customWidth="1"/>
    <col min="2817" max="2817" width="20.5703125" style="34" bestFit="1" customWidth="1"/>
    <col min="2818" max="2818" width="6.42578125" style="34" bestFit="1" customWidth="1"/>
    <col min="2819" max="2819" width="49.7109375" style="34" bestFit="1" customWidth="1"/>
    <col min="2820" max="2821" width="8.7109375" style="34" bestFit="1" customWidth="1"/>
    <col min="2822" max="2823" width="7.42578125" style="34" bestFit="1" customWidth="1"/>
    <col min="2824" max="2824" width="26.85546875" style="34" bestFit="1" customWidth="1"/>
    <col min="2825" max="2825" width="20.5703125" style="34" bestFit="1" customWidth="1"/>
    <col min="2826" max="2826" width="6.42578125" style="34" bestFit="1" customWidth="1"/>
    <col min="2827" max="2827" width="49.7109375" style="34" bestFit="1" customWidth="1"/>
    <col min="2828" max="2828" width="8.42578125" style="34" customWidth="1"/>
    <col min="2829" max="2829" width="8.7109375" style="34" bestFit="1" customWidth="1"/>
    <col min="2830" max="2831" width="7.42578125" style="34" bestFit="1" customWidth="1"/>
    <col min="2832" max="2832" width="17.7109375" style="34" bestFit="1" customWidth="1"/>
    <col min="2833" max="2833" width="20.5703125" style="34" bestFit="1" customWidth="1"/>
    <col min="2834" max="3057" width="9.140625" style="34"/>
    <col min="3058" max="3058" width="6.42578125" style="34" bestFit="1" customWidth="1"/>
    <col min="3059" max="3059" width="49.7109375" style="34" bestFit="1" customWidth="1"/>
    <col min="3060" max="3060" width="11.28515625" style="34" bestFit="1" customWidth="1"/>
    <col min="3061" max="3061" width="8.7109375" style="34" bestFit="1" customWidth="1"/>
    <col min="3062" max="3063" width="7.42578125" style="34" bestFit="1" customWidth="1"/>
    <col min="3064" max="3064" width="17.42578125" style="34" bestFit="1" customWidth="1"/>
    <col min="3065" max="3065" width="20.5703125" style="34" bestFit="1" customWidth="1"/>
    <col min="3066" max="3066" width="6.42578125" style="34" bestFit="1" customWidth="1"/>
    <col min="3067" max="3067" width="49.7109375" style="34" bestFit="1" customWidth="1"/>
    <col min="3068" max="3068" width="9.140625" style="34" customWidth="1"/>
    <col min="3069" max="3069" width="9.28515625" style="34" customWidth="1"/>
    <col min="3070" max="3071" width="7.42578125" style="34" bestFit="1" customWidth="1"/>
    <col min="3072" max="3072" width="17.42578125" style="34" bestFit="1" customWidth="1"/>
    <col min="3073" max="3073" width="20.5703125" style="34" bestFit="1" customWidth="1"/>
    <col min="3074" max="3074" width="6.42578125" style="34" bestFit="1" customWidth="1"/>
    <col min="3075" max="3075" width="49.7109375" style="34" bestFit="1" customWidth="1"/>
    <col min="3076" max="3077" width="8.7109375" style="34" bestFit="1" customWidth="1"/>
    <col min="3078" max="3079" width="7.42578125" style="34" bestFit="1" customWidth="1"/>
    <col min="3080" max="3080" width="26.85546875" style="34" bestFit="1" customWidth="1"/>
    <col min="3081" max="3081" width="20.5703125" style="34" bestFit="1" customWidth="1"/>
    <col min="3082" max="3082" width="6.42578125" style="34" bestFit="1" customWidth="1"/>
    <col min="3083" max="3083" width="49.7109375" style="34" bestFit="1" customWidth="1"/>
    <col min="3084" max="3084" width="8.42578125" style="34" customWidth="1"/>
    <col min="3085" max="3085" width="8.7109375" style="34" bestFit="1" customWidth="1"/>
    <col min="3086" max="3087" width="7.42578125" style="34" bestFit="1" customWidth="1"/>
    <col min="3088" max="3088" width="17.7109375" style="34" bestFit="1" customWidth="1"/>
    <col min="3089" max="3089" width="20.5703125" style="34" bestFit="1" customWidth="1"/>
    <col min="3090" max="3313" width="9.140625" style="34"/>
    <col min="3314" max="3314" width="6.42578125" style="34" bestFit="1" customWidth="1"/>
    <col min="3315" max="3315" width="49.7109375" style="34" bestFit="1" customWidth="1"/>
    <col min="3316" max="3316" width="11.28515625" style="34" bestFit="1" customWidth="1"/>
    <col min="3317" max="3317" width="8.7109375" style="34" bestFit="1" customWidth="1"/>
    <col min="3318" max="3319" width="7.42578125" style="34" bestFit="1" customWidth="1"/>
    <col min="3320" max="3320" width="17.42578125" style="34" bestFit="1" customWidth="1"/>
    <col min="3321" max="3321" width="20.5703125" style="34" bestFit="1" customWidth="1"/>
    <col min="3322" max="3322" width="6.42578125" style="34" bestFit="1" customWidth="1"/>
    <col min="3323" max="3323" width="49.7109375" style="34" bestFit="1" customWidth="1"/>
    <col min="3324" max="3324" width="9.140625" style="34" customWidth="1"/>
    <col min="3325" max="3325" width="9.28515625" style="34" customWidth="1"/>
    <col min="3326" max="3327" width="7.42578125" style="34" bestFit="1" customWidth="1"/>
    <col min="3328" max="3328" width="17.42578125" style="34" bestFit="1" customWidth="1"/>
    <col min="3329" max="3329" width="20.5703125" style="34" bestFit="1" customWidth="1"/>
    <col min="3330" max="3330" width="6.42578125" style="34" bestFit="1" customWidth="1"/>
    <col min="3331" max="3331" width="49.7109375" style="34" bestFit="1" customWidth="1"/>
    <col min="3332" max="3333" width="8.7109375" style="34" bestFit="1" customWidth="1"/>
    <col min="3334" max="3335" width="7.42578125" style="34" bestFit="1" customWidth="1"/>
    <col min="3336" max="3336" width="26.85546875" style="34" bestFit="1" customWidth="1"/>
    <col min="3337" max="3337" width="20.5703125" style="34" bestFit="1" customWidth="1"/>
    <col min="3338" max="3338" width="6.42578125" style="34" bestFit="1" customWidth="1"/>
    <col min="3339" max="3339" width="49.7109375" style="34" bestFit="1" customWidth="1"/>
    <col min="3340" max="3340" width="8.42578125" style="34" customWidth="1"/>
    <col min="3341" max="3341" width="8.7109375" style="34" bestFit="1" customWidth="1"/>
    <col min="3342" max="3343" width="7.42578125" style="34" bestFit="1" customWidth="1"/>
    <col min="3344" max="3344" width="17.7109375" style="34" bestFit="1" customWidth="1"/>
    <col min="3345" max="3345" width="20.5703125" style="34" bestFit="1" customWidth="1"/>
    <col min="3346" max="3569" width="9.140625" style="34"/>
    <col min="3570" max="3570" width="6.42578125" style="34" bestFit="1" customWidth="1"/>
    <col min="3571" max="3571" width="49.7109375" style="34" bestFit="1" customWidth="1"/>
    <col min="3572" max="3572" width="11.28515625" style="34" bestFit="1" customWidth="1"/>
    <col min="3573" max="3573" width="8.7109375" style="34" bestFit="1" customWidth="1"/>
    <col min="3574" max="3575" width="7.42578125" style="34" bestFit="1" customWidth="1"/>
    <col min="3576" max="3576" width="17.42578125" style="34" bestFit="1" customWidth="1"/>
    <col min="3577" max="3577" width="20.5703125" style="34" bestFit="1" customWidth="1"/>
    <col min="3578" max="3578" width="6.42578125" style="34" bestFit="1" customWidth="1"/>
    <col min="3579" max="3579" width="49.7109375" style="34" bestFit="1" customWidth="1"/>
    <col min="3580" max="3580" width="9.140625" style="34" customWidth="1"/>
    <col min="3581" max="3581" width="9.28515625" style="34" customWidth="1"/>
    <col min="3582" max="3583" width="7.42578125" style="34" bestFit="1" customWidth="1"/>
    <col min="3584" max="3584" width="17.42578125" style="34" bestFit="1" customWidth="1"/>
    <col min="3585" max="3585" width="20.5703125" style="34" bestFit="1" customWidth="1"/>
    <col min="3586" max="3586" width="6.42578125" style="34" bestFit="1" customWidth="1"/>
    <col min="3587" max="3587" width="49.7109375" style="34" bestFit="1" customWidth="1"/>
    <col min="3588" max="3589" width="8.7109375" style="34" bestFit="1" customWidth="1"/>
    <col min="3590" max="3591" width="7.42578125" style="34" bestFit="1" customWidth="1"/>
    <col min="3592" max="3592" width="26.85546875" style="34" bestFit="1" customWidth="1"/>
    <col min="3593" max="3593" width="20.5703125" style="34" bestFit="1" customWidth="1"/>
    <col min="3594" max="3594" width="6.42578125" style="34" bestFit="1" customWidth="1"/>
    <col min="3595" max="3595" width="49.7109375" style="34" bestFit="1" customWidth="1"/>
    <col min="3596" max="3596" width="8.42578125" style="34" customWidth="1"/>
    <col min="3597" max="3597" width="8.7109375" style="34" bestFit="1" customWidth="1"/>
    <col min="3598" max="3599" width="7.42578125" style="34" bestFit="1" customWidth="1"/>
    <col min="3600" max="3600" width="17.7109375" style="34" bestFit="1" customWidth="1"/>
    <col min="3601" max="3601" width="20.5703125" style="34" bestFit="1" customWidth="1"/>
    <col min="3602" max="3825" width="9.140625" style="34"/>
    <col min="3826" max="3826" width="6.42578125" style="34" bestFit="1" customWidth="1"/>
    <col min="3827" max="3827" width="49.7109375" style="34" bestFit="1" customWidth="1"/>
    <col min="3828" max="3828" width="11.28515625" style="34" bestFit="1" customWidth="1"/>
    <col min="3829" max="3829" width="8.7109375" style="34" bestFit="1" customWidth="1"/>
    <col min="3830" max="3831" width="7.42578125" style="34" bestFit="1" customWidth="1"/>
    <col min="3832" max="3832" width="17.42578125" style="34" bestFit="1" customWidth="1"/>
    <col min="3833" max="3833" width="20.5703125" style="34" bestFit="1" customWidth="1"/>
    <col min="3834" max="3834" width="6.42578125" style="34" bestFit="1" customWidth="1"/>
    <col min="3835" max="3835" width="49.7109375" style="34" bestFit="1" customWidth="1"/>
    <col min="3836" max="3836" width="9.140625" style="34" customWidth="1"/>
    <col min="3837" max="3837" width="9.28515625" style="34" customWidth="1"/>
    <col min="3838" max="3839" width="7.42578125" style="34" bestFit="1" customWidth="1"/>
    <col min="3840" max="3840" width="17.42578125" style="34" bestFit="1" customWidth="1"/>
    <col min="3841" max="3841" width="20.5703125" style="34" bestFit="1" customWidth="1"/>
    <col min="3842" max="3842" width="6.42578125" style="34" bestFit="1" customWidth="1"/>
    <col min="3843" max="3843" width="49.7109375" style="34" bestFit="1" customWidth="1"/>
    <col min="3844" max="3845" width="8.7109375" style="34" bestFit="1" customWidth="1"/>
    <col min="3846" max="3847" width="7.42578125" style="34" bestFit="1" customWidth="1"/>
    <col min="3848" max="3848" width="26.85546875" style="34" bestFit="1" customWidth="1"/>
    <col min="3849" max="3849" width="20.5703125" style="34" bestFit="1" customWidth="1"/>
    <col min="3850" max="3850" width="6.42578125" style="34" bestFit="1" customWidth="1"/>
    <col min="3851" max="3851" width="49.7109375" style="34" bestFit="1" customWidth="1"/>
    <col min="3852" max="3852" width="8.42578125" style="34" customWidth="1"/>
    <col min="3853" max="3853" width="8.7109375" style="34" bestFit="1" customWidth="1"/>
    <col min="3854" max="3855" width="7.42578125" style="34" bestFit="1" customWidth="1"/>
    <col min="3856" max="3856" width="17.7109375" style="34" bestFit="1" customWidth="1"/>
    <col min="3857" max="3857" width="20.5703125" style="34" bestFit="1" customWidth="1"/>
    <col min="3858" max="4081" width="9.140625" style="34"/>
    <col min="4082" max="4082" width="6.42578125" style="34" bestFit="1" customWidth="1"/>
    <col min="4083" max="4083" width="49.7109375" style="34" bestFit="1" customWidth="1"/>
    <col min="4084" max="4084" width="11.28515625" style="34" bestFit="1" customWidth="1"/>
    <col min="4085" max="4085" width="8.7109375" style="34" bestFit="1" customWidth="1"/>
    <col min="4086" max="4087" width="7.42578125" style="34" bestFit="1" customWidth="1"/>
    <col min="4088" max="4088" width="17.42578125" style="34" bestFit="1" customWidth="1"/>
    <col min="4089" max="4089" width="20.5703125" style="34" bestFit="1" customWidth="1"/>
    <col min="4090" max="4090" width="6.42578125" style="34" bestFit="1" customWidth="1"/>
    <col min="4091" max="4091" width="49.7109375" style="34" bestFit="1" customWidth="1"/>
    <col min="4092" max="4092" width="9.140625" style="34" customWidth="1"/>
    <col min="4093" max="4093" width="9.28515625" style="34" customWidth="1"/>
    <col min="4094" max="4095" width="7.42578125" style="34" bestFit="1" customWidth="1"/>
    <col min="4096" max="4096" width="17.42578125" style="34" bestFit="1" customWidth="1"/>
    <col min="4097" max="4097" width="20.5703125" style="34" bestFit="1" customWidth="1"/>
    <col min="4098" max="4098" width="6.42578125" style="34" bestFit="1" customWidth="1"/>
    <col min="4099" max="4099" width="49.7109375" style="34" bestFit="1" customWidth="1"/>
    <col min="4100" max="4101" width="8.7109375" style="34" bestFit="1" customWidth="1"/>
    <col min="4102" max="4103" width="7.42578125" style="34" bestFit="1" customWidth="1"/>
    <col min="4104" max="4104" width="26.85546875" style="34" bestFit="1" customWidth="1"/>
    <col min="4105" max="4105" width="20.5703125" style="34" bestFit="1" customWidth="1"/>
    <col min="4106" max="4106" width="6.42578125" style="34" bestFit="1" customWidth="1"/>
    <col min="4107" max="4107" width="49.7109375" style="34" bestFit="1" customWidth="1"/>
    <col min="4108" max="4108" width="8.42578125" style="34" customWidth="1"/>
    <col min="4109" max="4109" width="8.7109375" style="34" bestFit="1" customWidth="1"/>
    <col min="4110" max="4111" width="7.42578125" style="34" bestFit="1" customWidth="1"/>
    <col min="4112" max="4112" width="17.7109375" style="34" bestFit="1" customWidth="1"/>
    <col min="4113" max="4113" width="20.5703125" style="34" bestFit="1" customWidth="1"/>
    <col min="4114" max="4337" width="9.140625" style="34"/>
    <col min="4338" max="4338" width="6.42578125" style="34" bestFit="1" customWidth="1"/>
    <col min="4339" max="4339" width="49.7109375" style="34" bestFit="1" customWidth="1"/>
    <col min="4340" max="4340" width="11.28515625" style="34" bestFit="1" customWidth="1"/>
    <col min="4341" max="4341" width="8.7109375" style="34" bestFit="1" customWidth="1"/>
    <col min="4342" max="4343" width="7.42578125" style="34" bestFit="1" customWidth="1"/>
    <col min="4344" max="4344" width="17.42578125" style="34" bestFit="1" customWidth="1"/>
    <col min="4345" max="4345" width="20.5703125" style="34" bestFit="1" customWidth="1"/>
    <col min="4346" max="4346" width="6.42578125" style="34" bestFit="1" customWidth="1"/>
    <col min="4347" max="4347" width="49.7109375" style="34" bestFit="1" customWidth="1"/>
    <col min="4348" max="4348" width="9.140625" style="34" customWidth="1"/>
    <col min="4349" max="4349" width="9.28515625" style="34" customWidth="1"/>
    <col min="4350" max="4351" width="7.42578125" style="34" bestFit="1" customWidth="1"/>
    <col min="4352" max="4352" width="17.42578125" style="34" bestFit="1" customWidth="1"/>
    <col min="4353" max="4353" width="20.5703125" style="34" bestFit="1" customWidth="1"/>
    <col min="4354" max="4354" width="6.42578125" style="34" bestFit="1" customWidth="1"/>
    <col min="4355" max="4355" width="49.7109375" style="34" bestFit="1" customWidth="1"/>
    <col min="4356" max="4357" width="8.7109375" style="34" bestFit="1" customWidth="1"/>
    <col min="4358" max="4359" width="7.42578125" style="34" bestFit="1" customWidth="1"/>
    <col min="4360" max="4360" width="26.85546875" style="34" bestFit="1" customWidth="1"/>
    <col min="4361" max="4361" width="20.5703125" style="34" bestFit="1" customWidth="1"/>
    <col min="4362" max="4362" width="6.42578125" style="34" bestFit="1" customWidth="1"/>
    <col min="4363" max="4363" width="49.7109375" style="34" bestFit="1" customWidth="1"/>
    <col min="4364" max="4364" width="8.42578125" style="34" customWidth="1"/>
    <col min="4365" max="4365" width="8.7109375" style="34" bestFit="1" customWidth="1"/>
    <col min="4366" max="4367" width="7.42578125" style="34" bestFit="1" customWidth="1"/>
    <col min="4368" max="4368" width="17.7109375" style="34" bestFit="1" customWidth="1"/>
    <col min="4369" max="4369" width="20.5703125" style="34" bestFit="1" customWidth="1"/>
    <col min="4370" max="4593" width="9.140625" style="34"/>
    <col min="4594" max="4594" width="6.42578125" style="34" bestFit="1" customWidth="1"/>
    <col min="4595" max="4595" width="49.7109375" style="34" bestFit="1" customWidth="1"/>
    <col min="4596" max="4596" width="11.28515625" style="34" bestFit="1" customWidth="1"/>
    <col min="4597" max="4597" width="8.7109375" style="34" bestFit="1" customWidth="1"/>
    <col min="4598" max="4599" width="7.42578125" style="34" bestFit="1" customWidth="1"/>
    <col min="4600" max="4600" width="17.42578125" style="34" bestFit="1" customWidth="1"/>
    <col min="4601" max="4601" width="20.5703125" style="34" bestFit="1" customWidth="1"/>
    <col min="4602" max="4602" width="6.42578125" style="34" bestFit="1" customWidth="1"/>
    <col min="4603" max="4603" width="49.7109375" style="34" bestFit="1" customWidth="1"/>
    <col min="4604" max="4604" width="9.140625" style="34" customWidth="1"/>
    <col min="4605" max="4605" width="9.28515625" style="34" customWidth="1"/>
    <col min="4606" max="4607" width="7.42578125" style="34" bestFit="1" customWidth="1"/>
    <col min="4608" max="4608" width="17.42578125" style="34" bestFit="1" customWidth="1"/>
    <col min="4609" max="4609" width="20.5703125" style="34" bestFit="1" customWidth="1"/>
    <col min="4610" max="4610" width="6.42578125" style="34" bestFit="1" customWidth="1"/>
    <col min="4611" max="4611" width="49.7109375" style="34" bestFit="1" customWidth="1"/>
    <col min="4612" max="4613" width="8.7109375" style="34" bestFit="1" customWidth="1"/>
    <col min="4614" max="4615" width="7.42578125" style="34" bestFit="1" customWidth="1"/>
    <col min="4616" max="4616" width="26.85546875" style="34" bestFit="1" customWidth="1"/>
    <col min="4617" max="4617" width="20.5703125" style="34" bestFit="1" customWidth="1"/>
    <col min="4618" max="4618" width="6.42578125" style="34" bestFit="1" customWidth="1"/>
    <col min="4619" max="4619" width="49.7109375" style="34" bestFit="1" customWidth="1"/>
    <col min="4620" max="4620" width="8.42578125" style="34" customWidth="1"/>
    <col min="4621" max="4621" width="8.7109375" style="34" bestFit="1" customWidth="1"/>
    <col min="4622" max="4623" width="7.42578125" style="34" bestFit="1" customWidth="1"/>
    <col min="4624" max="4624" width="17.7109375" style="34" bestFit="1" customWidth="1"/>
    <col min="4625" max="4625" width="20.5703125" style="34" bestFit="1" customWidth="1"/>
    <col min="4626" max="4849" width="9.140625" style="34"/>
    <col min="4850" max="4850" width="6.42578125" style="34" bestFit="1" customWidth="1"/>
    <col min="4851" max="4851" width="49.7109375" style="34" bestFit="1" customWidth="1"/>
    <col min="4852" max="4852" width="11.28515625" style="34" bestFit="1" customWidth="1"/>
    <col min="4853" max="4853" width="8.7109375" style="34" bestFit="1" customWidth="1"/>
    <col min="4854" max="4855" width="7.42578125" style="34" bestFit="1" customWidth="1"/>
    <col min="4856" max="4856" width="17.42578125" style="34" bestFit="1" customWidth="1"/>
    <col min="4857" max="4857" width="20.5703125" style="34" bestFit="1" customWidth="1"/>
    <col min="4858" max="4858" width="6.42578125" style="34" bestFit="1" customWidth="1"/>
    <col min="4859" max="4859" width="49.7109375" style="34" bestFit="1" customWidth="1"/>
    <col min="4860" max="4860" width="9.140625" style="34" customWidth="1"/>
    <col min="4861" max="4861" width="9.28515625" style="34" customWidth="1"/>
    <col min="4862" max="4863" width="7.42578125" style="34" bestFit="1" customWidth="1"/>
    <col min="4864" max="4864" width="17.42578125" style="34" bestFit="1" customWidth="1"/>
    <col min="4865" max="4865" width="20.5703125" style="34" bestFit="1" customWidth="1"/>
    <col min="4866" max="4866" width="6.42578125" style="34" bestFit="1" customWidth="1"/>
    <col min="4867" max="4867" width="49.7109375" style="34" bestFit="1" customWidth="1"/>
    <col min="4868" max="4869" width="8.7109375" style="34" bestFit="1" customWidth="1"/>
    <col min="4870" max="4871" width="7.42578125" style="34" bestFit="1" customWidth="1"/>
    <col min="4872" max="4872" width="26.85546875" style="34" bestFit="1" customWidth="1"/>
    <col min="4873" max="4873" width="20.5703125" style="34" bestFit="1" customWidth="1"/>
    <col min="4874" max="4874" width="6.42578125" style="34" bestFit="1" customWidth="1"/>
    <col min="4875" max="4875" width="49.7109375" style="34" bestFit="1" customWidth="1"/>
    <col min="4876" max="4876" width="8.42578125" style="34" customWidth="1"/>
    <col min="4877" max="4877" width="8.7109375" style="34" bestFit="1" customWidth="1"/>
    <col min="4878" max="4879" width="7.42578125" style="34" bestFit="1" customWidth="1"/>
    <col min="4880" max="4880" width="17.7109375" style="34" bestFit="1" customWidth="1"/>
    <col min="4881" max="4881" width="20.5703125" style="34" bestFit="1" customWidth="1"/>
    <col min="4882" max="5105" width="9.140625" style="34"/>
    <col min="5106" max="5106" width="6.42578125" style="34" bestFit="1" customWidth="1"/>
    <col min="5107" max="5107" width="49.7109375" style="34" bestFit="1" customWidth="1"/>
    <col min="5108" max="5108" width="11.28515625" style="34" bestFit="1" customWidth="1"/>
    <col min="5109" max="5109" width="8.7109375" style="34" bestFit="1" customWidth="1"/>
    <col min="5110" max="5111" width="7.42578125" style="34" bestFit="1" customWidth="1"/>
    <col min="5112" max="5112" width="17.42578125" style="34" bestFit="1" customWidth="1"/>
    <col min="5113" max="5113" width="20.5703125" style="34" bestFit="1" customWidth="1"/>
    <col min="5114" max="5114" width="6.42578125" style="34" bestFit="1" customWidth="1"/>
    <col min="5115" max="5115" width="49.7109375" style="34" bestFit="1" customWidth="1"/>
    <col min="5116" max="5116" width="9.140625" style="34" customWidth="1"/>
    <col min="5117" max="5117" width="9.28515625" style="34" customWidth="1"/>
    <col min="5118" max="5119" width="7.42578125" style="34" bestFit="1" customWidth="1"/>
    <col min="5120" max="5120" width="17.42578125" style="34" bestFit="1" customWidth="1"/>
    <col min="5121" max="5121" width="20.5703125" style="34" bestFit="1" customWidth="1"/>
    <col min="5122" max="5122" width="6.42578125" style="34" bestFit="1" customWidth="1"/>
    <col min="5123" max="5123" width="49.7109375" style="34" bestFit="1" customWidth="1"/>
    <col min="5124" max="5125" width="8.7109375" style="34" bestFit="1" customWidth="1"/>
    <col min="5126" max="5127" width="7.42578125" style="34" bestFit="1" customWidth="1"/>
    <col min="5128" max="5128" width="26.85546875" style="34" bestFit="1" customWidth="1"/>
    <col min="5129" max="5129" width="20.5703125" style="34" bestFit="1" customWidth="1"/>
    <col min="5130" max="5130" width="6.42578125" style="34" bestFit="1" customWidth="1"/>
    <col min="5131" max="5131" width="49.7109375" style="34" bestFit="1" customWidth="1"/>
    <col min="5132" max="5132" width="8.42578125" style="34" customWidth="1"/>
    <col min="5133" max="5133" width="8.7109375" style="34" bestFit="1" customWidth="1"/>
    <col min="5134" max="5135" width="7.42578125" style="34" bestFit="1" customWidth="1"/>
    <col min="5136" max="5136" width="17.7109375" style="34" bestFit="1" customWidth="1"/>
    <col min="5137" max="5137" width="20.5703125" style="34" bestFit="1" customWidth="1"/>
    <col min="5138" max="5361" width="9.140625" style="34"/>
    <col min="5362" max="5362" width="6.42578125" style="34" bestFit="1" customWidth="1"/>
    <col min="5363" max="5363" width="49.7109375" style="34" bestFit="1" customWidth="1"/>
    <col min="5364" max="5364" width="11.28515625" style="34" bestFit="1" customWidth="1"/>
    <col min="5365" max="5365" width="8.7109375" style="34" bestFit="1" customWidth="1"/>
    <col min="5366" max="5367" width="7.42578125" style="34" bestFit="1" customWidth="1"/>
    <col min="5368" max="5368" width="17.42578125" style="34" bestFit="1" customWidth="1"/>
    <col min="5369" max="5369" width="20.5703125" style="34" bestFit="1" customWidth="1"/>
    <col min="5370" max="5370" width="6.42578125" style="34" bestFit="1" customWidth="1"/>
    <col min="5371" max="5371" width="49.7109375" style="34" bestFit="1" customWidth="1"/>
    <col min="5372" max="5372" width="9.140625" style="34" customWidth="1"/>
    <col min="5373" max="5373" width="9.28515625" style="34" customWidth="1"/>
    <col min="5374" max="5375" width="7.42578125" style="34" bestFit="1" customWidth="1"/>
    <col min="5376" max="5376" width="17.42578125" style="34" bestFit="1" customWidth="1"/>
    <col min="5377" max="5377" width="20.5703125" style="34" bestFit="1" customWidth="1"/>
    <col min="5378" max="5378" width="6.42578125" style="34" bestFit="1" customWidth="1"/>
    <col min="5379" max="5379" width="49.7109375" style="34" bestFit="1" customWidth="1"/>
    <col min="5380" max="5381" width="8.7109375" style="34" bestFit="1" customWidth="1"/>
    <col min="5382" max="5383" width="7.42578125" style="34" bestFit="1" customWidth="1"/>
    <col min="5384" max="5384" width="26.85546875" style="34" bestFit="1" customWidth="1"/>
    <col min="5385" max="5385" width="20.5703125" style="34" bestFit="1" customWidth="1"/>
    <col min="5386" max="5386" width="6.42578125" style="34" bestFit="1" customWidth="1"/>
    <col min="5387" max="5387" width="49.7109375" style="34" bestFit="1" customWidth="1"/>
    <col min="5388" max="5388" width="8.42578125" style="34" customWidth="1"/>
    <col min="5389" max="5389" width="8.7109375" style="34" bestFit="1" customWidth="1"/>
    <col min="5390" max="5391" width="7.42578125" style="34" bestFit="1" customWidth="1"/>
    <col min="5392" max="5392" width="17.7109375" style="34" bestFit="1" customWidth="1"/>
    <col min="5393" max="5393" width="20.5703125" style="34" bestFit="1" customWidth="1"/>
    <col min="5394" max="5617" width="9.140625" style="34"/>
    <col min="5618" max="5618" width="6.42578125" style="34" bestFit="1" customWidth="1"/>
    <col min="5619" max="5619" width="49.7109375" style="34" bestFit="1" customWidth="1"/>
    <col min="5620" max="5620" width="11.28515625" style="34" bestFit="1" customWidth="1"/>
    <col min="5621" max="5621" width="8.7109375" style="34" bestFit="1" customWidth="1"/>
    <col min="5622" max="5623" width="7.42578125" style="34" bestFit="1" customWidth="1"/>
    <col min="5624" max="5624" width="17.42578125" style="34" bestFit="1" customWidth="1"/>
    <col min="5625" max="5625" width="20.5703125" style="34" bestFit="1" customWidth="1"/>
    <col min="5626" max="5626" width="6.42578125" style="34" bestFit="1" customWidth="1"/>
    <col min="5627" max="5627" width="49.7109375" style="34" bestFit="1" customWidth="1"/>
    <col min="5628" max="5628" width="9.140625" style="34" customWidth="1"/>
    <col min="5629" max="5629" width="9.28515625" style="34" customWidth="1"/>
    <col min="5630" max="5631" width="7.42578125" style="34" bestFit="1" customWidth="1"/>
    <col min="5632" max="5632" width="17.42578125" style="34" bestFit="1" customWidth="1"/>
    <col min="5633" max="5633" width="20.5703125" style="34" bestFit="1" customWidth="1"/>
    <col min="5634" max="5634" width="6.42578125" style="34" bestFit="1" customWidth="1"/>
    <col min="5635" max="5635" width="49.7109375" style="34" bestFit="1" customWidth="1"/>
    <col min="5636" max="5637" width="8.7109375" style="34" bestFit="1" customWidth="1"/>
    <col min="5638" max="5639" width="7.42578125" style="34" bestFit="1" customWidth="1"/>
    <col min="5640" max="5640" width="26.85546875" style="34" bestFit="1" customWidth="1"/>
    <col min="5641" max="5641" width="20.5703125" style="34" bestFit="1" customWidth="1"/>
    <col min="5642" max="5642" width="6.42578125" style="34" bestFit="1" customWidth="1"/>
    <col min="5643" max="5643" width="49.7109375" style="34" bestFit="1" customWidth="1"/>
    <col min="5644" max="5644" width="8.42578125" style="34" customWidth="1"/>
    <col min="5645" max="5645" width="8.7109375" style="34" bestFit="1" customWidth="1"/>
    <col min="5646" max="5647" width="7.42578125" style="34" bestFit="1" customWidth="1"/>
    <col min="5648" max="5648" width="17.7109375" style="34" bestFit="1" customWidth="1"/>
    <col min="5649" max="5649" width="20.5703125" style="34" bestFit="1" customWidth="1"/>
    <col min="5650" max="5873" width="9.140625" style="34"/>
    <col min="5874" max="5874" width="6.42578125" style="34" bestFit="1" customWidth="1"/>
    <col min="5875" max="5875" width="49.7109375" style="34" bestFit="1" customWidth="1"/>
    <col min="5876" max="5876" width="11.28515625" style="34" bestFit="1" customWidth="1"/>
    <col min="5877" max="5877" width="8.7109375" style="34" bestFit="1" customWidth="1"/>
    <col min="5878" max="5879" width="7.42578125" style="34" bestFit="1" customWidth="1"/>
    <col min="5880" max="5880" width="17.42578125" style="34" bestFit="1" customWidth="1"/>
    <col min="5881" max="5881" width="20.5703125" style="34" bestFit="1" customWidth="1"/>
    <col min="5882" max="5882" width="6.42578125" style="34" bestFit="1" customWidth="1"/>
    <col min="5883" max="5883" width="49.7109375" style="34" bestFit="1" customWidth="1"/>
    <col min="5884" max="5884" width="9.140625" style="34" customWidth="1"/>
    <col min="5885" max="5885" width="9.28515625" style="34" customWidth="1"/>
    <col min="5886" max="5887" width="7.42578125" style="34" bestFit="1" customWidth="1"/>
    <col min="5888" max="5888" width="17.42578125" style="34" bestFit="1" customWidth="1"/>
    <col min="5889" max="5889" width="20.5703125" style="34" bestFit="1" customWidth="1"/>
    <col min="5890" max="5890" width="6.42578125" style="34" bestFit="1" customWidth="1"/>
    <col min="5891" max="5891" width="49.7109375" style="34" bestFit="1" customWidth="1"/>
    <col min="5892" max="5893" width="8.7109375" style="34" bestFit="1" customWidth="1"/>
    <col min="5894" max="5895" width="7.42578125" style="34" bestFit="1" customWidth="1"/>
    <col min="5896" max="5896" width="26.85546875" style="34" bestFit="1" customWidth="1"/>
    <col min="5897" max="5897" width="20.5703125" style="34" bestFit="1" customWidth="1"/>
    <col min="5898" max="5898" width="6.42578125" style="34" bestFit="1" customWidth="1"/>
    <col min="5899" max="5899" width="49.7109375" style="34" bestFit="1" customWidth="1"/>
    <col min="5900" max="5900" width="8.42578125" style="34" customWidth="1"/>
    <col min="5901" max="5901" width="8.7109375" style="34" bestFit="1" customWidth="1"/>
    <col min="5902" max="5903" width="7.42578125" style="34" bestFit="1" customWidth="1"/>
    <col min="5904" max="5904" width="17.7109375" style="34" bestFit="1" customWidth="1"/>
    <col min="5905" max="5905" width="20.5703125" style="34" bestFit="1" customWidth="1"/>
    <col min="5906" max="6129" width="9.140625" style="34"/>
    <col min="6130" max="6130" width="6.42578125" style="34" bestFit="1" customWidth="1"/>
    <col min="6131" max="6131" width="49.7109375" style="34" bestFit="1" customWidth="1"/>
    <col min="6132" max="6132" width="11.28515625" style="34" bestFit="1" customWidth="1"/>
    <col min="6133" max="6133" width="8.7109375" style="34" bestFit="1" customWidth="1"/>
    <col min="6134" max="6135" width="7.42578125" style="34" bestFit="1" customWidth="1"/>
    <col min="6136" max="6136" width="17.42578125" style="34" bestFit="1" customWidth="1"/>
    <col min="6137" max="6137" width="20.5703125" style="34" bestFit="1" customWidth="1"/>
    <col min="6138" max="6138" width="6.42578125" style="34" bestFit="1" customWidth="1"/>
    <col min="6139" max="6139" width="49.7109375" style="34" bestFit="1" customWidth="1"/>
    <col min="6140" max="6140" width="9.140625" style="34" customWidth="1"/>
    <col min="6141" max="6141" width="9.28515625" style="34" customWidth="1"/>
    <col min="6142" max="6143" width="7.42578125" style="34" bestFit="1" customWidth="1"/>
    <col min="6144" max="6144" width="17.42578125" style="34" bestFit="1" customWidth="1"/>
    <col min="6145" max="6145" width="20.5703125" style="34" bestFit="1" customWidth="1"/>
    <col min="6146" max="6146" width="6.42578125" style="34" bestFit="1" customWidth="1"/>
    <col min="6147" max="6147" width="49.7109375" style="34" bestFit="1" customWidth="1"/>
    <col min="6148" max="6149" width="8.7109375" style="34" bestFit="1" customWidth="1"/>
    <col min="6150" max="6151" width="7.42578125" style="34" bestFit="1" customWidth="1"/>
    <col min="6152" max="6152" width="26.85546875" style="34" bestFit="1" customWidth="1"/>
    <col min="6153" max="6153" width="20.5703125" style="34" bestFit="1" customWidth="1"/>
    <col min="6154" max="6154" width="6.42578125" style="34" bestFit="1" customWidth="1"/>
    <col min="6155" max="6155" width="49.7109375" style="34" bestFit="1" customWidth="1"/>
    <col min="6156" max="6156" width="8.42578125" style="34" customWidth="1"/>
    <col min="6157" max="6157" width="8.7109375" style="34" bestFit="1" customWidth="1"/>
    <col min="6158" max="6159" width="7.42578125" style="34" bestFit="1" customWidth="1"/>
    <col min="6160" max="6160" width="17.7109375" style="34" bestFit="1" customWidth="1"/>
    <col min="6161" max="6161" width="20.5703125" style="34" bestFit="1" customWidth="1"/>
    <col min="6162" max="6385" width="9.140625" style="34"/>
    <col min="6386" max="6386" width="6.42578125" style="34" bestFit="1" customWidth="1"/>
    <col min="6387" max="6387" width="49.7109375" style="34" bestFit="1" customWidth="1"/>
    <col min="6388" max="6388" width="11.28515625" style="34" bestFit="1" customWidth="1"/>
    <col min="6389" max="6389" width="8.7109375" style="34" bestFit="1" customWidth="1"/>
    <col min="6390" max="6391" width="7.42578125" style="34" bestFit="1" customWidth="1"/>
    <col min="6392" max="6392" width="17.42578125" style="34" bestFit="1" customWidth="1"/>
    <col min="6393" max="6393" width="20.5703125" style="34" bestFit="1" customWidth="1"/>
    <col min="6394" max="6394" width="6.42578125" style="34" bestFit="1" customWidth="1"/>
    <col min="6395" max="6395" width="49.7109375" style="34" bestFit="1" customWidth="1"/>
    <col min="6396" max="6396" width="9.140625" style="34" customWidth="1"/>
    <col min="6397" max="6397" width="9.28515625" style="34" customWidth="1"/>
    <col min="6398" max="6399" width="7.42578125" style="34" bestFit="1" customWidth="1"/>
    <col min="6400" max="6400" width="17.42578125" style="34" bestFit="1" customWidth="1"/>
    <col min="6401" max="6401" width="20.5703125" style="34" bestFit="1" customWidth="1"/>
    <col min="6402" max="6402" width="6.42578125" style="34" bestFit="1" customWidth="1"/>
    <col min="6403" max="6403" width="49.7109375" style="34" bestFit="1" customWidth="1"/>
    <col min="6404" max="6405" width="8.7109375" style="34" bestFit="1" customWidth="1"/>
    <col min="6406" max="6407" width="7.42578125" style="34" bestFit="1" customWidth="1"/>
    <col min="6408" max="6408" width="26.85546875" style="34" bestFit="1" customWidth="1"/>
    <col min="6409" max="6409" width="20.5703125" style="34" bestFit="1" customWidth="1"/>
    <col min="6410" max="6410" width="6.42578125" style="34" bestFit="1" customWidth="1"/>
    <col min="6411" max="6411" width="49.7109375" style="34" bestFit="1" customWidth="1"/>
    <col min="6412" max="6412" width="8.42578125" style="34" customWidth="1"/>
    <col min="6413" max="6413" width="8.7109375" style="34" bestFit="1" customWidth="1"/>
    <col min="6414" max="6415" width="7.42578125" style="34" bestFit="1" customWidth="1"/>
    <col min="6416" max="6416" width="17.7109375" style="34" bestFit="1" customWidth="1"/>
    <col min="6417" max="6417" width="20.5703125" style="34" bestFit="1" customWidth="1"/>
    <col min="6418" max="6641" width="9.140625" style="34"/>
    <col min="6642" max="6642" width="6.42578125" style="34" bestFit="1" customWidth="1"/>
    <col min="6643" max="6643" width="49.7109375" style="34" bestFit="1" customWidth="1"/>
    <col min="6644" max="6644" width="11.28515625" style="34" bestFit="1" customWidth="1"/>
    <col min="6645" max="6645" width="8.7109375" style="34" bestFit="1" customWidth="1"/>
    <col min="6646" max="6647" width="7.42578125" style="34" bestFit="1" customWidth="1"/>
    <col min="6648" max="6648" width="17.42578125" style="34" bestFit="1" customWidth="1"/>
    <col min="6649" max="6649" width="20.5703125" style="34" bestFit="1" customWidth="1"/>
    <col min="6650" max="6650" width="6.42578125" style="34" bestFit="1" customWidth="1"/>
    <col min="6651" max="6651" width="49.7109375" style="34" bestFit="1" customWidth="1"/>
    <col min="6652" max="6652" width="9.140625" style="34" customWidth="1"/>
    <col min="6653" max="6653" width="9.28515625" style="34" customWidth="1"/>
    <col min="6654" max="6655" width="7.42578125" style="34" bestFit="1" customWidth="1"/>
    <col min="6656" max="6656" width="17.42578125" style="34" bestFit="1" customWidth="1"/>
    <col min="6657" max="6657" width="20.5703125" style="34" bestFit="1" customWidth="1"/>
    <col min="6658" max="6658" width="6.42578125" style="34" bestFit="1" customWidth="1"/>
    <col min="6659" max="6659" width="49.7109375" style="34" bestFit="1" customWidth="1"/>
    <col min="6660" max="6661" width="8.7109375" style="34" bestFit="1" customWidth="1"/>
    <col min="6662" max="6663" width="7.42578125" style="34" bestFit="1" customWidth="1"/>
    <col min="6664" max="6664" width="26.85546875" style="34" bestFit="1" customWidth="1"/>
    <col min="6665" max="6665" width="20.5703125" style="34" bestFit="1" customWidth="1"/>
    <col min="6666" max="6666" width="6.42578125" style="34" bestFit="1" customWidth="1"/>
    <col min="6667" max="6667" width="49.7109375" style="34" bestFit="1" customWidth="1"/>
    <col min="6668" max="6668" width="8.42578125" style="34" customWidth="1"/>
    <col min="6669" max="6669" width="8.7109375" style="34" bestFit="1" customWidth="1"/>
    <col min="6670" max="6671" width="7.42578125" style="34" bestFit="1" customWidth="1"/>
    <col min="6672" max="6672" width="17.7109375" style="34" bestFit="1" customWidth="1"/>
    <col min="6673" max="6673" width="20.5703125" style="34" bestFit="1" customWidth="1"/>
    <col min="6674" max="6897" width="9.140625" style="34"/>
    <col min="6898" max="6898" width="6.42578125" style="34" bestFit="1" customWidth="1"/>
    <col min="6899" max="6899" width="49.7109375" style="34" bestFit="1" customWidth="1"/>
    <col min="6900" max="6900" width="11.28515625" style="34" bestFit="1" customWidth="1"/>
    <col min="6901" max="6901" width="8.7109375" style="34" bestFit="1" customWidth="1"/>
    <col min="6902" max="6903" width="7.42578125" style="34" bestFit="1" customWidth="1"/>
    <col min="6904" max="6904" width="17.42578125" style="34" bestFit="1" customWidth="1"/>
    <col min="6905" max="6905" width="20.5703125" style="34" bestFit="1" customWidth="1"/>
    <col min="6906" max="6906" width="6.42578125" style="34" bestFit="1" customWidth="1"/>
    <col min="6907" max="6907" width="49.7109375" style="34" bestFit="1" customWidth="1"/>
    <col min="6908" max="6908" width="9.140625" style="34" customWidth="1"/>
    <col min="6909" max="6909" width="9.28515625" style="34" customWidth="1"/>
    <col min="6910" max="6911" width="7.42578125" style="34" bestFit="1" customWidth="1"/>
    <col min="6912" max="6912" width="17.42578125" style="34" bestFit="1" customWidth="1"/>
    <col min="6913" max="6913" width="20.5703125" style="34" bestFit="1" customWidth="1"/>
    <col min="6914" max="6914" width="6.42578125" style="34" bestFit="1" customWidth="1"/>
    <col min="6915" max="6915" width="49.7109375" style="34" bestFit="1" customWidth="1"/>
    <col min="6916" max="6917" width="8.7109375" style="34" bestFit="1" customWidth="1"/>
    <col min="6918" max="6919" width="7.42578125" style="34" bestFit="1" customWidth="1"/>
    <col min="6920" max="6920" width="26.85546875" style="34" bestFit="1" customWidth="1"/>
    <col min="6921" max="6921" width="20.5703125" style="34" bestFit="1" customWidth="1"/>
    <col min="6922" max="6922" width="6.42578125" style="34" bestFit="1" customWidth="1"/>
    <col min="6923" max="6923" width="49.7109375" style="34" bestFit="1" customWidth="1"/>
    <col min="6924" max="6924" width="8.42578125" style="34" customWidth="1"/>
    <col min="6925" max="6925" width="8.7109375" style="34" bestFit="1" customWidth="1"/>
    <col min="6926" max="6927" width="7.42578125" style="34" bestFit="1" customWidth="1"/>
    <col min="6928" max="6928" width="17.7109375" style="34" bestFit="1" customWidth="1"/>
    <col min="6929" max="6929" width="20.5703125" style="34" bestFit="1" customWidth="1"/>
    <col min="6930" max="7153" width="9.140625" style="34"/>
    <col min="7154" max="7154" width="6.42578125" style="34" bestFit="1" customWidth="1"/>
    <col min="7155" max="7155" width="49.7109375" style="34" bestFit="1" customWidth="1"/>
    <col min="7156" max="7156" width="11.28515625" style="34" bestFit="1" customWidth="1"/>
    <col min="7157" max="7157" width="8.7109375" style="34" bestFit="1" customWidth="1"/>
    <col min="7158" max="7159" width="7.42578125" style="34" bestFit="1" customWidth="1"/>
    <col min="7160" max="7160" width="17.42578125" style="34" bestFit="1" customWidth="1"/>
    <col min="7161" max="7161" width="20.5703125" style="34" bestFit="1" customWidth="1"/>
    <col min="7162" max="7162" width="6.42578125" style="34" bestFit="1" customWidth="1"/>
    <col min="7163" max="7163" width="49.7109375" style="34" bestFit="1" customWidth="1"/>
    <col min="7164" max="7164" width="9.140625" style="34" customWidth="1"/>
    <col min="7165" max="7165" width="9.28515625" style="34" customWidth="1"/>
    <col min="7166" max="7167" width="7.42578125" style="34" bestFit="1" customWidth="1"/>
    <col min="7168" max="7168" width="17.42578125" style="34" bestFit="1" customWidth="1"/>
    <col min="7169" max="7169" width="20.5703125" style="34" bestFit="1" customWidth="1"/>
    <col min="7170" max="7170" width="6.42578125" style="34" bestFit="1" customWidth="1"/>
    <col min="7171" max="7171" width="49.7109375" style="34" bestFit="1" customWidth="1"/>
    <col min="7172" max="7173" width="8.7109375" style="34" bestFit="1" customWidth="1"/>
    <col min="7174" max="7175" width="7.42578125" style="34" bestFit="1" customWidth="1"/>
    <col min="7176" max="7176" width="26.85546875" style="34" bestFit="1" customWidth="1"/>
    <col min="7177" max="7177" width="20.5703125" style="34" bestFit="1" customWidth="1"/>
    <col min="7178" max="7178" width="6.42578125" style="34" bestFit="1" customWidth="1"/>
    <col min="7179" max="7179" width="49.7109375" style="34" bestFit="1" customWidth="1"/>
    <col min="7180" max="7180" width="8.42578125" style="34" customWidth="1"/>
    <col min="7181" max="7181" width="8.7109375" style="34" bestFit="1" customWidth="1"/>
    <col min="7182" max="7183" width="7.42578125" style="34" bestFit="1" customWidth="1"/>
    <col min="7184" max="7184" width="17.7109375" style="34" bestFit="1" customWidth="1"/>
    <col min="7185" max="7185" width="20.5703125" style="34" bestFit="1" customWidth="1"/>
    <col min="7186" max="7409" width="9.140625" style="34"/>
    <col min="7410" max="7410" width="6.42578125" style="34" bestFit="1" customWidth="1"/>
    <col min="7411" max="7411" width="49.7109375" style="34" bestFit="1" customWidth="1"/>
    <col min="7412" max="7412" width="11.28515625" style="34" bestFit="1" customWidth="1"/>
    <col min="7413" max="7413" width="8.7109375" style="34" bestFit="1" customWidth="1"/>
    <col min="7414" max="7415" width="7.42578125" style="34" bestFit="1" customWidth="1"/>
    <col min="7416" max="7416" width="17.42578125" style="34" bestFit="1" customWidth="1"/>
    <col min="7417" max="7417" width="20.5703125" style="34" bestFit="1" customWidth="1"/>
    <col min="7418" max="7418" width="6.42578125" style="34" bestFit="1" customWidth="1"/>
    <col min="7419" max="7419" width="49.7109375" style="34" bestFit="1" customWidth="1"/>
    <col min="7420" max="7420" width="9.140625" style="34" customWidth="1"/>
    <col min="7421" max="7421" width="9.28515625" style="34" customWidth="1"/>
    <col min="7422" max="7423" width="7.42578125" style="34" bestFit="1" customWidth="1"/>
    <col min="7424" max="7424" width="17.42578125" style="34" bestFit="1" customWidth="1"/>
    <col min="7425" max="7425" width="20.5703125" style="34" bestFit="1" customWidth="1"/>
    <col min="7426" max="7426" width="6.42578125" style="34" bestFit="1" customWidth="1"/>
    <col min="7427" max="7427" width="49.7109375" style="34" bestFit="1" customWidth="1"/>
    <col min="7428" max="7429" width="8.7109375" style="34" bestFit="1" customWidth="1"/>
    <col min="7430" max="7431" width="7.42578125" style="34" bestFit="1" customWidth="1"/>
    <col min="7432" max="7432" width="26.85546875" style="34" bestFit="1" customWidth="1"/>
    <col min="7433" max="7433" width="20.5703125" style="34" bestFit="1" customWidth="1"/>
    <col min="7434" max="7434" width="6.42578125" style="34" bestFit="1" customWidth="1"/>
    <col min="7435" max="7435" width="49.7109375" style="34" bestFit="1" customWidth="1"/>
    <col min="7436" max="7436" width="8.42578125" style="34" customWidth="1"/>
    <col min="7437" max="7437" width="8.7109375" style="34" bestFit="1" customWidth="1"/>
    <col min="7438" max="7439" width="7.42578125" style="34" bestFit="1" customWidth="1"/>
    <col min="7440" max="7440" width="17.7109375" style="34" bestFit="1" customWidth="1"/>
    <col min="7441" max="7441" width="20.5703125" style="34" bestFit="1" customWidth="1"/>
    <col min="7442" max="7665" width="9.140625" style="34"/>
    <col min="7666" max="7666" width="6.42578125" style="34" bestFit="1" customWidth="1"/>
    <col min="7667" max="7667" width="49.7109375" style="34" bestFit="1" customWidth="1"/>
    <col min="7668" max="7668" width="11.28515625" style="34" bestFit="1" customWidth="1"/>
    <col min="7669" max="7669" width="8.7109375" style="34" bestFit="1" customWidth="1"/>
    <col min="7670" max="7671" width="7.42578125" style="34" bestFit="1" customWidth="1"/>
    <col min="7672" max="7672" width="17.42578125" style="34" bestFit="1" customWidth="1"/>
    <col min="7673" max="7673" width="20.5703125" style="34" bestFit="1" customWidth="1"/>
    <col min="7674" max="7674" width="6.42578125" style="34" bestFit="1" customWidth="1"/>
    <col min="7675" max="7675" width="49.7109375" style="34" bestFit="1" customWidth="1"/>
    <col min="7676" max="7676" width="9.140625" style="34" customWidth="1"/>
    <col min="7677" max="7677" width="9.28515625" style="34" customWidth="1"/>
    <col min="7678" max="7679" width="7.42578125" style="34" bestFit="1" customWidth="1"/>
    <col min="7680" max="7680" width="17.42578125" style="34" bestFit="1" customWidth="1"/>
    <col min="7681" max="7681" width="20.5703125" style="34" bestFit="1" customWidth="1"/>
    <col min="7682" max="7682" width="6.42578125" style="34" bestFit="1" customWidth="1"/>
    <col min="7683" max="7683" width="49.7109375" style="34" bestFit="1" customWidth="1"/>
    <col min="7684" max="7685" width="8.7109375" style="34" bestFit="1" customWidth="1"/>
    <col min="7686" max="7687" width="7.42578125" style="34" bestFit="1" customWidth="1"/>
    <col min="7688" max="7688" width="26.85546875" style="34" bestFit="1" customWidth="1"/>
    <col min="7689" max="7689" width="20.5703125" style="34" bestFit="1" customWidth="1"/>
    <col min="7690" max="7690" width="6.42578125" style="34" bestFit="1" customWidth="1"/>
    <col min="7691" max="7691" width="49.7109375" style="34" bestFit="1" customWidth="1"/>
    <col min="7692" max="7692" width="8.42578125" style="34" customWidth="1"/>
    <col min="7693" max="7693" width="8.7109375" style="34" bestFit="1" customWidth="1"/>
    <col min="7694" max="7695" width="7.42578125" style="34" bestFit="1" customWidth="1"/>
    <col min="7696" max="7696" width="17.7109375" style="34" bestFit="1" customWidth="1"/>
    <col min="7697" max="7697" width="20.5703125" style="34" bestFit="1" customWidth="1"/>
    <col min="7698" max="7921" width="9.140625" style="34"/>
    <col min="7922" max="7922" width="6.42578125" style="34" bestFit="1" customWidth="1"/>
    <col min="7923" max="7923" width="49.7109375" style="34" bestFit="1" customWidth="1"/>
    <col min="7924" max="7924" width="11.28515625" style="34" bestFit="1" customWidth="1"/>
    <col min="7925" max="7925" width="8.7109375" style="34" bestFit="1" customWidth="1"/>
    <col min="7926" max="7927" width="7.42578125" style="34" bestFit="1" customWidth="1"/>
    <col min="7928" max="7928" width="17.42578125" style="34" bestFit="1" customWidth="1"/>
    <col min="7929" max="7929" width="20.5703125" style="34" bestFit="1" customWidth="1"/>
    <col min="7930" max="7930" width="6.42578125" style="34" bestFit="1" customWidth="1"/>
    <col min="7931" max="7931" width="49.7109375" style="34" bestFit="1" customWidth="1"/>
    <col min="7932" max="7932" width="9.140625" style="34" customWidth="1"/>
    <col min="7933" max="7933" width="9.28515625" style="34" customWidth="1"/>
    <col min="7934" max="7935" width="7.42578125" style="34" bestFit="1" customWidth="1"/>
    <col min="7936" max="7936" width="17.42578125" style="34" bestFit="1" customWidth="1"/>
    <col min="7937" max="7937" width="20.5703125" style="34" bestFit="1" customWidth="1"/>
    <col min="7938" max="7938" width="6.42578125" style="34" bestFit="1" customWidth="1"/>
    <col min="7939" max="7939" width="49.7109375" style="34" bestFit="1" customWidth="1"/>
    <col min="7940" max="7941" width="8.7109375" style="34" bestFit="1" customWidth="1"/>
    <col min="7942" max="7943" width="7.42578125" style="34" bestFit="1" customWidth="1"/>
    <col min="7944" max="7944" width="26.85546875" style="34" bestFit="1" customWidth="1"/>
    <col min="7945" max="7945" width="20.5703125" style="34" bestFit="1" customWidth="1"/>
    <col min="7946" max="7946" width="6.42578125" style="34" bestFit="1" customWidth="1"/>
    <col min="7947" max="7947" width="49.7109375" style="34" bestFit="1" customWidth="1"/>
    <col min="7948" max="7948" width="8.42578125" style="34" customWidth="1"/>
    <col min="7949" max="7949" width="8.7109375" style="34" bestFit="1" customWidth="1"/>
    <col min="7950" max="7951" width="7.42578125" style="34" bestFit="1" customWidth="1"/>
    <col min="7952" max="7952" width="17.7109375" style="34" bestFit="1" customWidth="1"/>
    <col min="7953" max="7953" width="20.5703125" style="34" bestFit="1" customWidth="1"/>
    <col min="7954" max="8177" width="9.140625" style="34"/>
    <col min="8178" max="8178" width="6.42578125" style="34" bestFit="1" customWidth="1"/>
    <col min="8179" max="8179" width="49.7109375" style="34" bestFit="1" customWidth="1"/>
    <col min="8180" max="8180" width="11.28515625" style="34" bestFit="1" customWidth="1"/>
    <col min="8181" max="8181" width="8.7109375" style="34" bestFit="1" customWidth="1"/>
    <col min="8182" max="8183" width="7.42578125" style="34" bestFit="1" customWidth="1"/>
    <col min="8184" max="8184" width="17.42578125" style="34" bestFit="1" customWidth="1"/>
    <col min="8185" max="8185" width="20.5703125" style="34" bestFit="1" customWidth="1"/>
    <col min="8186" max="8186" width="6.42578125" style="34" bestFit="1" customWidth="1"/>
    <col min="8187" max="8187" width="49.7109375" style="34" bestFit="1" customWidth="1"/>
    <col min="8188" max="8188" width="9.140625" style="34" customWidth="1"/>
    <col min="8189" max="8189" width="9.28515625" style="34" customWidth="1"/>
    <col min="8190" max="8191" width="7.42578125" style="34" bestFit="1" customWidth="1"/>
    <col min="8192" max="8192" width="17.42578125" style="34" bestFit="1" customWidth="1"/>
    <col min="8193" max="8193" width="20.5703125" style="34" bestFit="1" customWidth="1"/>
    <col min="8194" max="8194" width="6.42578125" style="34" bestFit="1" customWidth="1"/>
    <col min="8195" max="8195" width="49.7109375" style="34" bestFit="1" customWidth="1"/>
    <col min="8196" max="8197" width="8.7109375" style="34" bestFit="1" customWidth="1"/>
    <col min="8198" max="8199" width="7.42578125" style="34" bestFit="1" customWidth="1"/>
    <col min="8200" max="8200" width="26.85546875" style="34" bestFit="1" customWidth="1"/>
    <col min="8201" max="8201" width="20.5703125" style="34" bestFit="1" customWidth="1"/>
    <col min="8202" max="8202" width="6.42578125" style="34" bestFit="1" customWidth="1"/>
    <col min="8203" max="8203" width="49.7109375" style="34" bestFit="1" customWidth="1"/>
    <col min="8204" max="8204" width="8.42578125" style="34" customWidth="1"/>
    <col min="8205" max="8205" width="8.7109375" style="34" bestFit="1" customWidth="1"/>
    <col min="8206" max="8207" width="7.42578125" style="34" bestFit="1" customWidth="1"/>
    <col min="8208" max="8208" width="17.7109375" style="34" bestFit="1" customWidth="1"/>
    <col min="8209" max="8209" width="20.5703125" style="34" bestFit="1" customWidth="1"/>
    <col min="8210" max="8433" width="9.140625" style="34"/>
    <col min="8434" max="8434" width="6.42578125" style="34" bestFit="1" customWidth="1"/>
    <col min="8435" max="8435" width="49.7109375" style="34" bestFit="1" customWidth="1"/>
    <col min="8436" max="8436" width="11.28515625" style="34" bestFit="1" customWidth="1"/>
    <col min="8437" max="8437" width="8.7109375" style="34" bestFit="1" customWidth="1"/>
    <col min="8438" max="8439" width="7.42578125" style="34" bestFit="1" customWidth="1"/>
    <col min="8440" max="8440" width="17.42578125" style="34" bestFit="1" customWidth="1"/>
    <col min="8441" max="8441" width="20.5703125" style="34" bestFit="1" customWidth="1"/>
    <col min="8442" max="8442" width="6.42578125" style="34" bestFit="1" customWidth="1"/>
    <col min="8443" max="8443" width="49.7109375" style="34" bestFit="1" customWidth="1"/>
    <col min="8444" max="8444" width="9.140625" style="34" customWidth="1"/>
    <col min="8445" max="8445" width="9.28515625" style="34" customWidth="1"/>
    <col min="8446" max="8447" width="7.42578125" style="34" bestFit="1" customWidth="1"/>
    <col min="8448" max="8448" width="17.42578125" style="34" bestFit="1" customWidth="1"/>
    <col min="8449" max="8449" width="20.5703125" style="34" bestFit="1" customWidth="1"/>
    <col min="8450" max="8450" width="6.42578125" style="34" bestFit="1" customWidth="1"/>
    <col min="8451" max="8451" width="49.7109375" style="34" bestFit="1" customWidth="1"/>
    <col min="8452" max="8453" width="8.7109375" style="34" bestFit="1" customWidth="1"/>
    <col min="8454" max="8455" width="7.42578125" style="34" bestFit="1" customWidth="1"/>
    <col min="8456" max="8456" width="26.85546875" style="34" bestFit="1" customWidth="1"/>
    <col min="8457" max="8457" width="20.5703125" style="34" bestFit="1" customWidth="1"/>
    <col min="8458" max="8458" width="6.42578125" style="34" bestFit="1" customWidth="1"/>
    <col min="8459" max="8459" width="49.7109375" style="34" bestFit="1" customWidth="1"/>
    <col min="8460" max="8460" width="8.42578125" style="34" customWidth="1"/>
    <col min="8461" max="8461" width="8.7109375" style="34" bestFit="1" customWidth="1"/>
    <col min="8462" max="8463" width="7.42578125" style="34" bestFit="1" customWidth="1"/>
    <col min="8464" max="8464" width="17.7109375" style="34" bestFit="1" customWidth="1"/>
    <col min="8465" max="8465" width="20.5703125" style="34" bestFit="1" customWidth="1"/>
    <col min="8466" max="8689" width="9.140625" style="34"/>
    <col min="8690" max="8690" width="6.42578125" style="34" bestFit="1" customWidth="1"/>
    <col min="8691" max="8691" width="49.7109375" style="34" bestFit="1" customWidth="1"/>
    <col min="8692" max="8692" width="11.28515625" style="34" bestFit="1" customWidth="1"/>
    <col min="8693" max="8693" width="8.7109375" style="34" bestFit="1" customWidth="1"/>
    <col min="8694" max="8695" width="7.42578125" style="34" bestFit="1" customWidth="1"/>
    <col min="8696" max="8696" width="17.42578125" style="34" bestFit="1" customWidth="1"/>
    <col min="8697" max="8697" width="20.5703125" style="34" bestFit="1" customWidth="1"/>
    <col min="8698" max="8698" width="6.42578125" style="34" bestFit="1" customWidth="1"/>
    <col min="8699" max="8699" width="49.7109375" style="34" bestFit="1" customWidth="1"/>
    <col min="8700" max="8700" width="9.140625" style="34" customWidth="1"/>
    <col min="8701" max="8701" width="9.28515625" style="34" customWidth="1"/>
    <col min="8702" max="8703" width="7.42578125" style="34" bestFit="1" customWidth="1"/>
    <col min="8704" max="8704" width="17.42578125" style="34" bestFit="1" customWidth="1"/>
    <col min="8705" max="8705" width="20.5703125" style="34" bestFit="1" customWidth="1"/>
    <col min="8706" max="8706" width="6.42578125" style="34" bestFit="1" customWidth="1"/>
    <col min="8707" max="8707" width="49.7109375" style="34" bestFit="1" customWidth="1"/>
    <col min="8708" max="8709" width="8.7109375" style="34" bestFit="1" customWidth="1"/>
    <col min="8710" max="8711" width="7.42578125" style="34" bestFit="1" customWidth="1"/>
    <col min="8712" max="8712" width="26.85546875" style="34" bestFit="1" customWidth="1"/>
    <col min="8713" max="8713" width="20.5703125" style="34" bestFit="1" customWidth="1"/>
    <col min="8714" max="8714" width="6.42578125" style="34" bestFit="1" customWidth="1"/>
    <col min="8715" max="8715" width="49.7109375" style="34" bestFit="1" customWidth="1"/>
    <col min="8716" max="8716" width="8.42578125" style="34" customWidth="1"/>
    <col min="8717" max="8717" width="8.7109375" style="34" bestFit="1" customWidth="1"/>
    <col min="8718" max="8719" width="7.42578125" style="34" bestFit="1" customWidth="1"/>
    <col min="8720" max="8720" width="17.7109375" style="34" bestFit="1" customWidth="1"/>
    <col min="8721" max="8721" width="20.5703125" style="34" bestFit="1" customWidth="1"/>
    <col min="8722" max="8945" width="9.140625" style="34"/>
    <col min="8946" max="8946" width="6.42578125" style="34" bestFit="1" customWidth="1"/>
    <col min="8947" max="8947" width="49.7109375" style="34" bestFit="1" customWidth="1"/>
    <col min="8948" max="8948" width="11.28515625" style="34" bestFit="1" customWidth="1"/>
    <col min="8949" max="8949" width="8.7109375" style="34" bestFit="1" customWidth="1"/>
    <col min="8950" max="8951" width="7.42578125" style="34" bestFit="1" customWidth="1"/>
    <col min="8952" max="8952" width="17.42578125" style="34" bestFit="1" customWidth="1"/>
    <col min="8953" max="8953" width="20.5703125" style="34" bestFit="1" customWidth="1"/>
    <col min="8954" max="8954" width="6.42578125" style="34" bestFit="1" customWidth="1"/>
    <col min="8955" max="8955" width="49.7109375" style="34" bestFit="1" customWidth="1"/>
    <col min="8956" max="8956" width="9.140625" style="34" customWidth="1"/>
    <col min="8957" max="8957" width="9.28515625" style="34" customWidth="1"/>
    <col min="8958" max="8959" width="7.42578125" style="34" bestFit="1" customWidth="1"/>
    <col min="8960" max="8960" width="17.42578125" style="34" bestFit="1" customWidth="1"/>
    <col min="8961" max="8961" width="20.5703125" style="34" bestFit="1" customWidth="1"/>
    <col min="8962" max="8962" width="6.42578125" style="34" bestFit="1" customWidth="1"/>
    <col min="8963" max="8963" width="49.7109375" style="34" bestFit="1" customWidth="1"/>
    <col min="8964" max="8965" width="8.7109375" style="34" bestFit="1" customWidth="1"/>
    <col min="8966" max="8967" width="7.42578125" style="34" bestFit="1" customWidth="1"/>
    <col min="8968" max="8968" width="26.85546875" style="34" bestFit="1" customWidth="1"/>
    <col min="8969" max="8969" width="20.5703125" style="34" bestFit="1" customWidth="1"/>
    <col min="8970" max="8970" width="6.42578125" style="34" bestFit="1" customWidth="1"/>
    <col min="8971" max="8971" width="49.7109375" style="34" bestFit="1" customWidth="1"/>
    <col min="8972" max="8972" width="8.42578125" style="34" customWidth="1"/>
    <col min="8973" max="8973" width="8.7109375" style="34" bestFit="1" customWidth="1"/>
    <col min="8974" max="8975" width="7.42578125" style="34" bestFit="1" customWidth="1"/>
    <col min="8976" max="8976" width="17.7109375" style="34" bestFit="1" customWidth="1"/>
    <col min="8977" max="8977" width="20.5703125" style="34" bestFit="1" customWidth="1"/>
    <col min="8978" max="9201" width="9.140625" style="34"/>
    <col min="9202" max="9202" width="6.42578125" style="34" bestFit="1" customWidth="1"/>
    <col min="9203" max="9203" width="49.7109375" style="34" bestFit="1" customWidth="1"/>
    <col min="9204" max="9204" width="11.28515625" style="34" bestFit="1" customWidth="1"/>
    <col min="9205" max="9205" width="8.7109375" style="34" bestFit="1" customWidth="1"/>
    <col min="9206" max="9207" width="7.42578125" style="34" bestFit="1" customWidth="1"/>
    <col min="9208" max="9208" width="17.42578125" style="34" bestFit="1" customWidth="1"/>
    <col min="9209" max="9209" width="20.5703125" style="34" bestFit="1" customWidth="1"/>
    <col min="9210" max="9210" width="6.42578125" style="34" bestFit="1" customWidth="1"/>
    <col min="9211" max="9211" width="49.7109375" style="34" bestFit="1" customWidth="1"/>
    <col min="9212" max="9212" width="9.140625" style="34" customWidth="1"/>
    <col min="9213" max="9213" width="9.28515625" style="34" customWidth="1"/>
    <col min="9214" max="9215" width="7.42578125" style="34" bestFit="1" customWidth="1"/>
    <col min="9216" max="9216" width="17.42578125" style="34" bestFit="1" customWidth="1"/>
    <col min="9217" max="9217" width="20.5703125" style="34" bestFit="1" customWidth="1"/>
    <col min="9218" max="9218" width="6.42578125" style="34" bestFit="1" customWidth="1"/>
    <col min="9219" max="9219" width="49.7109375" style="34" bestFit="1" customWidth="1"/>
    <col min="9220" max="9221" width="8.7109375" style="34" bestFit="1" customWidth="1"/>
    <col min="9222" max="9223" width="7.42578125" style="34" bestFit="1" customWidth="1"/>
    <col min="9224" max="9224" width="26.85546875" style="34" bestFit="1" customWidth="1"/>
    <col min="9225" max="9225" width="20.5703125" style="34" bestFit="1" customWidth="1"/>
    <col min="9226" max="9226" width="6.42578125" style="34" bestFit="1" customWidth="1"/>
    <col min="9227" max="9227" width="49.7109375" style="34" bestFit="1" customWidth="1"/>
    <col min="9228" max="9228" width="8.42578125" style="34" customWidth="1"/>
    <col min="9229" max="9229" width="8.7109375" style="34" bestFit="1" customWidth="1"/>
    <col min="9230" max="9231" width="7.42578125" style="34" bestFit="1" customWidth="1"/>
    <col min="9232" max="9232" width="17.7109375" style="34" bestFit="1" customWidth="1"/>
    <col min="9233" max="9233" width="20.5703125" style="34" bestFit="1" customWidth="1"/>
    <col min="9234" max="9457" width="9.140625" style="34"/>
    <col min="9458" max="9458" width="6.42578125" style="34" bestFit="1" customWidth="1"/>
    <col min="9459" max="9459" width="49.7109375" style="34" bestFit="1" customWidth="1"/>
    <col min="9460" max="9460" width="11.28515625" style="34" bestFit="1" customWidth="1"/>
    <col min="9461" max="9461" width="8.7109375" style="34" bestFit="1" customWidth="1"/>
    <col min="9462" max="9463" width="7.42578125" style="34" bestFit="1" customWidth="1"/>
    <col min="9464" max="9464" width="17.42578125" style="34" bestFit="1" customWidth="1"/>
    <col min="9465" max="9465" width="20.5703125" style="34" bestFit="1" customWidth="1"/>
    <col min="9466" max="9466" width="6.42578125" style="34" bestFit="1" customWidth="1"/>
    <col min="9467" max="9467" width="49.7109375" style="34" bestFit="1" customWidth="1"/>
    <col min="9468" max="9468" width="9.140625" style="34" customWidth="1"/>
    <col min="9469" max="9469" width="9.28515625" style="34" customWidth="1"/>
    <col min="9470" max="9471" width="7.42578125" style="34" bestFit="1" customWidth="1"/>
    <col min="9472" max="9472" width="17.42578125" style="34" bestFit="1" customWidth="1"/>
    <col min="9473" max="9473" width="20.5703125" style="34" bestFit="1" customWidth="1"/>
    <col min="9474" max="9474" width="6.42578125" style="34" bestFit="1" customWidth="1"/>
    <col min="9475" max="9475" width="49.7109375" style="34" bestFit="1" customWidth="1"/>
    <col min="9476" max="9477" width="8.7109375" style="34" bestFit="1" customWidth="1"/>
    <col min="9478" max="9479" width="7.42578125" style="34" bestFit="1" customWidth="1"/>
    <col min="9480" max="9480" width="26.85546875" style="34" bestFit="1" customWidth="1"/>
    <col min="9481" max="9481" width="20.5703125" style="34" bestFit="1" customWidth="1"/>
    <col min="9482" max="9482" width="6.42578125" style="34" bestFit="1" customWidth="1"/>
    <col min="9483" max="9483" width="49.7109375" style="34" bestFit="1" customWidth="1"/>
    <col min="9484" max="9484" width="8.42578125" style="34" customWidth="1"/>
    <col min="9485" max="9485" width="8.7109375" style="34" bestFit="1" customWidth="1"/>
    <col min="9486" max="9487" width="7.42578125" style="34" bestFit="1" customWidth="1"/>
    <col min="9488" max="9488" width="17.7109375" style="34" bestFit="1" customWidth="1"/>
    <col min="9489" max="9489" width="20.5703125" style="34" bestFit="1" customWidth="1"/>
    <col min="9490" max="9713" width="9.140625" style="34"/>
    <col min="9714" max="9714" width="6.42578125" style="34" bestFit="1" customWidth="1"/>
    <col min="9715" max="9715" width="49.7109375" style="34" bestFit="1" customWidth="1"/>
    <col min="9716" max="9716" width="11.28515625" style="34" bestFit="1" customWidth="1"/>
    <col min="9717" max="9717" width="8.7109375" style="34" bestFit="1" customWidth="1"/>
    <col min="9718" max="9719" width="7.42578125" style="34" bestFit="1" customWidth="1"/>
    <col min="9720" max="9720" width="17.42578125" style="34" bestFit="1" customWidth="1"/>
    <col min="9721" max="9721" width="20.5703125" style="34" bestFit="1" customWidth="1"/>
    <col min="9722" max="9722" width="6.42578125" style="34" bestFit="1" customWidth="1"/>
    <col min="9723" max="9723" width="49.7109375" style="34" bestFit="1" customWidth="1"/>
    <col min="9724" max="9724" width="9.140625" style="34" customWidth="1"/>
    <col min="9725" max="9725" width="9.28515625" style="34" customWidth="1"/>
    <col min="9726" max="9727" width="7.42578125" style="34" bestFit="1" customWidth="1"/>
    <col min="9728" max="9728" width="17.42578125" style="34" bestFit="1" customWidth="1"/>
    <col min="9729" max="9729" width="20.5703125" style="34" bestFit="1" customWidth="1"/>
    <col min="9730" max="9730" width="6.42578125" style="34" bestFit="1" customWidth="1"/>
    <col min="9731" max="9731" width="49.7109375" style="34" bestFit="1" customWidth="1"/>
    <col min="9732" max="9733" width="8.7109375" style="34" bestFit="1" customWidth="1"/>
    <col min="9734" max="9735" width="7.42578125" style="34" bestFit="1" customWidth="1"/>
    <col min="9736" max="9736" width="26.85546875" style="34" bestFit="1" customWidth="1"/>
    <col min="9737" max="9737" width="20.5703125" style="34" bestFit="1" customWidth="1"/>
    <col min="9738" max="9738" width="6.42578125" style="34" bestFit="1" customWidth="1"/>
    <col min="9739" max="9739" width="49.7109375" style="34" bestFit="1" customWidth="1"/>
    <col min="9740" max="9740" width="8.42578125" style="34" customWidth="1"/>
    <col min="9741" max="9741" width="8.7109375" style="34" bestFit="1" customWidth="1"/>
    <col min="9742" max="9743" width="7.42578125" style="34" bestFit="1" customWidth="1"/>
    <col min="9744" max="9744" width="17.7109375" style="34" bestFit="1" customWidth="1"/>
    <col min="9745" max="9745" width="20.5703125" style="34" bestFit="1" customWidth="1"/>
    <col min="9746" max="9969" width="9.140625" style="34"/>
    <col min="9970" max="9970" width="6.42578125" style="34" bestFit="1" customWidth="1"/>
    <col min="9971" max="9971" width="49.7109375" style="34" bestFit="1" customWidth="1"/>
    <col min="9972" max="9972" width="11.28515625" style="34" bestFit="1" customWidth="1"/>
    <col min="9973" max="9973" width="8.7109375" style="34" bestFit="1" customWidth="1"/>
    <col min="9974" max="9975" width="7.42578125" style="34" bestFit="1" customWidth="1"/>
    <col min="9976" max="9976" width="17.42578125" style="34" bestFit="1" customWidth="1"/>
    <col min="9977" max="9977" width="20.5703125" style="34" bestFit="1" customWidth="1"/>
    <col min="9978" max="9978" width="6.42578125" style="34" bestFit="1" customWidth="1"/>
    <col min="9979" max="9979" width="49.7109375" style="34" bestFit="1" customWidth="1"/>
    <col min="9980" max="9980" width="9.140625" style="34" customWidth="1"/>
    <col min="9981" max="9981" width="9.28515625" style="34" customWidth="1"/>
    <col min="9982" max="9983" width="7.42578125" style="34" bestFit="1" customWidth="1"/>
    <col min="9984" max="9984" width="17.42578125" style="34" bestFit="1" customWidth="1"/>
    <col min="9985" max="9985" width="20.5703125" style="34" bestFit="1" customWidth="1"/>
    <col min="9986" max="9986" width="6.42578125" style="34" bestFit="1" customWidth="1"/>
    <col min="9987" max="9987" width="49.7109375" style="34" bestFit="1" customWidth="1"/>
    <col min="9988" max="9989" width="8.7109375" style="34" bestFit="1" customWidth="1"/>
    <col min="9990" max="9991" width="7.42578125" style="34" bestFit="1" customWidth="1"/>
    <col min="9992" max="9992" width="26.85546875" style="34" bestFit="1" customWidth="1"/>
    <col min="9993" max="9993" width="20.5703125" style="34" bestFit="1" customWidth="1"/>
    <col min="9994" max="9994" width="6.42578125" style="34" bestFit="1" customWidth="1"/>
    <col min="9995" max="9995" width="49.7109375" style="34" bestFit="1" customWidth="1"/>
    <col min="9996" max="9996" width="8.42578125" style="34" customWidth="1"/>
    <col min="9997" max="9997" width="8.7109375" style="34" bestFit="1" customWidth="1"/>
    <col min="9998" max="9999" width="7.42578125" style="34" bestFit="1" customWidth="1"/>
    <col min="10000" max="10000" width="17.7109375" style="34" bestFit="1" customWidth="1"/>
    <col min="10001" max="10001" width="20.5703125" style="34" bestFit="1" customWidth="1"/>
    <col min="10002" max="10225" width="9.140625" style="34"/>
    <col min="10226" max="10226" width="6.42578125" style="34" bestFit="1" customWidth="1"/>
    <col min="10227" max="10227" width="49.7109375" style="34" bestFit="1" customWidth="1"/>
    <col min="10228" max="10228" width="11.28515625" style="34" bestFit="1" customWidth="1"/>
    <col min="10229" max="10229" width="8.7109375" style="34" bestFit="1" customWidth="1"/>
    <col min="10230" max="10231" width="7.42578125" style="34" bestFit="1" customWidth="1"/>
    <col min="10232" max="10232" width="17.42578125" style="34" bestFit="1" customWidth="1"/>
    <col min="10233" max="10233" width="20.5703125" style="34" bestFit="1" customWidth="1"/>
    <col min="10234" max="10234" width="6.42578125" style="34" bestFit="1" customWidth="1"/>
    <col min="10235" max="10235" width="49.7109375" style="34" bestFit="1" customWidth="1"/>
    <col min="10236" max="10236" width="9.140625" style="34" customWidth="1"/>
    <col min="10237" max="10237" width="9.28515625" style="34" customWidth="1"/>
    <col min="10238" max="10239" width="7.42578125" style="34" bestFit="1" customWidth="1"/>
    <col min="10240" max="10240" width="17.42578125" style="34" bestFit="1" customWidth="1"/>
    <col min="10241" max="10241" width="20.5703125" style="34" bestFit="1" customWidth="1"/>
    <col min="10242" max="10242" width="6.42578125" style="34" bestFit="1" customWidth="1"/>
    <col min="10243" max="10243" width="49.7109375" style="34" bestFit="1" customWidth="1"/>
    <col min="10244" max="10245" width="8.7109375" style="34" bestFit="1" customWidth="1"/>
    <col min="10246" max="10247" width="7.42578125" style="34" bestFit="1" customWidth="1"/>
    <col min="10248" max="10248" width="26.85546875" style="34" bestFit="1" customWidth="1"/>
    <col min="10249" max="10249" width="20.5703125" style="34" bestFit="1" customWidth="1"/>
    <col min="10250" max="10250" width="6.42578125" style="34" bestFit="1" customWidth="1"/>
    <col min="10251" max="10251" width="49.7109375" style="34" bestFit="1" customWidth="1"/>
    <col min="10252" max="10252" width="8.42578125" style="34" customWidth="1"/>
    <col min="10253" max="10253" width="8.7109375" style="34" bestFit="1" customWidth="1"/>
    <col min="10254" max="10255" width="7.42578125" style="34" bestFit="1" customWidth="1"/>
    <col min="10256" max="10256" width="17.7109375" style="34" bestFit="1" customWidth="1"/>
    <col min="10257" max="10257" width="20.5703125" style="34" bestFit="1" customWidth="1"/>
    <col min="10258" max="10481" width="9.140625" style="34"/>
    <col min="10482" max="10482" width="6.42578125" style="34" bestFit="1" customWidth="1"/>
    <col min="10483" max="10483" width="49.7109375" style="34" bestFit="1" customWidth="1"/>
    <col min="10484" max="10484" width="11.28515625" style="34" bestFit="1" customWidth="1"/>
    <col min="10485" max="10485" width="8.7109375" style="34" bestFit="1" customWidth="1"/>
    <col min="10486" max="10487" width="7.42578125" style="34" bestFit="1" customWidth="1"/>
    <col min="10488" max="10488" width="17.42578125" style="34" bestFit="1" customWidth="1"/>
    <col min="10489" max="10489" width="20.5703125" style="34" bestFit="1" customWidth="1"/>
    <col min="10490" max="10490" width="6.42578125" style="34" bestFit="1" customWidth="1"/>
    <col min="10491" max="10491" width="49.7109375" style="34" bestFit="1" customWidth="1"/>
    <col min="10492" max="10492" width="9.140625" style="34" customWidth="1"/>
    <col min="10493" max="10493" width="9.28515625" style="34" customWidth="1"/>
    <col min="10494" max="10495" width="7.42578125" style="34" bestFit="1" customWidth="1"/>
    <col min="10496" max="10496" width="17.42578125" style="34" bestFit="1" customWidth="1"/>
    <col min="10497" max="10497" width="20.5703125" style="34" bestFit="1" customWidth="1"/>
    <col min="10498" max="10498" width="6.42578125" style="34" bestFit="1" customWidth="1"/>
    <col min="10499" max="10499" width="49.7109375" style="34" bestFit="1" customWidth="1"/>
    <col min="10500" max="10501" width="8.7109375" style="34" bestFit="1" customWidth="1"/>
    <col min="10502" max="10503" width="7.42578125" style="34" bestFit="1" customWidth="1"/>
    <col min="10504" max="10504" width="26.85546875" style="34" bestFit="1" customWidth="1"/>
    <col min="10505" max="10505" width="20.5703125" style="34" bestFit="1" customWidth="1"/>
    <col min="10506" max="10506" width="6.42578125" style="34" bestFit="1" customWidth="1"/>
    <col min="10507" max="10507" width="49.7109375" style="34" bestFit="1" customWidth="1"/>
    <col min="10508" max="10508" width="8.42578125" style="34" customWidth="1"/>
    <col min="10509" max="10509" width="8.7109375" style="34" bestFit="1" customWidth="1"/>
    <col min="10510" max="10511" width="7.42578125" style="34" bestFit="1" customWidth="1"/>
    <col min="10512" max="10512" width="17.7109375" style="34" bestFit="1" customWidth="1"/>
    <col min="10513" max="10513" width="20.5703125" style="34" bestFit="1" customWidth="1"/>
    <col min="10514" max="10737" width="9.140625" style="34"/>
    <col min="10738" max="10738" width="6.42578125" style="34" bestFit="1" customWidth="1"/>
    <col min="10739" max="10739" width="49.7109375" style="34" bestFit="1" customWidth="1"/>
    <col min="10740" max="10740" width="11.28515625" style="34" bestFit="1" customWidth="1"/>
    <col min="10741" max="10741" width="8.7109375" style="34" bestFit="1" customWidth="1"/>
    <col min="10742" max="10743" width="7.42578125" style="34" bestFit="1" customWidth="1"/>
    <col min="10744" max="10744" width="17.42578125" style="34" bestFit="1" customWidth="1"/>
    <col min="10745" max="10745" width="20.5703125" style="34" bestFit="1" customWidth="1"/>
    <col min="10746" max="10746" width="6.42578125" style="34" bestFit="1" customWidth="1"/>
    <col min="10747" max="10747" width="49.7109375" style="34" bestFit="1" customWidth="1"/>
    <col min="10748" max="10748" width="9.140625" style="34" customWidth="1"/>
    <col min="10749" max="10749" width="9.28515625" style="34" customWidth="1"/>
    <col min="10750" max="10751" width="7.42578125" style="34" bestFit="1" customWidth="1"/>
    <col min="10752" max="10752" width="17.42578125" style="34" bestFit="1" customWidth="1"/>
    <col min="10753" max="10753" width="20.5703125" style="34" bestFit="1" customWidth="1"/>
    <col min="10754" max="10754" width="6.42578125" style="34" bestFit="1" customWidth="1"/>
    <col min="10755" max="10755" width="49.7109375" style="34" bestFit="1" customWidth="1"/>
    <col min="10756" max="10757" width="8.7109375" style="34" bestFit="1" customWidth="1"/>
    <col min="10758" max="10759" width="7.42578125" style="34" bestFit="1" customWidth="1"/>
    <col min="10760" max="10760" width="26.85546875" style="34" bestFit="1" customWidth="1"/>
    <col min="10761" max="10761" width="20.5703125" style="34" bestFit="1" customWidth="1"/>
    <col min="10762" max="10762" width="6.42578125" style="34" bestFit="1" customWidth="1"/>
    <col min="10763" max="10763" width="49.7109375" style="34" bestFit="1" customWidth="1"/>
    <col min="10764" max="10764" width="8.42578125" style="34" customWidth="1"/>
    <col min="10765" max="10765" width="8.7109375" style="34" bestFit="1" customWidth="1"/>
    <col min="10766" max="10767" width="7.42578125" style="34" bestFit="1" customWidth="1"/>
    <col min="10768" max="10768" width="17.7109375" style="34" bestFit="1" customWidth="1"/>
    <col min="10769" max="10769" width="20.5703125" style="34" bestFit="1" customWidth="1"/>
    <col min="10770" max="10993" width="9.140625" style="34"/>
    <col min="10994" max="10994" width="6.42578125" style="34" bestFit="1" customWidth="1"/>
    <col min="10995" max="10995" width="49.7109375" style="34" bestFit="1" customWidth="1"/>
    <col min="10996" max="10996" width="11.28515625" style="34" bestFit="1" customWidth="1"/>
    <col min="10997" max="10997" width="8.7109375" style="34" bestFit="1" customWidth="1"/>
    <col min="10998" max="10999" width="7.42578125" style="34" bestFit="1" customWidth="1"/>
    <col min="11000" max="11000" width="17.42578125" style="34" bestFit="1" customWidth="1"/>
    <col min="11001" max="11001" width="20.5703125" style="34" bestFit="1" customWidth="1"/>
    <col min="11002" max="11002" width="6.42578125" style="34" bestFit="1" customWidth="1"/>
    <col min="11003" max="11003" width="49.7109375" style="34" bestFit="1" customWidth="1"/>
    <col min="11004" max="11004" width="9.140625" style="34" customWidth="1"/>
    <col min="11005" max="11005" width="9.28515625" style="34" customWidth="1"/>
    <col min="11006" max="11007" width="7.42578125" style="34" bestFit="1" customWidth="1"/>
    <col min="11008" max="11008" width="17.42578125" style="34" bestFit="1" customWidth="1"/>
    <col min="11009" max="11009" width="20.5703125" style="34" bestFit="1" customWidth="1"/>
    <col min="11010" max="11010" width="6.42578125" style="34" bestFit="1" customWidth="1"/>
    <col min="11011" max="11011" width="49.7109375" style="34" bestFit="1" customWidth="1"/>
    <col min="11012" max="11013" width="8.7109375" style="34" bestFit="1" customWidth="1"/>
    <col min="11014" max="11015" width="7.42578125" style="34" bestFit="1" customWidth="1"/>
    <col min="11016" max="11016" width="26.85546875" style="34" bestFit="1" customWidth="1"/>
    <col min="11017" max="11017" width="20.5703125" style="34" bestFit="1" customWidth="1"/>
    <col min="11018" max="11018" width="6.42578125" style="34" bestFit="1" customWidth="1"/>
    <col min="11019" max="11019" width="49.7109375" style="34" bestFit="1" customWidth="1"/>
    <col min="11020" max="11020" width="8.42578125" style="34" customWidth="1"/>
    <col min="11021" max="11021" width="8.7109375" style="34" bestFit="1" customWidth="1"/>
    <col min="11022" max="11023" width="7.42578125" style="34" bestFit="1" customWidth="1"/>
    <col min="11024" max="11024" width="17.7109375" style="34" bestFit="1" customWidth="1"/>
    <col min="11025" max="11025" width="20.5703125" style="34" bestFit="1" customWidth="1"/>
    <col min="11026" max="11249" width="9.140625" style="34"/>
    <col min="11250" max="11250" width="6.42578125" style="34" bestFit="1" customWidth="1"/>
    <col min="11251" max="11251" width="49.7109375" style="34" bestFit="1" customWidth="1"/>
    <col min="11252" max="11252" width="11.28515625" style="34" bestFit="1" customWidth="1"/>
    <col min="11253" max="11253" width="8.7109375" style="34" bestFit="1" customWidth="1"/>
    <col min="11254" max="11255" width="7.42578125" style="34" bestFit="1" customWidth="1"/>
    <col min="11256" max="11256" width="17.42578125" style="34" bestFit="1" customWidth="1"/>
    <col min="11257" max="11257" width="20.5703125" style="34" bestFit="1" customWidth="1"/>
    <col min="11258" max="11258" width="6.42578125" style="34" bestFit="1" customWidth="1"/>
    <col min="11259" max="11259" width="49.7109375" style="34" bestFit="1" customWidth="1"/>
    <col min="11260" max="11260" width="9.140625" style="34" customWidth="1"/>
    <col min="11261" max="11261" width="9.28515625" style="34" customWidth="1"/>
    <col min="11262" max="11263" width="7.42578125" style="34" bestFit="1" customWidth="1"/>
    <col min="11264" max="11264" width="17.42578125" style="34" bestFit="1" customWidth="1"/>
    <col min="11265" max="11265" width="20.5703125" style="34" bestFit="1" customWidth="1"/>
    <col min="11266" max="11266" width="6.42578125" style="34" bestFit="1" customWidth="1"/>
    <col min="11267" max="11267" width="49.7109375" style="34" bestFit="1" customWidth="1"/>
    <col min="11268" max="11269" width="8.7109375" style="34" bestFit="1" customWidth="1"/>
    <col min="11270" max="11271" width="7.42578125" style="34" bestFit="1" customWidth="1"/>
    <col min="11272" max="11272" width="26.85546875" style="34" bestFit="1" customWidth="1"/>
    <col min="11273" max="11273" width="20.5703125" style="34" bestFit="1" customWidth="1"/>
    <col min="11274" max="11274" width="6.42578125" style="34" bestFit="1" customWidth="1"/>
    <col min="11275" max="11275" width="49.7109375" style="34" bestFit="1" customWidth="1"/>
    <col min="11276" max="11276" width="8.42578125" style="34" customWidth="1"/>
    <col min="11277" max="11277" width="8.7109375" style="34" bestFit="1" customWidth="1"/>
    <col min="11278" max="11279" width="7.42578125" style="34" bestFit="1" customWidth="1"/>
    <col min="11280" max="11280" width="17.7109375" style="34" bestFit="1" customWidth="1"/>
    <col min="11281" max="11281" width="20.5703125" style="34" bestFit="1" customWidth="1"/>
    <col min="11282" max="11505" width="9.140625" style="34"/>
    <col min="11506" max="11506" width="6.42578125" style="34" bestFit="1" customWidth="1"/>
    <col min="11507" max="11507" width="49.7109375" style="34" bestFit="1" customWidth="1"/>
    <col min="11508" max="11508" width="11.28515625" style="34" bestFit="1" customWidth="1"/>
    <col min="11509" max="11509" width="8.7109375" style="34" bestFit="1" customWidth="1"/>
    <col min="11510" max="11511" width="7.42578125" style="34" bestFit="1" customWidth="1"/>
    <col min="11512" max="11512" width="17.42578125" style="34" bestFit="1" customWidth="1"/>
    <col min="11513" max="11513" width="20.5703125" style="34" bestFit="1" customWidth="1"/>
    <col min="11514" max="11514" width="6.42578125" style="34" bestFit="1" customWidth="1"/>
    <col min="11515" max="11515" width="49.7109375" style="34" bestFit="1" customWidth="1"/>
    <col min="11516" max="11516" width="9.140625" style="34" customWidth="1"/>
    <col min="11517" max="11517" width="9.28515625" style="34" customWidth="1"/>
    <col min="11518" max="11519" width="7.42578125" style="34" bestFit="1" customWidth="1"/>
    <col min="11520" max="11520" width="17.42578125" style="34" bestFit="1" customWidth="1"/>
    <col min="11521" max="11521" width="20.5703125" style="34" bestFit="1" customWidth="1"/>
    <col min="11522" max="11522" width="6.42578125" style="34" bestFit="1" customWidth="1"/>
    <col min="11523" max="11523" width="49.7109375" style="34" bestFit="1" customWidth="1"/>
    <col min="11524" max="11525" width="8.7109375" style="34" bestFit="1" customWidth="1"/>
    <col min="11526" max="11527" width="7.42578125" style="34" bestFit="1" customWidth="1"/>
    <col min="11528" max="11528" width="26.85546875" style="34" bestFit="1" customWidth="1"/>
    <col min="11529" max="11529" width="20.5703125" style="34" bestFit="1" customWidth="1"/>
    <col min="11530" max="11530" width="6.42578125" style="34" bestFit="1" customWidth="1"/>
    <col min="11531" max="11531" width="49.7109375" style="34" bestFit="1" customWidth="1"/>
    <col min="11532" max="11532" width="8.42578125" style="34" customWidth="1"/>
    <col min="11533" max="11533" width="8.7109375" style="34" bestFit="1" customWidth="1"/>
    <col min="11534" max="11535" width="7.42578125" style="34" bestFit="1" customWidth="1"/>
    <col min="11536" max="11536" width="17.7109375" style="34" bestFit="1" customWidth="1"/>
    <col min="11537" max="11537" width="20.5703125" style="34" bestFit="1" customWidth="1"/>
    <col min="11538" max="11761" width="9.140625" style="34"/>
    <col min="11762" max="11762" width="6.42578125" style="34" bestFit="1" customWidth="1"/>
    <col min="11763" max="11763" width="49.7109375" style="34" bestFit="1" customWidth="1"/>
    <col min="11764" max="11764" width="11.28515625" style="34" bestFit="1" customWidth="1"/>
    <col min="11765" max="11765" width="8.7109375" style="34" bestFit="1" customWidth="1"/>
    <col min="11766" max="11767" width="7.42578125" style="34" bestFit="1" customWidth="1"/>
    <col min="11768" max="11768" width="17.42578125" style="34" bestFit="1" customWidth="1"/>
    <col min="11769" max="11769" width="20.5703125" style="34" bestFit="1" customWidth="1"/>
    <col min="11770" max="11770" width="6.42578125" style="34" bestFit="1" customWidth="1"/>
    <col min="11771" max="11771" width="49.7109375" style="34" bestFit="1" customWidth="1"/>
    <col min="11772" max="11772" width="9.140625" style="34" customWidth="1"/>
    <col min="11773" max="11773" width="9.28515625" style="34" customWidth="1"/>
    <col min="11774" max="11775" width="7.42578125" style="34" bestFit="1" customWidth="1"/>
    <col min="11776" max="11776" width="17.42578125" style="34" bestFit="1" customWidth="1"/>
    <col min="11777" max="11777" width="20.5703125" style="34" bestFit="1" customWidth="1"/>
    <col min="11778" max="11778" width="6.42578125" style="34" bestFit="1" customWidth="1"/>
    <col min="11779" max="11779" width="49.7109375" style="34" bestFit="1" customWidth="1"/>
    <col min="11780" max="11781" width="8.7109375" style="34" bestFit="1" customWidth="1"/>
    <col min="11782" max="11783" width="7.42578125" style="34" bestFit="1" customWidth="1"/>
    <col min="11784" max="11784" width="26.85546875" style="34" bestFit="1" customWidth="1"/>
    <col min="11785" max="11785" width="20.5703125" style="34" bestFit="1" customWidth="1"/>
    <col min="11786" max="11786" width="6.42578125" style="34" bestFit="1" customWidth="1"/>
    <col min="11787" max="11787" width="49.7109375" style="34" bestFit="1" customWidth="1"/>
    <col min="11788" max="11788" width="8.42578125" style="34" customWidth="1"/>
    <col min="11789" max="11789" width="8.7109375" style="34" bestFit="1" customWidth="1"/>
    <col min="11790" max="11791" width="7.42578125" style="34" bestFit="1" customWidth="1"/>
    <col min="11792" max="11792" width="17.7109375" style="34" bestFit="1" customWidth="1"/>
    <col min="11793" max="11793" width="20.5703125" style="34" bestFit="1" customWidth="1"/>
    <col min="11794" max="12017" width="9.140625" style="34"/>
    <col min="12018" max="12018" width="6.42578125" style="34" bestFit="1" customWidth="1"/>
    <col min="12019" max="12019" width="49.7109375" style="34" bestFit="1" customWidth="1"/>
    <col min="12020" max="12020" width="11.28515625" style="34" bestFit="1" customWidth="1"/>
    <col min="12021" max="12021" width="8.7109375" style="34" bestFit="1" customWidth="1"/>
    <col min="12022" max="12023" width="7.42578125" style="34" bestFit="1" customWidth="1"/>
    <col min="12024" max="12024" width="17.42578125" style="34" bestFit="1" customWidth="1"/>
    <col min="12025" max="12025" width="20.5703125" style="34" bestFit="1" customWidth="1"/>
    <col min="12026" max="12026" width="6.42578125" style="34" bestFit="1" customWidth="1"/>
    <col min="12027" max="12027" width="49.7109375" style="34" bestFit="1" customWidth="1"/>
    <col min="12028" max="12028" width="9.140625" style="34" customWidth="1"/>
    <col min="12029" max="12029" width="9.28515625" style="34" customWidth="1"/>
    <col min="12030" max="12031" width="7.42578125" style="34" bestFit="1" customWidth="1"/>
    <col min="12032" max="12032" width="17.42578125" style="34" bestFit="1" customWidth="1"/>
    <col min="12033" max="12033" width="20.5703125" style="34" bestFit="1" customWidth="1"/>
    <col min="12034" max="12034" width="6.42578125" style="34" bestFit="1" customWidth="1"/>
    <col min="12035" max="12035" width="49.7109375" style="34" bestFit="1" customWidth="1"/>
    <col min="12036" max="12037" width="8.7109375" style="34" bestFit="1" customWidth="1"/>
    <col min="12038" max="12039" width="7.42578125" style="34" bestFit="1" customWidth="1"/>
    <col min="12040" max="12040" width="26.85546875" style="34" bestFit="1" customWidth="1"/>
    <col min="12041" max="12041" width="20.5703125" style="34" bestFit="1" customWidth="1"/>
    <col min="12042" max="12042" width="6.42578125" style="34" bestFit="1" customWidth="1"/>
    <col min="12043" max="12043" width="49.7109375" style="34" bestFit="1" customWidth="1"/>
    <col min="12044" max="12044" width="8.42578125" style="34" customWidth="1"/>
    <col min="12045" max="12045" width="8.7109375" style="34" bestFit="1" customWidth="1"/>
    <col min="12046" max="12047" width="7.42578125" style="34" bestFit="1" customWidth="1"/>
    <col min="12048" max="12048" width="17.7109375" style="34" bestFit="1" customWidth="1"/>
    <col min="12049" max="12049" width="20.5703125" style="34" bestFit="1" customWidth="1"/>
    <col min="12050" max="12273" width="9.140625" style="34"/>
    <col min="12274" max="12274" width="6.42578125" style="34" bestFit="1" customWidth="1"/>
    <col min="12275" max="12275" width="49.7109375" style="34" bestFit="1" customWidth="1"/>
    <col min="12276" max="12276" width="11.28515625" style="34" bestFit="1" customWidth="1"/>
    <col min="12277" max="12277" width="8.7109375" style="34" bestFit="1" customWidth="1"/>
    <col min="12278" max="12279" width="7.42578125" style="34" bestFit="1" customWidth="1"/>
    <col min="12280" max="12280" width="17.42578125" style="34" bestFit="1" customWidth="1"/>
    <col min="12281" max="12281" width="20.5703125" style="34" bestFit="1" customWidth="1"/>
    <col min="12282" max="12282" width="6.42578125" style="34" bestFit="1" customWidth="1"/>
    <col min="12283" max="12283" width="49.7109375" style="34" bestFit="1" customWidth="1"/>
    <col min="12284" max="12284" width="9.140625" style="34" customWidth="1"/>
    <col min="12285" max="12285" width="9.28515625" style="34" customWidth="1"/>
    <col min="12286" max="12287" width="7.42578125" style="34" bestFit="1" customWidth="1"/>
    <col min="12288" max="12288" width="17.42578125" style="34" bestFit="1" customWidth="1"/>
    <col min="12289" max="12289" width="20.5703125" style="34" bestFit="1" customWidth="1"/>
    <col min="12290" max="12290" width="6.42578125" style="34" bestFit="1" customWidth="1"/>
    <col min="12291" max="12291" width="49.7109375" style="34" bestFit="1" customWidth="1"/>
    <col min="12292" max="12293" width="8.7109375" style="34" bestFit="1" customWidth="1"/>
    <col min="12294" max="12295" width="7.42578125" style="34" bestFit="1" customWidth="1"/>
    <col min="12296" max="12296" width="26.85546875" style="34" bestFit="1" customWidth="1"/>
    <col min="12297" max="12297" width="20.5703125" style="34" bestFit="1" customWidth="1"/>
    <col min="12298" max="12298" width="6.42578125" style="34" bestFit="1" customWidth="1"/>
    <col min="12299" max="12299" width="49.7109375" style="34" bestFit="1" customWidth="1"/>
    <col min="12300" max="12300" width="8.42578125" style="34" customWidth="1"/>
    <col min="12301" max="12301" width="8.7109375" style="34" bestFit="1" customWidth="1"/>
    <col min="12302" max="12303" width="7.42578125" style="34" bestFit="1" customWidth="1"/>
    <col min="12304" max="12304" width="17.7109375" style="34" bestFit="1" customWidth="1"/>
    <col min="12305" max="12305" width="20.5703125" style="34" bestFit="1" customWidth="1"/>
    <col min="12306" max="12529" width="9.140625" style="34"/>
    <col min="12530" max="12530" width="6.42578125" style="34" bestFit="1" customWidth="1"/>
    <col min="12531" max="12531" width="49.7109375" style="34" bestFit="1" customWidth="1"/>
    <col min="12532" max="12532" width="11.28515625" style="34" bestFit="1" customWidth="1"/>
    <col min="12533" max="12533" width="8.7109375" style="34" bestFit="1" customWidth="1"/>
    <col min="12534" max="12535" width="7.42578125" style="34" bestFit="1" customWidth="1"/>
    <col min="12536" max="12536" width="17.42578125" style="34" bestFit="1" customWidth="1"/>
    <col min="12537" max="12537" width="20.5703125" style="34" bestFit="1" customWidth="1"/>
    <col min="12538" max="12538" width="6.42578125" style="34" bestFit="1" customWidth="1"/>
    <col min="12539" max="12539" width="49.7109375" style="34" bestFit="1" customWidth="1"/>
    <col min="12540" max="12540" width="9.140625" style="34" customWidth="1"/>
    <col min="12541" max="12541" width="9.28515625" style="34" customWidth="1"/>
    <col min="12542" max="12543" width="7.42578125" style="34" bestFit="1" customWidth="1"/>
    <col min="12544" max="12544" width="17.42578125" style="34" bestFit="1" customWidth="1"/>
    <col min="12545" max="12545" width="20.5703125" style="34" bestFit="1" customWidth="1"/>
    <col min="12546" max="12546" width="6.42578125" style="34" bestFit="1" customWidth="1"/>
    <col min="12547" max="12547" width="49.7109375" style="34" bestFit="1" customWidth="1"/>
    <col min="12548" max="12549" width="8.7109375" style="34" bestFit="1" customWidth="1"/>
    <col min="12550" max="12551" width="7.42578125" style="34" bestFit="1" customWidth="1"/>
    <col min="12552" max="12552" width="26.85546875" style="34" bestFit="1" customWidth="1"/>
    <col min="12553" max="12553" width="20.5703125" style="34" bestFit="1" customWidth="1"/>
    <col min="12554" max="12554" width="6.42578125" style="34" bestFit="1" customWidth="1"/>
    <col min="12555" max="12555" width="49.7109375" style="34" bestFit="1" customWidth="1"/>
    <col min="12556" max="12556" width="8.42578125" style="34" customWidth="1"/>
    <col min="12557" max="12557" width="8.7109375" style="34" bestFit="1" customWidth="1"/>
    <col min="12558" max="12559" width="7.42578125" style="34" bestFit="1" customWidth="1"/>
    <col min="12560" max="12560" width="17.7109375" style="34" bestFit="1" customWidth="1"/>
    <col min="12561" max="12561" width="20.5703125" style="34" bestFit="1" customWidth="1"/>
    <col min="12562" max="12785" width="9.140625" style="34"/>
    <col min="12786" max="12786" width="6.42578125" style="34" bestFit="1" customWidth="1"/>
    <col min="12787" max="12787" width="49.7109375" style="34" bestFit="1" customWidth="1"/>
    <col min="12788" max="12788" width="11.28515625" style="34" bestFit="1" customWidth="1"/>
    <col min="12789" max="12789" width="8.7109375" style="34" bestFit="1" customWidth="1"/>
    <col min="12790" max="12791" width="7.42578125" style="34" bestFit="1" customWidth="1"/>
    <col min="12792" max="12792" width="17.42578125" style="34" bestFit="1" customWidth="1"/>
    <col min="12793" max="12793" width="20.5703125" style="34" bestFit="1" customWidth="1"/>
    <col min="12794" max="12794" width="6.42578125" style="34" bestFit="1" customWidth="1"/>
    <col min="12795" max="12795" width="49.7109375" style="34" bestFit="1" customWidth="1"/>
    <col min="12796" max="12796" width="9.140625" style="34" customWidth="1"/>
    <col min="12797" max="12797" width="9.28515625" style="34" customWidth="1"/>
    <col min="12798" max="12799" width="7.42578125" style="34" bestFit="1" customWidth="1"/>
    <col min="12800" max="12800" width="17.42578125" style="34" bestFit="1" customWidth="1"/>
    <col min="12801" max="12801" width="20.5703125" style="34" bestFit="1" customWidth="1"/>
    <col min="12802" max="12802" width="6.42578125" style="34" bestFit="1" customWidth="1"/>
    <col min="12803" max="12803" width="49.7109375" style="34" bestFit="1" customWidth="1"/>
    <col min="12804" max="12805" width="8.7109375" style="34" bestFit="1" customWidth="1"/>
    <col min="12806" max="12807" width="7.42578125" style="34" bestFit="1" customWidth="1"/>
    <col min="12808" max="12808" width="26.85546875" style="34" bestFit="1" customWidth="1"/>
    <col min="12809" max="12809" width="20.5703125" style="34" bestFit="1" customWidth="1"/>
    <col min="12810" max="12810" width="6.42578125" style="34" bestFit="1" customWidth="1"/>
    <col min="12811" max="12811" width="49.7109375" style="34" bestFit="1" customWidth="1"/>
    <col min="12812" max="12812" width="8.42578125" style="34" customWidth="1"/>
    <col min="12813" max="12813" width="8.7109375" style="34" bestFit="1" customWidth="1"/>
    <col min="12814" max="12815" width="7.42578125" style="34" bestFit="1" customWidth="1"/>
    <col min="12816" max="12816" width="17.7109375" style="34" bestFit="1" customWidth="1"/>
    <col min="12817" max="12817" width="20.5703125" style="34" bestFit="1" customWidth="1"/>
    <col min="12818" max="13041" width="9.140625" style="34"/>
    <col min="13042" max="13042" width="6.42578125" style="34" bestFit="1" customWidth="1"/>
    <col min="13043" max="13043" width="49.7109375" style="34" bestFit="1" customWidth="1"/>
    <col min="13044" max="13044" width="11.28515625" style="34" bestFit="1" customWidth="1"/>
    <col min="13045" max="13045" width="8.7109375" style="34" bestFit="1" customWidth="1"/>
    <col min="13046" max="13047" width="7.42578125" style="34" bestFit="1" customWidth="1"/>
    <col min="13048" max="13048" width="17.42578125" style="34" bestFit="1" customWidth="1"/>
    <col min="13049" max="13049" width="20.5703125" style="34" bestFit="1" customWidth="1"/>
    <col min="13050" max="13050" width="6.42578125" style="34" bestFit="1" customWidth="1"/>
    <col min="13051" max="13051" width="49.7109375" style="34" bestFit="1" customWidth="1"/>
    <col min="13052" max="13052" width="9.140625" style="34" customWidth="1"/>
    <col min="13053" max="13053" width="9.28515625" style="34" customWidth="1"/>
    <col min="13054" max="13055" width="7.42578125" style="34" bestFit="1" customWidth="1"/>
    <col min="13056" max="13056" width="17.42578125" style="34" bestFit="1" customWidth="1"/>
    <col min="13057" max="13057" width="20.5703125" style="34" bestFit="1" customWidth="1"/>
    <col min="13058" max="13058" width="6.42578125" style="34" bestFit="1" customWidth="1"/>
    <col min="13059" max="13059" width="49.7109375" style="34" bestFit="1" customWidth="1"/>
    <col min="13060" max="13061" width="8.7109375" style="34" bestFit="1" customWidth="1"/>
    <col min="13062" max="13063" width="7.42578125" style="34" bestFit="1" customWidth="1"/>
    <col min="13064" max="13064" width="26.85546875" style="34" bestFit="1" customWidth="1"/>
    <col min="13065" max="13065" width="20.5703125" style="34" bestFit="1" customWidth="1"/>
    <col min="13066" max="13066" width="6.42578125" style="34" bestFit="1" customWidth="1"/>
    <col min="13067" max="13067" width="49.7109375" style="34" bestFit="1" customWidth="1"/>
    <col min="13068" max="13068" width="8.42578125" style="34" customWidth="1"/>
    <col min="13069" max="13069" width="8.7109375" style="34" bestFit="1" customWidth="1"/>
    <col min="13070" max="13071" width="7.42578125" style="34" bestFit="1" customWidth="1"/>
    <col min="13072" max="13072" width="17.7109375" style="34" bestFit="1" customWidth="1"/>
    <col min="13073" max="13073" width="20.5703125" style="34" bestFit="1" customWidth="1"/>
    <col min="13074" max="13297" width="9.140625" style="34"/>
    <col min="13298" max="13298" width="6.42578125" style="34" bestFit="1" customWidth="1"/>
    <col min="13299" max="13299" width="49.7109375" style="34" bestFit="1" customWidth="1"/>
    <col min="13300" max="13300" width="11.28515625" style="34" bestFit="1" customWidth="1"/>
    <col min="13301" max="13301" width="8.7109375" style="34" bestFit="1" customWidth="1"/>
    <col min="13302" max="13303" width="7.42578125" style="34" bestFit="1" customWidth="1"/>
    <col min="13304" max="13304" width="17.42578125" style="34" bestFit="1" customWidth="1"/>
    <col min="13305" max="13305" width="20.5703125" style="34" bestFit="1" customWidth="1"/>
    <col min="13306" max="13306" width="6.42578125" style="34" bestFit="1" customWidth="1"/>
    <col min="13307" max="13307" width="49.7109375" style="34" bestFit="1" customWidth="1"/>
    <col min="13308" max="13308" width="9.140625" style="34" customWidth="1"/>
    <col min="13309" max="13309" width="9.28515625" style="34" customWidth="1"/>
    <col min="13310" max="13311" width="7.42578125" style="34" bestFit="1" customWidth="1"/>
    <col min="13312" max="13312" width="17.42578125" style="34" bestFit="1" customWidth="1"/>
    <col min="13313" max="13313" width="20.5703125" style="34" bestFit="1" customWidth="1"/>
    <col min="13314" max="13314" width="6.42578125" style="34" bestFit="1" customWidth="1"/>
    <col min="13315" max="13315" width="49.7109375" style="34" bestFit="1" customWidth="1"/>
    <col min="13316" max="13317" width="8.7109375" style="34" bestFit="1" customWidth="1"/>
    <col min="13318" max="13319" width="7.42578125" style="34" bestFit="1" customWidth="1"/>
    <col min="13320" max="13320" width="26.85546875" style="34" bestFit="1" customWidth="1"/>
    <col min="13321" max="13321" width="20.5703125" style="34" bestFit="1" customWidth="1"/>
    <col min="13322" max="13322" width="6.42578125" style="34" bestFit="1" customWidth="1"/>
    <col min="13323" max="13323" width="49.7109375" style="34" bestFit="1" customWidth="1"/>
    <col min="13324" max="13324" width="8.42578125" style="34" customWidth="1"/>
    <col min="13325" max="13325" width="8.7109375" style="34" bestFit="1" customWidth="1"/>
    <col min="13326" max="13327" width="7.42578125" style="34" bestFit="1" customWidth="1"/>
    <col min="13328" max="13328" width="17.7109375" style="34" bestFit="1" customWidth="1"/>
    <col min="13329" max="13329" width="20.5703125" style="34" bestFit="1" customWidth="1"/>
    <col min="13330" max="13553" width="9.140625" style="34"/>
    <col min="13554" max="13554" width="6.42578125" style="34" bestFit="1" customWidth="1"/>
    <col min="13555" max="13555" width="49.7109375" style="34" bestFit="1" customWidth="1"/>
    <col min="13556" max="13556" width="11.28515625" style="34" bestFit="1" customWidth="1"/>
    <col min="13557" max="13557" width="8.7109375" style="34" bestFit="1" customWidth="1"/>
    <col min="13558" max="13559" width="7.42578125" style="34" bestFit="1" customWidth="1"/>
    <col min="13560" max="13560" width="17.42578125" style="34" bestFit="1" customWidth="1"/>
    <col min="13561" max="13561" width="20.5703125" style="34" bestFit="1" customWidth="1"/>
    <col min="13562" max="13562" width="6.42578125" style="34" bestFit="1" customWidth="1"/>
    <col min="13563" max="13563" width="49.7109375" style="34" bestFit="1" customWidth="1"/>
    <col min="13564" max="13564" width="9.140625" style="34" customWidth="1"/>
    <col min="13565" max="13565" width="9.28515625" style="34" customWidth="1"/>
    <col min="13566" max="13567" width="7.42578125" style="34" bestFit="1" customWidth="1"/>
    <col min="13568" max="13568" width="17.42578125" style="34" bestFit="1" customWidth="1"/>
    <col min="13569" max="13569" width="20.5703125" style="34" bestFit="1" customWidth="1"/>
    <col min="13570" max="13570" width="6.42578125" style="34" bestFit="1" customWidth="1"/>
    <col min="13571" max="13571" width="49.7109375" style="34" bestFit="1" customWidth="1"/>
    <col min="13572" max="13573" width="8.7109375" style="34" bestFit="1" customWidth="1"/>
    <col min="13574" max="13575" width="7.42578125" style="34" bestFit="1" customWidth="1"/>
    <col min="13576" max="13576" width="26.85546875" style="34" bestFit="1" customWidth="1"/>
    <col min="13577" max="13577" width="20.5703125" style="34" bestFit="1" customWidth="1"/>
    <col min="13578" max="13578" width="6.42578125" style="34" bestFit="1" customWidth="1"/>
    <col min="13579" max="13579" width="49.7109375" style="34" bestFit="1" customWidth="1"/>
    <col min="13580" max="13580" width="8.42578125" style="34" customWidth="1"/>
    <col min="13581" max="13581" width="8.7109375" style="34" bestFit="1" customWidth="1"/>
    <col min="13582" max="13583" width="7.42578125" style="34" bestFit="1" customWidth="1"/>
    <col min="13584" max="13584" width="17.7109375" style="34" bestFit="1" customWidth="1"/>
    <col min="13585" max="13585" width="20.5703125" style="34" bestFit="1" customWidth="1"/>
    <col min="13586" max="13809" width="9.140625" style="34"/>
    <col min="13810" max="13810" width="6.42578125" style="34" bestFit="1" customWidth="1"/>
    <col min="13811" max="13811" width="49.7109375" style="34" bestFit="1" customWidth="1"/>
    <col min="13812" max="13812" width="11.28515625" style="34" bestFit="1" customWidth="1"/>
    <col min="13813" max="13813" width="8.7109375" style="34" bestFit="1" customWidth="1"/>
    <col min="13814" max="13815" width="7.42578125" style="34" bestFit="1" customWidth="1"/>
    <col min="13816" max="13816" width="17.42578125" style="34" bestFit="1" customWidth="1"/>
    <col min="13817" max="13817" width="20.5703125" style="34" bestFit="1" customWidth="1"/>
    <col min="13818" max="13818" width="6.42578125" style="34" bestFit="1" customWidth="1"/>
    <col min="13819" max="13819" width="49.7109375" style="34" bestFit="1" customWidth="1"/>
    <col min="13820" max="13820" width="9.140625" style="34" customWidth="1"/>
    <col min="13821" max="13821" width="9.28515625" style="34" customWidth="1"/>
    <col min="13822" max="13823" width="7.42578125" style="34" bestFit="1" customWidth="1"/>
    <col min="13824" max="13824" width="17.42578125" style="34" bestFit="1" customWidth="1"/>
    <col min="13825" max="13825" width="20.5703125" style="34" bestFit="1" customWidth="1"/>
    <col min="13826" max="13826" width="6.42578125" style="34" bestFit="1" customWidth="1"/>
    <col min="13827" max="13827" width="49.7109375" style="34" bestFit="1" customWidth="1"/>
    <col min="13828" max="13829" width="8.7109375" style="34" bestFit="1" customWidth="1"/>
    <col min="13830" max="13831" width="7.42578125" style="34" bestFit="1" customWidth="1"/>
    <col min="13832" max="13832" width="26.85546875" style="34" bestFit="1" customWidth="1"/>
    <col min="13833" max="13833" width="20.5703125" style="34" bestFit="1" customWidth="1"/>
    <col min="13834" max="13834" width="6.42578125" style="34" bestFit="1" customWidth="1"/>
    <col min="13835" max="13835" width="49.7109375" style="34" bestFit="1" customWidth="1"/>
    <col min="13836" max="13836" width="8.42578125" style="34" customWidth="1"/>
    <col min="13837" max="13837" width="8.7109375" style="34" bestFit="1" customWidth="1"/>
    <col min="13838" max="13839" width="7.42578125" style="34" bestFit="1" customWidth="1"/>
    <col min="13840" max="13840" width="17.7109375" style="34" bestFit="1" customWidth="1"/>
    <col min="13841" max="13841" width="20.5703125" style="34" bestFit="1" customWidth="1"/>
    <col min="13842" max="14065" width="9.140625" style="34"/>
    <col min="14066" max="14066" width="6.42578125" style="34" bestFit="1" customWidth="1"/>
    <col min="14067" max="14067" width="49.7109375" style="34" bestFit="1" customWidth="1"/>
    <col min="14068" max="14068" width="11.28515625" style="34" bestFit="1" customWidth="1"/>
    <col min="14069" max="14069" width="8.7109375" style="34" bestFit="1" customWidth="1"/>
    <col min="14070" max="14071" width="7.42578125" style="34" bestFit="1" customWidth="1"/>
    <col min="14072" max="14072" width="17.42578125" style="34" bestFit="1" customWidth="1"/>
    <col min="14073" max="14073" width="20.5703125" style="34" bestFit="1" customWidth="1"/>
    <col min="14074" max="14074" width="6.42578125" style="34" bestFit="1" customWidth="1"/>
    <col min="14075" max="14075" width="49.7109375" style="34" bestFit="1" customWidth="1"/>
    <col min="14076" max="14076" width="9.140625" style="34" customWidth="1"/>
    <col min="14077" max="14077" width="9.28515625" style="34" customWidth="1"/>
    <col min="14078" max="14079" width="7.42578125" style="34" bestFit="1" customWidth="1"/>
    <col min="14080" max="14080" width="17.42578125" style="34" bestFit="1" customWidth="1"/>
    <col min="14081" max="14081" width="20.5703125" style="34" bestFit="1" customWidth="1"/>
    <col min="14082" max="14082" width="6.42578125" style="34" bestFit="1" customWidth="1"/>
    <col min="14083" max="14083" width="49.7109375" style="34" bestFit="1" customWidth="1"/>
    <col min="14084" max="14085" width="8.7109375" style="34" bestFit="1" customWidth="1"/>
    <col min="14086" max="14087" width="7.42578125" style="34" bestFit="1" customWidth="1"/>
    <col min="14088" max="14088" width="26.85546875" style="34" bestFit="1" customWidth="1"/>
    <col min="14089" max="14089" width="20.5703125" style="34" bestFit="1" customWidth="1"/>
    <col min="14090" max="14090" width="6.42578125" style="34" bestFit="1" customWidth="1"/>
    <col min="14091" max="14091" width="49.7109375" style="34" bestFit="1" customWidth="1"/>
    <col min="14092" max="14092" width="8.42578125" style="34" customWidth="1"/>
    <col min="14093" max="14093" width="8.7109375" style="34" bestFit="1" customWidth="1"/>
    <col min="14094" max="14095" width="7.42578125" style="34" bestFit="1" customWidth="1"/>
    <col min="14096" max="14096" width="17.7109375" style="34" bestFit="1" customWidth="1"/>
    <col min="14097" max="14097" width="20.5703125" style="34" bestFit="1" customWidth="1"/>
    <col min="14098" max="14321" width="9.140625" style="34"/>
    <col min="14322" max="14322" width="6.42578125" style="34" bestFit="1" customWidth="1"/>
    <col min="14323" max="14323" width="49.7109375" style="34" bestFit="1" customWidth="1"/>
    <col min="14324" max="14324" width="11.28515625" style="34" bestFit="1" customWidth="1"/>
    <col min="14325" max="14325" width="8.7109375" style="34" bestFit="1" customWidth="1"/>
    <col min="14326" max="14327" width="7.42578125" style="34" bestFit="1" customWidth="1"/>
    <col min="14328" max="14328" width="17.42578125" style="34" bestFit="1" customWidth="1"/>
    <col min="14329" max="14329" width="20.5703125" style="34" bestFit="1" customWidth="1"/>
    <col min="14330" max="14330" width="6.42578125" style="34" bestFit="1" customWidth="1"/>
    <col min="14331" max="14331" width="49.7109375" style="34" bestFit="1" customWidth="1"/>
    <col min="14332" max="14332" width="9.140625" style="34" customWidth="1"/>
    <col min="14333" max="14333" width="9.28515625" style="34" customWidth="1"/>
    <col min="14334" max="14335" width="7.42578125" style="34" bestFit="1" customWidth="1"/>
    <col min="14336" max="14336" width="17.42578125" style="34" bestFit="1" customWidth="1"/>
    <col min="14337" max="14337" width="20.5703125" style="34" bestFit="1" customWidth="1"/>
    <col min="14338" max="14338" width="6.42578125" style="34" bestFit="1" customWidth="1"/>
    <col min="14339" max="14339" width="49.7109375" style="34" bestFit="1" customWidth="1"/>
    <col min="14340" max="14341" width="8.7109375" style="34" bestFit="1" customWidth="1"/>
    <col min="14342" max="14343" width="7.42578125" style="34" bestFit="1" customWidth="1"/>
    <col min="14344" max="14344" width="26.85546875" style="34" bestFit="1" customWidth="1"/>
    <col min="14345" max="14345" width="20.5703125" style="34" bestFit="1" customWidth="1"/>
    <col min="14346" max="14346" width="6.42578125" style="34" bestFit="1" customWidth="1"/>
    <col min="14347" max="14347" width="49.7109375" style="34" bestFit="1" customWidth="1"/>
    <col min="14348" max="14348" width="8.42578125" style="34" customWidth="1"/>
    <col min="14349" max="14349" width="8.7109375" style="34" bestFit="1" customWidth="1"/>
    <col min="14350" max="14351" width="7.42578125" style="34" bestFit="1" customWidth="1"/>
    <col min="14352" max="14352" width="17.7109375" style="34" bestFit="1" customWidth="1"/>
    <col min="14353" max="14353" width="20.5703125" style="34" bestFit="1" customWidth="1"/>
    <col min="14354" max="14577" width="9.140625" style="34"/>
    <col min="14578" max="14578" width="6.42578125" style="34" bestFit="1" customWidth="1"/>
    <col min="14579" max="14579" width="49.7109375" style="34" bestFit="1" customWidth="1"/>
    <col min="14580" max="14580" width="11.28515625" style="34" bestFit="1" customWidth="1"/>
    <col min="14581" max="14581" width="8.7109375" style="34" bestFit="1" customWidth="1"/>
    <col min="14582" max="14583" width="7.42578125" style="34" bestFit="1" customWidth="1"/>
    <col min="14584" max="14584" width="17.42578125" style="34" bestFit="1" customWidth="1"/>
    <col min="14585" max="14585" width="20.5703125" style="34" bestFit="1" customWidth="1"/>
    <col min="14586" max="14586" width="6.42578125" style="34" bestFit="1" customWidth="1"/>
    <col min="14587" max="14587" width="49.7109375" style="34" bestFit="1" customWidth="1"/>
    <col min="14588" max="14588" width="9.140625" style="34" customWidth="1"/>
    <col min="14589" max="14589" width="9.28515625" style="34" customWidth="1"/>
    <col min="14590" max="14591" width="7.42578125" style="34" bestFit="1" customWidth="1"/>
    <col min="14592" max="14592" width="17.42578125" style="34" bestFit="1" customWidth="1"/>
    <col min="14593" max="14593" width="20.5703125" style="34" bestFit="1" customWidth="1"/>
    <col min="14594" max="14594" width="6.42578125" style="34" bestFit="1" customWidth="1"/>
    <col min="14595" max="14595" width="49.7109375" style="34" bestFit="1" customWidth="1"/>
    <col min="14596" max="14597" width="8.7109375" style="34" bestFit="1" customWidth="1"/>
    <col min="14598" max="14599" width="7.42578125" style="34" bestFit="1" customWidth="1"/>
    <col min="14600" max="14600" width="26.85546875" style="34" bestFit="1" customWidth="1"/>
    <col min="14601" max="14601" width="20.5703125" style="34" bestFit="1" customWidth="1"/>
    <col min="14602" max="14602" width="6.42578125" style="34" bestFit="1" customWidth="1"/>
    <col min="14603" max="14603" width="49.7109375" style="34" bestFit="1" customWidth="1"/>
    <col min="14604" max="14604" width="8.42578125" style="34" customWidth="1"/>
    <col min="14605" max="14605" width="8.7109375" style="34" bestFit="1" customWidth="1"/>
    <col min="14606" max="14607" width="7.42578125" style="34" bestFit="1" customWidth="1"/>
    <col min="14608" max="14608" width="17.7109375" style="34" bestFit="1" customWidth="1"/>
    <col min="14609" max="14609" width="20.5703125" style="34" bestFit="1" customWidth="1"/>
    <col min="14610" max="14833" width="9.140625" style="34"/>
    <col min="14834" max="14834" width="6.42578125" style="34" bestFit="1" customWidth="1"/>
    <col min="14835" max="14835" width="49.7109375" style="34" bestFit="1" customWidth="1"/>
    <col min="14836" max="14836" width="11.28515625" style="34" bestFit="1" customWidth="1"/>
    <col min="14837" max="14837" width="8.7109375" style="34" bestFit="1" customWidth="1"/>
    <col min="14838" max="14839" width="7.42578125" style="34" bestFit="1" customWidth="1"/>
    <col min="14840" max="14840" width="17.42578125" style="34" bestFit="1" customWidth="1"/>
    <col min="14841" max="14841" width="20.5703125" style="34" bestFit="1" customWidth="1"/>
    <col min="14842" max="14842" width="6.42578125" style="34" bestFit="1" customWidth="1"/>
    <col min="14843" max="14843" width="49.7109375" style="34" bestFit="1" customWidth="1"/>
    <col min="14844" max="14844" width="9.140625" style="34" customWidth="1"/>
    <col min="14845" max="14845" width="9.28515625" style="34" customWidth="1"/>
    <col min="14846" max="14847" width="7.42578125" style="34" bestFit="1" customWidth="1"/>
    <col min="14848" max="14848" width="17.42578125" style="34" bestFit="1" customWidth="1"/>
    <col min="14849" max="14849" width="20.5703125" style="34" bestFit="1" customWidth="1"/>
    <col min="14850" max="14850" width="6.42578125" style="34" bestFit="1" customWidth="1"/>
    <col min="14851" max="14851" width="49.7109375" style="34" bestFit="1" customWidth="1"/>
    <col min="14852" max="14853" width="8.7109375" style="34" bestFit="1" customWidth="1"/>
    <col min="14854" max="14855" width="7.42578125" style="34" bestFit="1" customWidth="1"/>
    <col min="14856" max="14856" width="26.85546875" style="34" bestFit="1" customWidth="1"/>
    <col min="14857" max="14857" width="20.5703125" style="34" bestFit="1" customWidth="1"/>
    <col min="14858" max="14858" width="6.42578125" style="34" bestFit="1" customWidth="1"/>
    <col min="14859" max="14859" width="49.7109375" style="34" bestFit="1" customWidth="1"/>
    <col min="14860" max="14860" width="8.42578125" style="34" customWidth="1"/>
    <col min="14861" max="14861" width="8.7109375" style="34" bestFit="1" customWidth="1"/>
    <col min="14862" max="14863" width="7.42578125" style="34" bestFit="1" customWidth="1"/>
    <col min="14864" max="14864" width="17.7109375" style="34" bestFit="1" customWidth="1"/>
    <col min="14865" max="14865" width="20.5703125" style="34" bestFit="1" customWidth="1"/>
    <col min="14866" max="15089" width="9.140625" style="34"/>
    <col min="15090" max="15090" width="6.42578125" style="34" bestFit="1" customWidth="1"/>
    <col min="15091" max="15091" width="49.7109375" style="34" bestFit="1" customWidth="1"/>
    <col min="15092" max="15092" width="11.28515625" style="34" bestFit="1" customWidth="1"/>
    <col min="15093" max="15093" width="8.7109375" style="34" bestFit="1" customWidth="1"/>
    <col min="15094" max="15095" width="7.42578125" style="34" bestFit="1" customWidth="1"/>
    <col min="15096" max="15096" width="17.42578125" style="34" bestFit="1" customWidth="1"/>
    <col min="15097" max="15097" width="20.5703125" style="34" bestFit="1" customWidth="1"/>
    <col min="15098" max="15098" width="6.42578125" style="34" bestFit="1" customWidth="1"/>
    <col min="15099" max="15099" width="49.7109375" style="34" bestFit="1" customWidth="1"/>
    <col min="15100" max="15100" width="9.140625" style="34" customWidth="1"/>
    <col min="15101" max="15101" width="9.28515625" style="34" customWidth="1"/>
    <col min="15102" max="15103" width="7.42578125" style="34" bestFit="1" customWidth="1"/>
    <col min="15104" max="15104" width="17.42578125" style="34" bestFit="1" customWidth="1"/>
    <col min="15105" max="15105" width="20.5703125" style="34" bestFit="1" customWidth="1"/>
    <col min="15106" max="15106" width="6.42578125" style="34" bestFit="1" customWidth="1"/>
    <col min="15107" max="15107" width="49.7109375" style="34" bestFit="1" customWidth="1"/>
    <col min="15108" max="15109" width="8.7109375" style="34" bestFit="1" customWidth="1"/>
    <col min="15110" max="15111" width="7.42578125" style="34" bestFit="1" customWidth="1"/>
    <col min="15112" max="15112" width="26.85546875" style="34" bestFit="1" customWidth="1"/>
    <col min="15113" max="15113" width="20.5703125" style="34" bestFit="1" customWidth="1"/>
    <col min="15114" max="15114" width="6.42578125" style="34" bestFit="1" customWidth="1"/>
    <col min="15115" max="15115" width="49.7109375" style="34" bestFit="1" customWidth="1"/>
    <col min="15116" max="15116" width="8.42578125" style="34" customWidth="1"/>
    <col min="15117" max="15117" width="8.7109375" style="34" bestFit="1" customWidth="1"/>
    <col min="15118" max="15119" width="7.42578125" style="34" bestFit="1" customWidth="1"/>
    <col min="15120" max="15120" width="17.7109375" style="34" bestFit="1" customWidth="1"/>
    <col min="15121" max="15121" width="20.5703125" style="34" bestFit="1" customWidth="1"/>
    <col min="15122" max="15345" width="9.140625" style="34"/>
    <col min="15346" max="15346" width="6.42578125" style="34" bestFit="1" customWidth="1"/>
    <col min="15347" max="15347" width="49.7109375" style="34" bestFit="1" customWidth="1"/>
    <col min="15348" max="15348" width="11.28515625" style="34" bestFit="1" customWidth="1"/>
    <col min="15349" max="15349" width="8.7109375" style="34" bestFit="1" customWidth="1"/>
    <col min="15350" max="15351" width="7.42578125" style="34" bestFit="1" customWidth="1"/>
    <col min="15352" max="15352" width="17.42578125" style="34" bestFit="1" customWidth="1"/>
    <col min="15353" max="15353" width="20.5703125" style="34" bestFit="1" customWidth="1"/>
    <col min="15354" max="15354" width="6.42578125" style="34" bestFit="1" customWidth="1"/>
    <col min="15355" max="15355" width="49.7109375" style="34" bestFit="1" customWidth="1"/>
    <col min="15356" max="15356" width="9.140625" style="34" customWidth="1"/>
    <col min="15357" max="15357" width="9.28515625" style="34" customWidth="1"/>
    <col min="15358" max="15359" width="7.42578125" style="34" bestFit="1" customWidth="1"/>
    <col min="15360" max="15360" width="17.42578125" style="34" bestFit="1" customWidth="1"/>
    <col min="15361" max="15361" width="20.5703125" style="34" bestFit="1" customWidth="1"/>
    <col min="15362" max="15362" width="6.42578125" style="34" bestFit="1" customWidth="1"/>
    <col min="15363" max="15363" width="49.7109375" style="34" bestFit="1" customWidth="1"/>
    <col min="15364" max="15365" width="8.7109375" style="34" bestFit="1" customWidth="1"/>
    <col min="15366" max="15367" width="7.42578125" style="34" bestFit="1" customWidth="1"/>
    <col min="15368" max="15368" width="26.85546875" style="34" bestFit="1" customWidth="1"/>
    <col min="15369" max="15369" width="20.5703125" style="34" bestFit="1" customWidth="1"/>
    <col min="15370" max="15370" width="6.42578125" style="34" bestFit="1" customWidth="1"/>
    <col min="15371" max="15371" width="49.7109375" style="34" bestFit="1" customWidth="1"/>
    <col min="15372" max="15372" width="8.42578125" style="34" customWidth="1"/>
    <col min="15373" max="15373" width="8.7109375" style="34" bestFit="1" customWidth="1"/>
    <col min="15374" max="15375" width="7.42578125" style="34" bestFit="1" customWidth="1"/>
    <col min="15376" max="15376" width="17.7109375" style="34" bestFit="1" customWidth="1"/>
    <col min="15377" max="15377" width="20.5703125" style="34" bestFit="1" customWidth="1"/>
    <col min="15378" max="15601" width="9.140625" style="34"/>
    <col min="15602" max="15602" width="6.42578125" style="34" bestFit="1" customWidth="1"/>
    <col min="15603" max="15603" width="49.7109375" style="34" bestFit="1" customWidth="1"/>
    <col min="15604" max="15604" width="11.28515625" style="34" bestFit="1" customWidth="1"/>
    <col min="15605" max="15605" width="8.7109375" style="34" bestFit="1" customWidth="1"/>
    <col min="15606" max="15607" width="7.42578125" style="34" bestFit="1" customWidth="1"/>
    <col min="15608" max="15608" width="17.42578125" style="34" bestFit="1" customWidth="1"/>
    <col min="15609" max="15609" width="20.5703125" style="34" bestFit="1" customWidth="1"/>
    <col min="15610" max="15610" width="6.42578125" style="34" bestFit="1" customWidth="1"/>
    <col min="15611" max="15611" width="49.7109375" style="34" bestFit="1" customWidth="1"/>
    <col min="15612" max="15612" width="9.140625" style="34" customWidth="1"/>
    <col min="15613" max="15613" width="9.28515625" style="34" customWidth="1"/>
    <col min="15614" max="15615" width="7.42578125" style="34" bestFit="1" customWidth="1"/>
    <col min="15616" max="15616" width="17.42578125" style="34" bestFit="1" customWidth="1"/>
    <col min="15617" max="15617" width="20.5703125" style="34" bestFit="1" customWidth="1"/>
    <col min="15618" max="15618" width="6.42578125" style="34" bestFit="1" customWidth="1"/>
    <col min="15619" max="15619" width="49.7109375" style="34" bestFit="1" customWidth="1"/>
    <col min="15620" max="15621" width="8.7109375" style="34" bestFit="1" customWidth="1"/>
    <col min="15622" max="15623" width="7.42578125" style="34" bestFit="1" customWidth="1"/>
    <col min="15624" max="15624" width="26.85546875" style="34" bestFit="1" customWidth="1"/>
    <col min="15625" max="15625" width="20.5703125" style="34" bestFit="1" customWidth="1"/>
    <col min="15626" max="15626" width="6.42578125" style="34" bestFit="1" customWidth="1"/>
    <col min="15627" max="15627" width="49.7109375" style="34" bestFit="1" customWidth="1"/>
    <col min="15628" max="15628" width="8.42578125" style="34" customWidth="1"/>
    <col min="15629" max="15629" width="8.7109375" style="34" bestFit="1" customWidth="1"/>
    <col min="15630" max="15631" width="7.42578125" style="34" bestFit="1" customWidth="1"/>
    <col min="15632" max="15632" width="17.7109375" style="34" bestFit="1" customWidth="1"/>
    <col min="15633" max="15633" width="20.5703125" style="34" bestFit="1" customWidth="1"/>
    <col min="15634" max="15857" width="9.140625" style="34"/>
    <col min="15858" max="15858" width="6.42578125" style="34" bestFit="1" customWidth="1"/>
    <col min="15859" max="15859" width="49.7109375" style="34" bestFit="1" customWidth="1"/>
    <col min="15860" max="15860" width="11.28515625" style="34" bestFit="1" customWidth="1"/>
    <col min="15861" max="15861" width="8.7109375" style="34" bestFit="1" customWidth="1"/>
    <col min="15862" max="15863" width="7.42578125" style="34" bestFit="1" customWidth="1"/>
    <col min="15864" max="15864" width="17.42578125" style="34" bestFit="1" customWidth="1"/>
    <col min="15865" max="15865" width="20.5703125" style="34" bestFit="1" customWidth="1"/>
    <col min="15866" max="15866" width="6.42578125" style="34" bestFit="1" customWidth="1"/>
    <col min="15867" max="15867" width="49.7109375" style="34" bestFit="1" customWidth="1"/>
    <col min="15868" max="15868" width="9.140625" style="34" customWidth="1"/>
    <col min="15869" max="15869" width="9.28515625" style="34" customWidth="1"/>
    <col min="15870" max="15871" width="7.42578125" style="34" bestFit="1" customWidth="1"/>
    <col min="15872" max="15872" width="17.42578125" style="34" bestFit="1" customWidth="1"/>
    <col min="15873" max="15873" width="20.5703125" style="34" bestFit="1" customWidth="1"/>
    <col min="15874" max="15874" width="6.42578125" style="34" bestFit="1" customWidth="1"/>
    <col min="15875" max="15875" width="49.7109375" style="34" bestFit="1" customWidth="1"/>
    <col min="15876" max="15877" width="8.7109375" style="34" bestFit="1" customWidth="1"/>
    <col min="15878" max="15879" width="7.42578125" style="34" bestFit="1" customWidth="1"/>
    <col min="15880" max="15880" width="26.85546875" style="34" bestFit="1" customWidth="1"/>
    <col min="15881" max="15881" width="20.5703125" style="34" bestFit="1" customWidth="1"/>
    <col min="15882" max="15882" width="6.42578125" style="34" bestFit="1" customWidth="1"/>
    <col min="15883" max="15883" width="49.7109375" style="34" bestFit="1" customWidth="1"/>
    <col min="15884" max="15884" width="8.42578125" style="34" customWidth="1"/>
    <col min="15885" max="15885" width="8.7109375" style="34" bestFit="1" customWidth="1"/>
    <col min="15886" max="15887" width="7.42578125" style="34" bestFit="1" customWidth="1"/>
    <col min="15888" max="15888" width="17.7109375" style="34" bestFit="1" customWidth="1"/>
    <col min="15889" max="15889" width="20.5703125" style="34" bestFit="1" customWidth="1"/>
    <col min="15890" max="16113" width="9.140625" style="34"/>
    <col min="16114" max="16114" width="6.42578125" style="34" bestFit="1" customWidth="1"/>
    <col min="16115" max="16115" width="49.7109375" style="34" bestFit="1" customWidth="1"/>
    <col min="16116" max="16116" width="11.28515625" style="34" bestFit="1" customWidth="1"/>
    <col min="16117" max="16117" width="8.7109375" style="34" bestFit="1" customWidth="1"/>
    <col min="16118" max="16119" width="7.42578125" style="34" bestFit="1" customWidth="1"/>
    <col min="16120" max="16120" width="17.42578125" style="34" bestFit="1" customWidth="1"/>
    <col min="16121" max="16121" width="20.5703125" style="34" bestFit="1" customWidth="1"/>
    <col min="16122" max="16122" width="6.42578125" style="34" bestFit="1" customWidth="1"/>
    <col min="16123" max="16123" width="49.7109375" style="34" bestFit="1" customWidth="1"/>
    <col min="16124" max="16124" width="9.140625" style="34" customWidth="1"/>
    <col min="16125" max="16125" width="9.28515625" style="34" customWidth="1"/>
    <col min="16126" max="16127" width="7.42578125" style="34" bestFit="1" customWidth="1"/>
    <col min="16128" max="16128" width="17.42578125" style="34" bestFit="1" customWidth="1"/>
    <col min="16129" max="16129" width="20.5703125" style="34" bestFit="1" customWidth="1"/>
    <col min="16130" max="16130" width="6.42578125" style="34" bestFit="1" customWidth="1"/>
    <col min="16131" max="16131" width="49.7109375" style="34" bestFit="1" customWidth="1"/>
    <col min="16132" max="16133" width="8.7109375" style="34" bestFit="1" customWidth="1"/>
    <col min="16134" max="16135" width="7.42578125" style="34" bestFit="1" customWidth="1"/>
    <col min="16136" max="16136" width="26.85546875" style="34" bestFit="1" customWidth="1"/>
    <col min="16137" max="16137" width="20.5703125" style="34" bestFit="1" customWidth="1"/>
    <col min="16138" max="16138" width="6.42578125" style="34" bestFit="1" customWidth="1"/>
    <col min="16139" max="16139" width="49.7109375" style="34" bestFit="1" customWidth="1"/>
    <col min="16140" max="16140" width="8.42578125" style="34" customWidth="1"/>
    <col min="16141" max="16141" width="8.7109375" style="34" bestFit="1" customWidth="1"/>
    <col min="16142" max="16143" width="7.42578125" style="34" bestFit="1" customWidth="1"/>
    <col min="16144" max="16144" width="17.7109375" style="34" bestFit="1" customWidth="1"/>
    <col min="16145" max="16145" width="20.5703125" style="34" bestFit="1" customWidth="1"/>
    <col min="16146" max="16384" width="9.140625" style="34"/>
  </cols>
  <sheetData>
    <row r="1" spans="1:40" s="429" customFormat="1" ht="36.75" customHeight="1" thickTop="1" thickBot="1" x14ac:dyDescent="0.55000000000000004">
      <c r="A1" s="1273" t="s">
        <v>247</v>
      </c>
      <c r="B1" s="1274" t="s">
        <v>247</v>
      </c>
      <c r="C1" s="1274"/>
      <c r="D1" s="1274"/>
      <c r="E1" s="1274"/>
      <c r="F1" s="1274"/>
      <c r="G1" s="423"/>
      <c r="H1" s="423" t="s">
        <v>0</v>
      </c>
      <c r="I1" s="1273" t="s">
        <v>249</v>
      </c>
      <c r="J1" s="1274" t="s">
        <v>249</v>
      </c>
      <c r="K1" s="1274"/>
      <c r="L1" s="1274"/>
      <c r="M1" s="1274"/>
      <c r="N1" s="1274"/>
      <c r="O1" s="423"/>
      <c r="P1" s="423" t="s">
        <v>1</v>
      </c>
      <c r="Q1" s="1273" t="s">
        <v>248</v>
      </c>
      <c r="R1" s="1274" t="s">
        <v>248</v>
      </c>
      <c r="S1" s="1274"/>
      <c r="T1" s="1274"/>
      <c r="U1" s="1274"/>
      <c r="V1" s="1274"/>
      <c r="W1" s="423"/>
      <c r="X1" s="423" t="s">
        <v>2</v>
      </c>
      <c r="Y1" s="1273" t="s">
        <v>250</v>
      </c>
      <c r="Z1" s="1274" t="s">
        <v>250</v>
      </c>
      <c r="AA1" s="1274"/>
      <c r="AB1" s="1274"/>
      <c r="AC1" s="1274"/>
      <c r="AD1" s="1274"/>
      <c r="AE1" s="423"/>
      <c r="AF1" s="423" t="s">
        <v>59</v>
      </c>
      <c r="AG1" s="1268" t="s">
        <v>394</v>
      </c>
      <c r="AH1" s="1269"/>
      <c r="AI1" s="1269"/>
      <c r="AJ1" s="1269"/>
      <c r="AK1" s="1269"/>
      <c r="AL1" s="1269"/>
      <c r="AM1" s="424"/>
      <c r="AN1" s="57" t="s">
        <v>275</v>
      </c>
    </row>
    <row r="2" spans="1:40" ht="16.5" thickBot="1" x14ac:dyDescent="0.3">
      <c r="A2" s="58" t="s">
        <v>139</v>
      </c>
      <c r="B2" s="59" t="s">
        <v>140</v>
      </c>
      <c r="C2" s="59" t="s">
        <v>141</v>
      </c>
      <c r="D2" s="59" t="s">
        <v>142</v>
      </c>
      <c r="E2" s="59" t="s">
        <v>137</v>
      </c>
      <c r="F2" s="59" t="s">
        <v>143</v>
      </c>
      <c r="G2" s="59" t="s">
        <v>144</v>
      </c>
      <c r="H2" s="60" t="s">
        <v>16</v>
      </c>
      <c r="I2" s="58" t="s">
        <v>139</v>
      </c>
      <c r="J2" s="59" t="s">
        <v>140</v>
      </c>
      <c r="K2" s="59" t="s">
        <v>141</v>
      </c>
      <c r="L2" s="59" t="s">
        <v>142</v>
      </c>
      <c r="M2" s="59" t="s">
        <v>137</v>
      </c>
      <c r="N2" s="59" t="s">
        <v>143</v>
      </c>
      <c r="O2" s="59" t="s">
        <v>144</v>
      </c>
      <c r="P2" s="60" t="s">
        <v>16</v>
      </c>
      <c r="Q2" s="31" t="s">
        <v>139</v>
      </c>
      <c r="R2" s="59" t="s">
        <v>140</v>
      </c>
      <c r="S2" s="59" t="s">
        <v>141</v>
      </c>
      <c r="T2" s="59" t="s">
        <v>142</v>
      </c>
      <c r="U2" s="59" t="s">
        <v>137</v>
      </c>
      <c r="V2" s="59" t="s">
        <v>143</v>
      </c>
      <c r="W2" s="59" t="s">
        <v>144</v>
      </c>
      <c r="X2" s="59" t="s">
        <v>16</v>
      </c>
      <c r="Y2" s="58" t="s">
        <v>139</v>
      </c>
      <c r="Z2" s="59" t="s">
        <v>140</v>
      </c>
      <c r="AA2" s="59" t="s">
        <v>141</v>
      </c>
      <c r="AB2" s="59" t="s">
        <v>142</v>
      </c>
      <c r="AC2" s="59" t="s">
        <v>137</v>
      </c>
      <c r="AD2" s="59" t="s">
        <v>143</v>
      </c>
      <c r="AE2" s="59" t="s">
        <v>144</v>
      </c>
      <c r="AF2" s="59" t="s">
        <v>16</v>
      </c>
      <c r="AG2" s="61" t="s">
        <v>139</v>
      </c>
      <c r="AH2" s="59" t="s">
        <v>140</v>
      </c>
      <c r="AI2" s="59" t="s">
        <v>141</v>
      </c>
      <c r="AJ2" s="59" t="s">
        <v>142</v>
      </c>
      <c r="AK2" s="59" t="s">
        <v>137</v>
      </c>
      <c r="AL2" s="59" t="s">
        <v>143</v>
      </c>
      <c r="AM2" s="59" t="s">
        <v>144</v>
      </c>
      <c r="AN2" s="62" t="s">
        <v>16</v>
      </c>
    </row>
    <row r="3" spans="1:40" ht="18" customHeight="1" x14ac:dyDescent="0.25">
      <c r="A3" s="63">
        <v>1</v>
      </c>
      <c r="B3" s="32" t="s">
        <v>22</v>
      </c>
      <c r="C3" s="15">
        <v>4</v>
      </c>
      <c r="D3" s="15">
        <f t="shared" ref="D3:D8" si="0">SUM(E3:F3)</f>
        <v>10</v>
      </c>
      <c r="E3" s="15">
        <v>10</v>
      </c>
      <c r="F3" s="15">
        <v>0</v>
      </c>
      <c r="G3" s="15" t="s">
        <v>99</v>
      </c>
      <c r="H3" s="27"/>
      <c r="I3" s="63">
        <v>1</v>
      </c>
      <c r="J3" s="32" t="s">
        <v>22</v>
      </c>
      <c r="K3" s="15">
        <v>4</v>
      </c>
      <c r="L3" s="15">
        <f t="shared" ref="L3:L8" si="1">SUM(M3:N3)</f>
        <v>10</v>
      </c>
      <c r="M3" s="15">
        <v>10</v>
      </c>
      <c r="N3" s="15">
        <v>0</v>
      </c>
      <c r="O3" s="15" t="s">
        <v>99</v>
      </c>
      <c r="P3" s="27"/>
      <c r="Q3" s="64">
        <v>1</v>
      </c>
      <c r="R3" s="32" t="s">
        <v>22</v>
      </c>
      <c r="S3" s="15">
        <v>4</v>
      </c>
      <c r="T3" s="15">
        <f t="shared" ref="T3:T8" si="2">SUM(U3:V3)</f>
        <v>10</v>
      </c>
      <c r="U3" s="15">
        <v>10</v>
      </c>
      <c r="V3" s="15">
        <v>0</v>
      </c>
      <c r="W3" s="15" t="s">
        <v>99</v>
      </c>
      <c r="X3" s="15"/>
      <c r="Y3" s="63">
        <v>1</v>
      </c>
      <c r="Z3" s="32" t="s">
        <v>22</v>
      </c>
      <c r="AA3" s="15">
        <v>4</v>
      </c>
      <c r="AB3" s="15">
        <f t="shared" ref="AB3:AB8" si="3">SUM(AC3:AD3)</f>
        <v>10</v>
      </c>
      <c r="AC3" s="15">
        <v>10</v>
      </c>
      <c r="AD3" s="15">
        <v>0</v>
      </c>
      <c r="AE3" s="15" t="s">
        <v>99</v>
      </c>
      <c r="AF3" s="15"/>
      <c r="AG3" s="425">
        <v>1</v>
      </c>
      <c r="AH3" s="32" t="s">
        <v>22</v>
      </c>
      <c r="AI3" s="15">
        <v>4</v>
      </c>
      <c r="AJ3" s="15">
        <f t="shared" ref="AJ3:AJ8" si="4">SUM(AK3:AL3)</f>
        <v>10</v>
      </c>
      <c r="AK3" s="15">
        <v>10</v>
      </c>
      <c r="AL3" s="15">
        <v>0</v>
      </c>
      <c r="AM3" s="15" t="s">
        <v>99</v>
      </c>
      <c r="AN3" s="50"/>
    </row>
    <row r="4" spans="1:40" ht="18" customHeight="1" x14ac:dyDescent="0.25">
      <c r="A4" s="65"/>
      <c r="B4" s="14" t="s">
        <v>17</v>
      </c>
      <c r="C4" s="14">
        <v>5</v>
      </c>
      <c r="D4" s="14">
        <f t="shared" si="0"/>
        <v>25</v>
      </c>
      <c r="E4" s="14">
        <v>15</v>
      </c>
      <c r="F4" s="14">
        <v>10</v>
      </c>
      <c r="G4" s="14" t="s">
        <v>99</v>
      </c>
      <c r="H4" s="20"/>
      <c r="I4" s="65"/>
      <c r="J4" s="14" t="s">
        <v>17</v>
      </c>
      <c r="K4" s="14">
        <v>5</v>
      </c>
      <c r="L4" s="14">
        <f t="shared" si="1"/>
        <v>25</v>
      </c>
      <c r="M4" s="14">
        <v>15</v>
      </c>
      <c r="N4" s="14">
        <v>10</v>
      </c>
      <c r="O4" s="14" t="s">
        <v>99</v>
      </c>
      <c r="P4" s="20"/>
      <c r="Q4" s="18"/>
      <c r="R4" s="14" t="s">
        <v>17</v>
      </c>
      <c r="S4" s="14">
        <v>5</v>
      </c>
      <c r="T4" s="14">
        <f t="shared" si="2"/>
        <v>25</v>
      </c>
      <c r="U4" s="14">
        <v>15</v>
      </c>
      <c r="V4" s="14">
        <v>10</v>
      </c>
      <c r="W4" s="14" t="s">
        <v>99</v>
      </c>
      <c r="X4" s="14"/>
      <c r="Y4" s="65"/>
      <c r="Z4" s="14" t="s">
        <v>17</v>
      </c>
      <c r="AA4" s="14">
        <v>5</v>
      </c>
      <c r="AB4" s="14">
        <f t="shared" si="3"/>
        <v>25</v>
      </c>
      <c r="AC4" s="14">
        <v>15</v>
      </c>
      <c r="AD4" s="14">
        <v>10</v>
      </c>
      <c r="AE4" s="14" t="s">
        <v>99</v>
      </c>
      <c r="AF4" s="14"/>
      <c r="AG4" s="398"/>
      <c r="AH4" s="14" t="s">
        <v>17</v>
      </c>
      <c r="AI4" s="14">
        <v>5</v>
      </c>
      <c r="AJ4" s="14">
        <f t="shared" si="4"/>
        <v>25</v>
      </c>
      <c r="AK4" s="14">
        <v>15</v>
      </c>
      <c r="AL4" s="14">
        <v>10</v>
      </c>
      <c r="AM4" s="14" t="s">
        <v>99</v>
      </c>
      <c r="AN4" s="50"/>
    </row>
    <row r="5" spans="1:40" ht="18" customHeight="1" x14ac:dyDescent="0.25">
      <c r="A5" s="65"/>
      <c r="B5" s="14" t="s">
        <v>132</v>
      </c>
      <c r="C5" s="14">
        <v>6</v>
      </c>
      <c r="D5" s="14">
        <f t="shared" si="0"/>
        <v>25</v>
      </c>
      <c r="E5" s="14">
        <v>15</v>
      </c>
      <c r="F5" s="14">
        <v>10</v>
      </c>
      <c r="G5" s="14" t="s">
        <v>99</v>
      </c>
      <c r="H5" s="20"/>
      <c r="I5" s="65"/>
      <c r="J5" s="14" t="s">
        <v>132</v>
      </c>
      <c r="K5" s="14">
        <v>6</v>
      </c>
      <c r="L5" s="14">
        <f t="shared" si="1"/>
        <v>25</v>
      </c>
      <c r="M5" s="14">
        <v>15</v>
      </c>
      <c r="N5" s="14">
        <v>10</v>
      </c>
      <c r="O5" s="14" t="s">
        <v>99</v>
      </c>
      <c r="P5" s="20"/>
      <c r="Q5" s="18"/>
      <c r="R5" s="14" t="s">
        <v>132</v>
      </c>
      <c r="S5" s="14">
        <v>6</v>
      </c>
      <c r="T5" s="14">
        <f t="shared" si="2"/>
        <v>25</v>
      </c>
      <c r="U5" s="14">
        <v>15</v>
      </c>
      <c r="V5" s="14">
        <v>10</v>
      </c>
      <c r="W5" s="14" t="s">
        <v>99</v>
      </c>
      <c r="X5" s="14"/>
      <c r="Y5" s="65"/>
      <c r="Z5" s="14" t="s">
        <v>132</v>
      </c>
      <c r="AA5" s="14">
        <v>6</v>
      </c>
      <c r="AB5" s="14">
        <f t="shared" si="3"/>
        <v>25</v>
      </c>
      <c r="AC5" s="14">
        <v>15</v>
      </c>
      <c r="AD5" s="14">
        <v>10</v>
      </c>
      <c r="AE5" s="14" t="s">
        <v>99</v>
      </c>
      <c r="AF5" s="14"/>
      <c r="AG5" s="398"/>
      <c r="AH5" s="14" t="s">
        <v>132</v>
      </c>
      <c r="AI5" s="14">
        <v>6</v>
      </c>
      <c r="AJ5" s="14">
        <f t="shared" si="4"/>
        <v>25</v>
      </c>
      <c r="AK5" s="14">
        <v>15</v>
      </c>
      <c r="AL5" s="14">
        <v>10</v>
      </c>
      <c r="AM5" s="14" t="s">
        <v>99</v>
      </c>
      <c r="AN5" s="50"/>
    </row>
    <row r="6" spans="1:40" ht="18" customHeight="1" x14ac:dyDescent="0.25">
      <c r="A6" s="65"/>
      <c r="B6" s="14" t="s">
        <v>119</v>
      </c>
      <c r="C6" s="14">
        <v>6</v>
      </c>
      <c r="D6" s="14">
        <f t="shared" si="0"/>
        <v>25</v>
      </c>
      <c r="E6" s="14">
        <v>15</v>
      </c>
      <c r="F6" s="14">
        <v>10</v>
      </c>
      <c r="G6" s="14" t="s">
        <v>99</v>
      </c>
      <c r="H6" s="20"/>
      <c r="I6" s="65"/>
      <c r="J6" s="14" t="s">
        <v>119</v>
      </c>
      <c r="K6" s="14">
        <v>6</v>
      </c>
      <c r="L6" s="14">
        <f t="shared" si="1"/>
        <v>25</v>
      </c>
      <c r="M6" s="14">
        <v>15</v>
      </c>
      <c r="N6" s="14">
        <v>10</v>
      </c>
      <c r="O6" s="14" t="s">
        <v>99</v>
      </c>
      <c r="P6" s="20"/>
      <c r="Q6" s="18"/>
      <c r="R6" s="14" t="s">
        <v>119</v>
      </c>
      <c r="S6" s="14">
        <v>6</v>
      </c>
      <c r="T6" s="14">
        <f t="shared" si="2"/>
        <v>25</v>
      </c>
      <c r="U6" s="14">
        <v>15</v>
      </c>
      <c r="V6" s="14">
        <v>10</v>
      </c>
      <c r="W6" s="14" t="s">
        <v>99</v>
      </c>
      <c r="X6" s="14"/>
      <c r="Y6" s="65"/>
      <c r="Z6" s="14" t="s">
        <v>119</v>
      </c>
      <c r="AA6" s="14">
        <v>6</v>
      </c>
      <c r="AB6" s="14">
        <f t="shared" si="3"/>
        <v>25</v>
      </c>
      <c r="AC6" s="14">
        <v>15</v>
      </c>
      <c r="AD6" s="14">
        <v>10</v>
      </c>
      <c r="AE6" s="14" t="s">
        <v>99</v>
      </c>
      <c r="AF6" s="14"/>
      <c r="AG6" s="398"/>
      <c r="AH6" s="14" t="s">
        <v>119</v>
      </c>
      <c r="AI6" s="14">
        <v>6</v>
      </c>
      <c r="AJ6" s="14">
        <f t="shared" si="4"/>
        <v>25</v>
      </c>
      <c r="AK6" s="14">
        <v>15</v>
      </c>
      <c r="AL6" s="14">
        <v>10</v>
      </c>
      <c r="AM6" s="14" t="s">
        <v>99</v>
      </c>
      <c r="AN6" s="50"/>
    </row>
    <row r="7" spans="1:40" ht="18" customHeight="1" x14ac:dyDescent="0.25">
      <c r="A7" s="65"/>
      <c r="B7" s="14" t="s">
        <v>113</v>
      </c>
      <c r="C7" s="14">
        <v>3</v>
      </c>
      <c r="D7" s="14">
        <f t="shared" si="0"/>
        <v>10</v>
      </c>
      <c r="E7" s="14">
        <v>0</v>
      </c>
      <c r="F7" s="14">
        <v>10</v>
      </c>
      <c r="G7" s="14" t="s">
        <v>101</v>
      </c>
      <c r="H7" s="20"/>
      <c r="I7" s="65"/>
      <c r="J7" s="14" t="s">
        <v>113</v>
      </c>
      <c r="K7" s="14">
        <v>3</v>
      </c>
      <c r="L7" s="14">
        <f t="shared" si="1"/>
        <v>10</v>
      </c>
      <c r="M7" s="14">
        <v>0</v>
      </c>
      <c r="N7" s="14">
        <v>10</v>
      </c>
      <c r="O7" s="14" t="s">
        <v>101</v>
      </c>
      <c r="P7" s="20"/>
      <c r="Q7" s="18"/>
      <c r="R7" s="14" t="s">
        <v>113</v>
      </c>
      <c r="S7" s="14">
        <v>3</v>
      </c>
      <c r="T7" s="14">
        <f t="shared" si="2"/>
        <v>10</v>
      </c>
      <c r="U7" s="14">
        <v>0</v>
      </c>
      <c r="V7" s="14">
        <v>10</v>
      </c>
      <c r="W7" s="14" t="s">
        <v>101</v>
      </c>
      <c r="X7" s="14"/>
      <c r="Y7" s="65"/>
      <c r="Z7" s="14" t="s">
        <v>113</v>
      </c>
      <c r="AA7" s="14">
        <v>3</v>
      </c>
      <c r="AB7" s="14">
        <f t="shared" si="3"/>
        <v>10</v>
      </c>
      <c r="AC7" s="14">
        <v>0</v>
      </c>
      <c r="AD7" s="14">
        <v>10</v>
      </c>
      <c r="AE7" s="14" t="s">
        <v>101</v>
      </c>
      <c r="AF7" s="14"/>
      <c r="AG7" s="398"/>
      <c r="AH7" s="14" t="s">
        <v>113</v>
      </c>
      <c r="AI7" s="14">
        <v>3</v>
      </c>
      <c r="AJ7" s="14">
        <f t="shared" si="4"/>
        <v>10</v>
      </c>
      <c r="AK7" s="14">
        <v>0</v>
      </c>
      <c r="AL7" s="14">
        <v>10</v>
      </c>
      <c r="AM7" s="14" t="s">
        <v>101</v>
      </c>
      <c r="AN7" s="50"/>
    </row>
    <row r="8" spans="1:40" ht="18" customHeight="1" x14ac:dyDescent="0.25">
      <c r="A8" s="65"/>
      <c r="B8" s="14" t="s">
        <v>124</v>
      </c>
      <c r="C8" s="14">
        <v>3</v>
      </c>
      <c r="D8" s="14">
        <f t="shared" si="0"/>
        <v>15</v>
      </c>
      <c r="E8" s="14">
        <v>15</v>
      </c>
      <c r="F8" s="14">
        <v>0</v>
      </c>
      <c r="G8" s="14" t="s">
        <v>99</v>
      </c>
      <c r="H8" s="20"/>
      <c r="I8" s="65"/>
      <c r="J8" s="14" t="s">
        <v>124</v>
      </c>
      <c r="K8" s="14">
        <v>3</v>
      </c>
      <c r="L8" s="14">
        <f t="shared" si="1"/>
        <v>15</v>
      </c>
      <c r="M8" s="14">
        <v>15</v>
      </c>
      <c r="N8" s="14">
        <v>0</v>
      </c>
      <c r="O8" s="14" t="s">
        <v>99</v>
      </c>
      <c r="P8" s="20"/>
      <c r="Q8" s="18"/>
      <c r="R8" s="14" t="s">
        <v>124</v>
      </c>
      <c r="S8" s="14">
        <v>3</v>
      </c>
      <c r="T8" s="14">
        <f t="shared" si="2"/>
        <v>15</v>
      </c>
      <c r="U8" s="14">
        <v>15</v>
      </c>
      <c r="V8" s="14">
        <v>0</v>
      </c>
      <c r="W8" s="14" t="s">
        <v>99</v>
      </c>
      <c r="X8" s="14"/>
      <c r="Y8" s="65"/>
      <c r="Z8" s="14" t="s">
        <v>124</v>
      </c>
      <c r="AA8" s="14">
        <v>3</v>
      </c>
      <c r="AB8" s="14">
        <f t="shared" si="3"/>
        <v>15</v>
      </c>
      <c r="AC8" s="14">
        <v>15</v>
      </c>
      <c r="AD8" s="14">
        <v>0</v>
      </c>
      <c r="AE8" s="14" t="s">
        <v>99</v>
      </c>
      <c r="AF8" s="14"/>
      <c r="AG8" s="398"/>
      <c r="AH8" s="14" t="s">
        <v>124</v>
      </c>
      <c r="AI8" s="14">
        <v>3</v>
      </c>
      <c r="AJ8" s="14">
        <f t="shared" si="4"/>
        <v>15</v>
      </c>
      <c r="AK8" s="14">
        <v>15</v>
      </c>
      <c r="AL8" s="14">
        <v>0</v>
      </c>
      <c r="AM8" s="14" t="s">
        <v>99</v>
      </c>
      <c r="AN8" s="50"/>
    </row>
    <row r="9" spans="1:40" ht="18.75" customHeight="1" x14ac:dyDescent="0.25">
      <c r="A9" s="65"/>
      <c r="B9" s="22" t="s">
        <v>145</v>
      </c>
      <c r="C9" s="14">
        <v>3</v>
      </c>
      <c r="D9" s="14">
        <v>15</v>
      </c>
      <c r="E9" s="14">
        <v>0</v>
      </c>
      <c r="F9" s="14">
        <v>15</v>
      </c>
      <c r="G9" s="14" t="s">
        <v>101</v>
      </c>
      <c r="H9" s="20"/>
      <c r="I9" s="65"/>
      <c r="J9" s="22" t="s">
        <v>145</v>
      </c>
      <c r="K9" s="14">
        <v>3</v>
      </c>
      <c r="L9" s="14">
        <v>15</v>
      </c>
      <c r="M9" s="14">
        <v>0</v>
      </c>
      <c r="N9" s="14">
        <v>15</v>
      </c>
      <c r="O9" s="14" t="s">
        <v>101</v>
      </c>
      <c r="P9" s="20"/>
      <c r="Q9" s="18"/>
      <c r="R9" s="22" t="s">
        <v>145</v>
      </c>
      <c r="S9" s="14">
        <v>3</v>
      </c>
      <c r="T9" s="14">
        <v>15</v>
      </c>
      <c r="U9" s="14">
        <v>0</v>
      </c>
      <c r="V9" s="14">
        <v>15</v>
      </c>
      <c r="W9" s="14" t="s">
        <v>101</v>
      </c>
      <c r="X9" s="14"/>
      <c r="Y9" s="65"/>
      <c r="Z9" s="22" t="s">
        <v>145</v>
      </c>
      <c r="AA9" s="14">
        <v>3</v>
      </c>
      <c r="AB9" s="14">
        <v>15</v>
      </c>
      <c r="AC9" s="14">
        <v>0</v>
      </c>
      <c r="AD9" s="14">
        <v>15</v>
      </c>
      <c r="AE9" s="14" t="s">
        <v>101</v>
      </c>
      <c r="AF9" s="14"/>
      <c r="AG9" s="398"/>
      <c r="AH9" s="22" t="s">
        <v>145</v>
      </c>
      <c r="AI9" s="14">
        <v>3</v>
      </c>
      <c r="AJ9" s="14">
        <v>15</v>
      </c>
      <c r="AK9" s="14">
        <v>0</v>
      </c>
      <c r="AL9" s="14">
        <v>15</v>
      </c>
      <c r="AM9" s="14" t="s">
        <v>101</v>
      </c>
      <c r="AN9" s="50"/>
    </row>
    <row r="10" spans="1:40" ht="15.75" customHeight="1" x14ac:dyDescent="0.25">
      <c r="A10" s="65"/>
      <c r="B10" s="16" t="s">
        <v>146</v>
      </c>
      <c r="C10" s="14">
        <v>3</v>
      </c>
      <c r="D10" s="14">
        <v>15</v>
      </c>
      <c r="E10" s="14">
        <v>0</v>
      </c>
      <c r="F10" s="14">
        <v>15</v>
      </c>
      <c r="G10" s="14" t="s">
        <v>101</v>
      </c>
      <c r="H10" s="20"/>
      <c r="I10" s="65"/>
      <c r="J10" s="16" t="s">
        <v>146</v>
      </c>
      <c r="K10" s="14"/>
      <c r="L10" s="14"/>
      <c r="M10" s="14"/>
      <c r="N10" s="14"/>
      <c r="O10" s="14" t="s">
        <v>101</v>
      </c>
      <c r="P10" s="20"/>
      <c r="Q10" s="18"/>
      <c r="R10" s="16" t="s">
        <v>146</v>
      </c>
      <c r="S10" s="14"/>
      <c r="T10" s="14"/>
      <c r="U10" s="14"/>
      <c r="V10" s="14"/>
      <c r="W10" s="14" t="s">
        <v>101</v>
      </c>
      <c r="X10" s="14"/>
      <c r="Y10" s="65"/>
      <c r="Z10" s="16" t="s">
        <v>146</v>
      </c>
      <c r="AA10" s="14"/>
      <c r="AB10" s="14"/>
      <c r="AC10" s="14"/>
      <c r="AD10" s="14"/>
      <c r="AE10" s="14" t="s">
        <v>101</v>
      </c>
      <c r="AF10" s="14"/>
      <c r="AG10" s="398"/>
      <c r="AH10" s="16" t="s">
        <v>146</v>
      </c>
      <c r="AI10" s="14"/>
      <c r="AJ10" s="14"/>
      <c r="AK10" s="14"/>
      <c r="AL10" s="14"/>
      <c r="AM10" s="14" t="s">
        <v>101</v>
      </c>
      <c r="AN10" s="50"/>
    </row>
    <row r="11" spans="1:40" ht="15.75" customHeight="1" x14ac:dyDescent="0.25">
      <c r="A11" s="65"/>
      <c r="B11" s="16" t="s">
        <v>147</v>
      </c>
      <c r="C11" s="14">
        <v>3</v>
      </c>
      <c r="D11" s="14">
        <v>15</v>
      </c>
      <c r="E11" s="14">
        <v>0</v>
      </c>
      <c r="F11" s="14">
        <v>15</v>
      </c>
      <c r="G11" s="14" t="s">
        <v>101</v>
      </c>
      <c r="H11" s="20"/>
      <c r="I11" s="65"/>
      <c r="J11" s="16" t="s">
        <v>147</v>
      </c>
      <c r="K11" s="14"/>
      <c r="L11" s="14"/>
      <c r="M11" s="14"/>
      <c r="N11" s="14"/>
      <c r="O11" s="14" t="s">
        <v>101</v>
      </c>
      <c r="P11" s="20"/>
      <c r="Q11" s="18"/>
      <c r="R11" s="16" t="s">
        <v>147</v>
      </c>
      <c r="S11" s="14"/>
      <c r="T11" s="14"/>
      <c r="U11" s="14"/>
      <c r="V11" s="14"/>
      <c r="W11" s="14" t="s">
        <v>101</v>
      </c>
      <c r="X11" s="14"/>
      <c r="Y11" s="65"/>
      <c r="Z11" s="16" t="s">
        <v>147</v>
      </c>
      <c r="AA11" s="14"/>
      <c r="AB11" s="14"/>
      <c r="AC11" s="14"/>
      <c r="AD11" s="14"/>
      <c r="AE11" s="14" t="s">
        <v>101</v>
      </c>
      <c r="AF11" s="14"/>
      <c r="AG11" s="398"/>
      <c r="AH11" s="16" t="s">
        <v>149</v>
      </c>
      <c r="AI11" s="14"/>
      <c r="AJ11" s="14"/>
      <c r="AK11" s="14"/>
      <c r="AL11" s="14"/>
      <c r="AM11" s="14" t="s">
        <v>101</v>
      </c>
      <c r="AN11" s="50"/>
    </row>
    <row r="12" spans="1:40" ht="15.75" customHeight="1" x14ac:dyDescent="0.25">
      <c r="A12" s="65"/>
      <c r="B12" s="16" t="s">
        <v>148</v>
      </c>
      <c r="C12" s="14">
        <v>3</v>
      </c>
      <c r="D12" s="14">
        <v>15</v>
      </c>
      <c r="E12" s="14">
        <v>0</v>
      </c>
      <c r="F12" s="14">
        <v>15</v>
      </c>
      <c r="G12" s="14" t="s">
        <v>101</v>
      </c>
      <c r="H12" s="20"/>
      <c r="I12" s="65"/>
      <c r="J12" s="16" t="s">
        <v>148</v>
      </c>
      <c r="K12" s="14"/>
      <c r="L12" s="14"/>
      <c r="M12" s="14"/>
      <c r="N12" s="14"/>
      <c r="O12" s="14" t="s">
        <v>101</v>
      </c>
      <c r="P12" s="20"/>
      <c r="Q12" s="18"/>
      <c r="R12" s="16" t="s">
        <v>148</v>
      </c>
      <c r="S12" s="14"/>
      <c r="T12" s="14"/>
      <c r="U12" s="14"/>
      <c r="V12" s="14"/>
      <c r="W12" s="14" t="s">
        <v>101</v>
      </c>
      <c r="X12" s="14"/>
      <c r="Y12" s="65"/>
      <c r="Z12" s="16" t="s">
        <v>148</v>
      </c>
      <c r="AA12" s="14"/>
      <c r="AB12" s="14"/>
      <c r="AC12" s="14"/>
      <c r="AD12" s="14"/>
      <c r="AE12" s="14" t="s">
        <v>101</v>
      </c>
      <c r="AF12" s="14"/>
      <c r="AG12" s="398"/>
      <c r="AH12" s="16" t="s">
        <v>148</v>
      </c>
      <c r="AI12" s="14"/>
      <c r="AJ12" s="14"/>
      <c r="AK12" s="14"/>
      <c r="AL12" s="14"/>
      <c r="AM12" s="14" t="s">
        <v>101</v>
      </c>
      <c r="AN12" s="50"/>
    </row>
    <row r="13" spans="1:40" ht="15.75" customHeight="1" x14ac:dyDescent="0.25">
      <c r="A13" s="65"/>
      <c r="B13" s="16" t="s">
        <v>149</v>
      </c>
      <c r="C13" s="14">
        <v>3</v>
      </c>
      <c r="D13" s="14">
        <v>15</v>
      </c>
      <c r="E13" s="14">
        <v>0</v>
      </c>
      <c r="F13" s="14">
        <v>15</v>
      </c>
      <c r="G13" s="14" t="s">
        <v>101</v>
      </c>
      <c r="H13" s="20"/>
      <c r="I13" s="65"/>
      <c r="J13" s="16" t="s">
        <v>149</v>
      </c>
      <c r="K13" s="14"/>
      <c r="L13" s="14"/>
      <c r="M13" s="14"/>
      <c r="N13" s="14"/>
      <c r="O13" s="14" t="s">
        <v>101</v>
      </c>
      <c r="P13" s="20"/>
      <c r="Q13" s="18"/>
      <c r="R13" s="16" t="s">
        <v>149</v>
      </c>
      <c r="S13" s="14"/>
      <c r="T13" s="14"/>
      <c r="U13" s="14"/>
      <c r="V13" s="14"/>
      <c r="W13" s="14" t="s">
        <v>101</v>
      </c>
      <c r="X13" s="14"/>
      <c r="Y13" s="65"/>
      <c r="Z13" s="16" t="s">
        <v>149</v>
      </c>
      <c r="AA13" s="14"/>
      <c r="AB13" s="14"/>
      <c r="AC13" s="14"/>
      <c r="AD13" s="14"/>
      <c r="AE13" s="14" t="s">
        <v>101</v>
      </c>
      <c r="AF13" s="14"/>
      <c r="AG13" s="398"/>
      <c r="AN13" s="50"/>
    </row>
    <row r="14" spans="1:40" ht="18.75" customHeight="1" x14ac:dyDescent="0.25">
      <c r="A14" s="65"/>
      <c r="B14" s="23" t="s">
        <v>150</v>
      </c>
      <c r="C14" s="14">
        <v>0</v>
      </c>
      <c r="D14" s="14">
        <v>15</v>
      </c>
      <c r="E14" s="14">
        <v>0</v>
      </c>
      <c r="F14" s="14">
        <v>15</v>
      </c>
      <c r="G14" s="14" t="s">
        <v>28</v>
      </c>
      <c r="H14" s="20"/>
      <c r="I14" s="65"/>
      <c r="J14" s="23" t="s">
        <v>150</v>
      </c>
      <c r="K14" s="14">
        <v>0</v>
      </c>
      <c r="L14" s="14">
        <v>15</v>
      </c>
      <c r="M14" s="14">
        <v>0</v>
      </c>
      <c r="N14" s="14">
        <v>15</v>
      </c>
      <c r="O14" s="14" t="s">
        <v>28</v>
      </c>
      <c r="P14" s="20"/>
      <c r="Q14" s="18"/>
      <c r="R14" s="23" t="s">
        <v>150</v>
      </c>
      <c r="S14" s="14">
        <v>0</v>
      </c>
      <c r="T14" s="14">
        <v>15</v>
      </c>
      <c r="U14" s="14">
        <v>0</v>
      </c>
      <c r="V14" s="14">
        <v>15</v>
      </c>
      <c r="W14" s="14" t="s">
        <v>28</v>
      </c>
      <c r="X14" s="14"/>
      <c r="Y14" s="65"/>
      <c r="Z14" s="23" t="s">
        <v>150</v>
      </c>
      <c r="AA14" s="14">
        <v>0</v>
      </c>
      <c r="AB14" s="14">
        <v>15</v>
      </c>
      <c r="AC14" s="14">
        <v>0</v>
      </c>
      <c r="AD14" s="14">
        <v>15</v>
      </c>
      <c r="AE14" s="14" t="s">
        <v>28</v>
      </c>
      <c r="AF14" s="14"/>
      <c r="AG14" s="398"/>
      <c r="AH14" s="23" t="s">
        <v>150</v>
      </c>
      <c r="AI14" s="14">
        <v>0</v>
      </c>
      <c r="AJ14" s="14">
        <v>15</v>
      </c>
      <c r="AK14" s="14">
        <v>0</v>
      </c>
      <c r="AL14" s="14">
        <v>15</v>
      </c>
      <c r="AM14" s="14" t="s">
        <v>28</v>
      </c>
      <c r="AN14" s="50"/>
    </row>
    <row r="15" spans="1:40" ht="15.75" customHeight="1" x14ac:dyDescent="0.25">
      <c r="A15" s="65"/>
      <c r="B15" s="16" t="s">
        <v>151</v>
      </c>
      <c r="C15" s="14">
        <v>0</v>
      </c>
      <c r="D15" s="14">
        <v>15</v>
      </c>
      <c r="E15" s="14">
        <v>0</v>
      </c>
      <c r="F15" s="14">
        <v>15</v>
      </c>
      <c r="G15" s="14" t="s">
        <v>28</v>
      </c>
      <c r="H15" s="20"/>
      <c r="I15" s="65"/>
      <c r="J15" s="16" t="s">
        <v>151</v>
      </c>
      <c r="K15" s="14"/>
      <c r="L15" s="14"/>
      <c r="M15" s="14"/>
      <c r="N15" s="14"/>
      <c r="O15" s="14" t="s">
        <v>28</v>
      </c>
      <c r="P15" s="20"/>
      <c r="Q15" s="18"/>
      <c r="R15" s="16" t="s">
        <v>151</v>
      </c>
      <c r="S15" s="14"/>
      <c r="T15" s="14"/>
      <c r="U15" s="14"/>
      <c r="V15" s="14"/>
      <c r="W15" s="14" t="s">
        <v>28</v>
      </c>
      <c r="X15" s="14"/>
      <c r="Y15" s="65"/>
      <c r="Z15" s="16" t="s">
        <v>151</v>
      </c>
      <c r="AA15" s="14"/>
      <c r="AB15" s="14"/>
      <c r="AC15" s="14"/>
      <c r="AD15" s="14"/>
      <c r="AE15" s="14" t="s">
        <v>28</v>
      </c>
      <c r="AF15" s="14"/>
      <c r="AG15" s="398"/>
      <c r="AH15" s="16" t="s">
        <v>151</v>
      </c>
      <c r="AI15" s="14"/>
      <c r="AJ15" s="14"/>
      <c r="AK15" s="14"/>
      <c r="AL15" s="14"/>
      <c r="AM15" s="14" t="s">
        <v>28</v>
      </c>
      <c r="AN15" s="50"/>
    </row>
    <row r="16" spans="1:40" ht="15.75" customHeight="1" x14ac:dyDescent="0.25">
      <c r="A16" s="65"/>
      <c r="B16" s="16" t="s">
        <v>152</v>
      </c>
      <c r="C16" s="14">
        <v>0</v>
      </c>
      <c r="D16" s="14">
        <v>15</v>
      </c>
      <c r="E16" s="14">
        <v>0</v>
      </c>
      <c r="F16" s="14">
        <v>15</v>
      </c>
      <c r="G16" s="14" t="s">
        <v>28</v>
      </c>
      <c r="H16" s="20"/>
      <c r="I16" s="65"/>
      <c r="J16" s="16" t="s">
        <v>152</v>
      </c>
      <c r="K16" s="14"/>
      <c r="L16" s="14"/>
      <c r="M16" s="14"/>
      <c r="N16" s="14"/>
      <c r="O16" s="14" t="s">
        <v>28</v>
      </c>
      <c r="P16" s="20"/>
      <c r="Q16" s="18"/>
      <c r="R16" s="16" t="s">
        <v>152</v>
      </c>
      <c r="S16" s="14"/>
      <c r="T16" s="14"/>
      <c r="U16" s="14"/>
      <c r="V16" s="14"/>
      <c r="W16" s="14" t="s">
        <v>28</v>
      </c>
      <c r="X16" s="14"/>
      <c r="Y16" s="65"/>
      <c r="Z16" s="16" t="s">
        <v>152</v>
      </c>
      <c r="AA16" s="14"/>
      <c r="AB16" s="14"/>
      <c r="AC16" s="14"/>
      <c r="AD16" s="14"/>
      <c r="AE16" s="14" t="s">
        <v>28</v>
      </c>
      <c r="AF16" s="14"/>
      <c r="AG16" s="398"/>
      <c r="AH16" s="16" t="s">
        <v>152</v>
      </c>
      <c r="AI16" s="14"/>
      <c r="AJ16" s="14"/>
      <c r="AK16" s="14"/>
      <c r="AL16" s="14"/>
      <c r="AM16" s="14" t="s">
        <v>28</v>
      </c>
      <c r="AN16" s="50"/>
    </row>
    <row r="17" spans="1:40" ht="15.75" customHeight="1" x14ac:dyDescent="0.25">
      <c r="A17" s="65"/>
      <c r="B17" s="16" t="s">
        <v>153</v>
      </c>
      <c r="C17" s="14">
        <v>0</v>
      </c>
      <c r="D17" s="14">
        <v>15</v>
      </c>
      <c r="E17" s="14">
        <v>0</v>
      </c>
      <c r="F17" s="14">
        <v>15</v>
      </c>
      <c r="G17" s="14" t="s">
        <v>28</v>
      </c>
      <c r="H17" s="20"/>
      <c r="I17" s="65"/>
      <c r="J17" s="16" t="s">
        <v>153</v>
      </c>
      <c r="K17" s="14"/>
      <c r="L17" s="14"/>
      <c r="M17" s="14"/>
      <c r="N17" s="14"/>
      <c r="O17" s="14" t="s">
        <v>28</v>
      </c>
      <c r="P17" s="20"/>
      <c r="Q17" s="18"/>
      <c r="R17" s="16" t="s">
        <v>153</v>
      </c>
      <c r="S17" s="14"/>
      <c r="T17" s="14"/>
      <c r="U17" s="14"/>
      <c r="V17" s="14"/>
      <c r="W17" s="14" t="s">
        <v>28</v>
      </c>
      <c r="X17" s="14"/>
      <c r="Y17" s="65"/>
      <c r="Z17" s="16" t="s">
        <v>153</v>
      </c>
      <c r="AA17" s="14"/>
      <c r="AB17" s="14"/>
      <c r="AC17" s="14"/>
      <c r="AD17" s="14"/>
      <c r="AE17" s="14" t="s">
        <v>28</v>
      </c>
      <c r="AF17" s="14"/>
      <c r="AG17" s="398"/>
      <c r="AH17" s="16" t="s">
        <v>153</v>
      </c>
      <c r="AI17" s="14"/>
      <c r="AJ17" s="14"/>
      <c r="AK17" s="14"/>
      <c r="AL17" s="14"/>
      <c r="AM17" s="14" t="s">
        <v>28</v>
      </c>
      <c r="AN17" s="50"/>
    </row>
    <row r="18" spans="1:40" ht="21" customHeight="1" thickBot="1" x14ac:dyDescent="0.3">
      <c r="A18" s="66"/>
      <c r="B18" s="24" t="s">
        <v>135</v>
      </c>
      <c r="C18" s="25">
        <f>SUM(C3:C8,C9)</f>
        <v>30</v>
      </c>
      <c r="D18" s="25">
        <f>SUM(D3:D8,D9)</f>
        <v>125</v>
      </c>
      <c r="E18" s="25">
        <f>SUM(E3:E8,E9)</f>
        <v>70</v>
      </c>
      <c r="F18" s="25">
        <f>SUM(F3:F8,F9)</f>
        <v>55</v>
      </c>
      <c r="G18" s="26" t="s">
        <v>154</v>
      </c>
      <c r="H18" s="19"/>
      <c r="I18" s="66"/>
      <c r="J18" s="24" t="s">
        <v>135</v>
      </c>
      <c r="K18" s="25">
        <f>SUM(K3:K17)</f>
        <v>30</v>
      </c>
      <c r="L18" s="25">
        <f>SUM(L3:L17)</f>
        <v>140</v>
      </c>
      <c r="M18" s="25">
        <f>SUM(M3:M17)</f>
        <v>70</v>
      </c>
      <c r="N18" s="25">
        <f>SUM(N3:N17)</f>
        <v>70</v>
      </c>
      <c r="O18" s="26" t="s">
        <v>154</v>
      </c>
      <c r="P18" s="19"/>
      <c r="Q18" s="26"/>
      <c r="R18" s="24" t="s">
        <v>135</v>
      </c>
      <c r="S18" s="25">
        <f>SUM(S3:S17)</f>
        <v>30</v>
      </c>
      <c r="T18" s="25">
        <f>SUM(T3:T17)</f>
        <v>140</v>
      </c>
      <c r="U18" s="25">
        <f>SUM(U3:U17)</f>
        <v>70</v>
      </c>
      <c r="V18" s="25">
        <f>SUM(V3:V17)</f>
        <v>70</v>
      </c>
      <c r="W18" s="26" t="s">
        <v>154</v>
      </c>
      <c r="X18" s="25"/>
      <c r="Y18" s="66"/>
      <c r="Z18" s="24" t="s">
        <v>135</v>
      </c>
      <c r="AA18" s="25">
        <f>SUM(AA3:AA17)</f>
        <v>30</v>
      </c>
      <c r="AB18" s="25">
        <f>SUM(AB3:AB17)</f>
        <v>140</v>
      </c>
      <c r="AC18" s="25">
        <f>SUM(AC3:AC17)</f>
        <v>70</v>
      </c>
      <c r="AD18" s="25">
        <f>SUM(AD3:AD17)</f>
        <v>70</v>
      </c>
      <c r="AE18" s="26" t="s">
        <v>154</v>
      </c>
      <c r="AF18" s="25"/>
      <c r="AG18" s="51"/>
      <c r="AH18" s="17" t="s">
        <v>135</v>
      </c>
      <c r="AI18" s="14">
        <f>SUM(AI3:AI17)</f>
        <v>30</v>
      </c>
      <c r="AJ18" s="14">
        <f>SUM(AJ3:AJ17)</f>
        <v>140</v>
      </c>
      <c r="AK18" s="14">
        <f>SUM(AK3:AK17)</f>
        <v>70</v>
      </c>
      <c r="AL18" s="14">
        <f>SUM(AL3:AL17)</f>
        <v>70</v>
      </c>
      <c r="AM18" s="18" t="s">
        <v>154</v>
      </c>
      <c r="AN18" s="52"/>
    </row>
    <row r="19" spans="1:40" ht="15.75" customHeight="1" x14ac:dyDescent="0.25">
      <c r="A19" s="63">
        <v>2</v>
      </c>
      <c r="B19" s="15" t="s">
        <v>110</v>
      </c>
      <c r="C19" s="15">
        <v>4</v>
      </c>
      <c r="D19" s="15">
        <v>10</v>
      </c>
      <c r="E19" s="15">
        <v>10</v>
      </c>
      <c r="F19" s="15">
        <v>0</v>
      </c>
      <c r="G19" s="15" t="s">
        <v>99</v>
      </c>
      <c r="H19" s="27"/>
      <c r="I19" s="63">
        <v>2</v>
      </c>
      <c r="J19" s="15" t="s">
        <v>110</v>
      </c>
      <c r="K19" s="15">
        <v>4</v>
      </c>
      <c r="L19" s="15">
        <v>10</v>
      </c>
      <c r="M19" s="15">
        <v>10</v>
      </c>
      <c r="N19" s="15">
        <v>0</v>
      </c>
      <c r="O19" s="15" t="s">
        <v>99</v>
      </c>
      <c r="P19" s="27"/>
      <c r="Q19" s="64">
        <v>2</v>
      </c>
      <c r="R19" s="15" t="s">
        <v>110</v>
      </c>
      <c r="S19" s="15">
        <v>4</v>
      </c>
      <c r="T19" s="15">
        <v>10</v>
      </c>
      <c r="U19" s="15">
        <v>10</v>
      </c>
      <c r="V19" s="15">
        <v>0</v>
      </c>
      <c r="W19" s="15" t="s">
        <v>99</v>
      </c>
      <c r="X19" s="15"/>
      <c r="Y19" s="63">
        <v>2</v>
      </c>
      <c r="Z19" s="15" t="s">
        <v>110</v>
      </c>
      <c r="AA19" s="15">
        <v>4</v>
      </c>
      <c r="AB19" s="15">
        <v>10</v>
      </c>
      <c r="AC19" s="15">
        <v>10</v>
      </c>
      <c r="AD19" s="15">
        <v>0</v>
      </c>
      <c r="AE19" s="15" t="s">
        <v>99</v>
      </c>
      <c r="AF19" s="15"/>
      <c r="AG19" s="425">
        <v>2</v>
      </c>
      <c r="AH19" s="15" t="s">
        <v>110</v>
      </c>
      <c r="AI19" s="15">
        <v>4</v>
      </c>
      <c r="AJ19" s="15">
        <v>10</v>
      </c>
      <c r="AK19" s="15">
        <v>10</v>
      </c>
      <c r="AL19" s="15">
        <v>0</v>
      </c>
      <c r="AM19" s="15" t="s">
        <v>99</v>
      </c>
      <c r="AN19" s="53"/>
    </row>
    <row r="20" spans="1:40" ht="15.75" customHeight="1" x14ac:dyDescent="0.25">
      <c r="A20" s="65"/>
      <c r="B20" s="14" t="s">
        <v>156</v>
      </c>
      <c r="C20" s="14">
        <v>4</v>
      </c>
      <c r="D20" s="14">
        <v>20</v>
      </c>
      <c r="E20" s="14">
        <v>10</v>
      </c>
      <c r="F20" s="14">
        <v>10</v>
      </c>
      <c r="G20" s="14" t="s">
        <v>99</v>
      </c>
      <c r="H20" s="20" t="s">
        <v>17</v>
      </c>
      <c r="I20" s="65"/>
      <c r="J20" s="14" t="s">
        <v>156</v>
      </c>
      <c r="K20" s="14">
        <v>4</v>
      </c>
      <c r="L20" s="14">
        <v>20</v>
      </c>
      <c r="M20" s="14">
        <v>10</v>
      </c>
      <c r="N20" s="14">
        <v>10</v>
      </c>
      <c r="O20" s="14" t="s">
        <v>99</v>
      </c>
      <c r="P20" s="20" t="s">
        <v>17</v>
      </c>
      <c r="Q20" s="18"/>
      <c r="R20" s="14" t="s">
        <v>156</v>
      </c>
      <c r="S20" s="14">
        <v>4</v>
      </c>
      <c r="T20" s="14">
        <v>20</v>
      </c>
      <c r="U20" s="14">
        <v>10</v>
      </c>
      <c r="V20" s="14">
        <v>10</v>
      </c>
      <c r="W20" s="14" t="s">
        <v>99</v>
      </c>
      <c r="X20" s="14" t="s">
        <v>17</v>
      </c>
      <c r="Y20" s="65"/>
      <c r="Z20" s="14" t="s">
        <v>156</v>
      </c>
      <c r="AA20" s="14">
        <v>4</v>
      </c>
      <c r="AB20" s="14">
        <v>20</v>
      </c>
      <c r="AC20" s="14">
        <v>10</v>
      </c>
      <c r="AD20" s="14">
        <v>10</v>
      </c>
      <c r="AE20" s="14" t="s">
        <v>99</v>
      </c>
      <c r="AF20" s="14" t="s">
        <v>17</v>
      </c>
      <c r="AG20" s="398"/>
      <c r="AH20" s="14" t="s">
        <v>156</v>
      </c>
      <c r="AI20" s="14">
        <v>4</v>
      </c>
      <c r="AJ20" s="14">
        <v>20</v>
      </c>
      <c r="AK20" s="14">
        <v>10</v>
      </c>
      <c r="AL20" s="14">
        <v>10</v>
      </c>
      <c r="AM20" s="14" t="s">
        <v>99</v>
      </c>
      <c r="AN20" s="50" t="s">
        <v>17</v>
      </c>
    </row>
    <row r="21" spans="1:40" ht="15.75" customHeight="1" x14ac:dyDescent="0.25">
      <c r="A21" s="65"/>
      <c r="B21" s="14" t="s">
        <v>116</v>
      </c>
      <c r="C21" s="14">
        <v>4</v>
      </c>
      <c r="D21" s="14">
        <v>25</v>
      </c>
      <c r="E21" s="14">
        <v>15</v>
      </c>
      <c r="F21" s="14">
        <v>10</v>
      </c>
      <c r="G21" s="14" t="s">
        <v>99</v>
      </c>
      <c r="H21" s="20"/>
      <c r="I21" s="65"/>
      <c r="J21" s="14" t="s">
        <v>116</v>
      </c>
      <c r="K21" s="14">
        <v>4</v>
      </c>
      <c r="L21" s="14">
        <v>25</v>
      </c>
      <c r="M21" s="14">
        <v>15</v>
      </c>
      <c r="N21" s="14">
        <v>10</v>
      </c>
      <c r="O21" s="14" t="s">
        <v>99</v>
      </c>
      <c r="P21" s="20"/>
      <c r="Q21" s="18"/>
      <c r="R21" s="14" t="s">
        <v>116</v>
      </c>
      <c r="S21" s="14">
        <v>4</v>
      </c>
      <c r="T21" s="14">
        <v>25</v>
      </c>
      <c r="U21" s="14">
        <v>15</v>
      </c>
      <c r="V21" s="14">
        <v>10</v>
      </c>
      <c r="W21" s="14" t="s">
        <v>99</v>
      </c>
      <c r="X21" s="14"/>
      <c r="Y21" s="65"/>
      <c r="Z21" s="14" t="s">
        <v>116</v>
      </c>
      <c r="AA21" s="14">
        <v>4</v>
      </c>
      <c r="AB21" s="14">
        <v>25</v>
      </c>
      <c r="AC21" s="14">
        <v>15</v>
      </c>
      <c r="AD21" s="14">
        <v>10</v>
      </c>
      <c r="AE21" s="14" t="s">
        <v>99</v>
      </c>
      <c r="AF21" s="14"/>
      <c r="AG21" s="398"/>
      <c r="AH21" s="14" t="s">
        <v>116</v>
      </c>
      <c r="AI21" s="14">
        <v>4</v>
      </c>
      <c r="AJ21" s="14">
        <v>25</v>
      </c>
      <c r="AK21" s="14">
        <v>15</v>
      </c>
      <c r="AL21" s="14">
        <v>10</v>
      </c>
      <c r="AM21" s="14" t="s">
        <v>99</v>
      </c>
      <c r="AN21" s="50"/>
    </row>
    <row r="22" spans="1:40" ht="15.75" customHeight="1" x14ac:dyDescent="0.25">
      <c r="A22" s="65"/>
      <c r="B22" s="14" t="s">
        <v>118</v>
      </c>
      <c r="C22" s="14">
        <v>4</v>
      </c>
      <c r="D22" s="14">
        <v>15</v>
      </c>
      <c r="E22" s="14">
        <v>5</v>
      </c>
      <c r="F22" s="14">
        <v>10</v>
      </c>
      <c r="G22" s="14" t="s">
        <v>99</v>
      </c>
      <c r="H22" s="20"/>
      <c r="I22" s="65"/>
      <c r="J22" s="14" t="s">
        <v>118</v>
      </c>
      <c r="K22" s="14">
        <v>4</v>
      </c>
      <c r="L22" s="14">
        <v>15</v>
      </c>
      <c r="M22" s="14">
        <v>5</v>
      </c>
      <c r="N22" s="14">
        <v>10</v>
      </c>
      <c r="O22" s="14" t="s">
        <v>99</v>
      </c>
      <c r="P22" s="20"/>
      <c r="Q22" s="18"/>
      <c r="R22" s="14" t="s">
        <v>118</v>
      </c>
      <c r="S22" s="14">
        <v>4</v>
      </c>
      <c r="T22" s="14">
        <v>15</v>
      </c>
      <c r="U22" s="14">
        <v>5</v>
      </c>
      <c r="V22" s="14">
        <v>10</v>
      </c>
      <c r="W22" s="14" t="s">
        <v>99</v>
      </c>
      <c r="X22" s="14"/>
      <c r="Y22" s="65"/>
      <c r="Z22" s="14" t="s">
        <v>118</v>
      </c>
      <c r="AA22" s="14">
        <v>4</v>
      </c>
      <c r="AB22" s="14">
        <v>15</v>
      </c>
      <c r="AC22" s="14">
        <v>5</v>
      </c>
      <c r="AD22" s="14">
        <v>10</v>
      </c>
      <c r="AE22" s="14" t="s">
        <v>99</v>
      </c>
      <c r="AF22" s="14"/>
      <c r="AG22" s="398"/>
      <c r="AH22" s="14" t="s">
        <v>118</v>
      </c>
      <c r="AI22" s="14">
        <v>4</v>
      </c>
      <c r="AJ22" s="14">
        <v>15</v>
      </c>
      <c r="AK22" s="14">
        <v>5</v>
      </c>
      <c r="AL22" s="14">
        <v>10</v>
      </c>
      <c r="AM22" s="14" t="s">
        <v>99</v>
      </c>
      <c r="AN22" s="50"/>
    </row>
    <row r="23" spans="1:40" ht="15.75" customHeight="1" x14ac:dyDescent="0.25">
      <c r="A23" s="65"/>
      <c r="B23" s="14" t="s">
        <v>106</v>
      </c>
      <c r="C23" s="14">
        <v>3</v>
      </c>
      <c r="D23" s="14">
        <v>10</v>
      </c>
      <c r="E23" s="14">
        <v>0</v>
      </c>
      <c r="F23" s="14">
        <v>10</v>
      </c>
      <c r="G23" s="14" t="s">
        <v>101</v>
      </c>
      <c r="H23" s="20"/>
      <c r="I23" s="65"/>
      <c r="J23" s="14" t="s">
        <v>106</v>
      </c>
      <c r="K23" s="14">
        <v>3</v>
      </c>
      <c r="L23" s="14">
        <v>10</v>
      </c>
      <c r="M23" s="14">
        <v>0</v>
      </c>
      <c r="N23" s="14">
        <v>10</v>
      </c>
      <c r="O23" s="14" t="s">
        <v>101</v>
      </c>
      <c r="P23" s="20"/>
      <c r="Q23" s="18"/>
      <c r="R23" s="14" t="s">
        <v>106</v>
      </c>
      <c r="S23" s="14">
        <v>3</v>
      </c>
      <c r="T23" s="14">
        <v>10</v>
      </c>
      <c r="U23" s="14">
        <v>0</v>
      </c>
      <c r="V23" s="14">
        <v>10</v>
      </c>
      <c r="W23" s="14" t="s">
        <v>101</v>
      </c>
      <c r="X23" s="14"/>
      <c r="Y23" s="65"/>
      <c r="Z23" s="14" t="s">
        <v>106</v>
      </c>
      <c r="AA23" s="14">
        <v>3</v>
      </c>
      <c r="AB23" s="14">
        <v>10</v>
      </c>
      <c r="AC23" s="14">
        <v>0</v>
      </c>
      <c r="AD23" s="14">
        <v>10</v>
      </c>
      <c r="AE23" s="14" t="s">
        <v>101</v>
      </c>
      <c r="AF23" s="14"/>
      <c r="AG23" s="398"/>
      <c r="AH23" s="14" t="s">
        <v>106</v>
      </c>
      <c r="AI23" s="14">
        <v>3</v>
      </c>
      <c r="AJ23" s="14">
        <v>10</v>
      </c>
      <c r="AK23" s="14">
        <v>0</v>
      </c>
      <c r="AL23" s="14">
        <v>10</v>
      </c>
      <c r="AM23" s="14" t="s">
        <v>101</v>
      </c>
      <c r="AN23" s="50"/>
    </row>
    <row r="24" spans="1:40" ht="15.75" customHeight="1" x14ac:dyDescent="0.25">
      <c r="A24" s="65"/>
      <c r="B24" s="14" t="s">
        <v>114</v>
      </c>
      <c r="C24" s="14">
        <v>3</v>
      </c>
      <c r="D24" s="14">
        <v>10</v>
      </c>
      <c r="E24" s="14">
        <v>10</v>
      </c>
      <c r="F24" s="14">
        <v>0</v>
      </c>
      <c r="G24" s="14" t="s">
        <v>99</v>
      </c>
      <c r="H24" s="20"/>
      <c r="I24" s="65"/>
      <c r="J24" s="14" t="s">
        <v>114</v>
      </c>
      <c r="K24" s="14">
        <v>3</v>
      </c>
      <c r="L24" s="14">
        <v>10</v>
      </c>
      <c r="M24" s="14">
        <v>10</v>
      </c>
      <c r="N24" s="14">
        <v>0</v>
      </c>
      <c r="O24" s="14" t="s">
        <v>99</v>
      </c>
      <c r="P24" s="20"/>
      <c r="Q24" s="18"/>
      <c r="R24" s="14" t="s">
        <v>114</v>
      </c>
      <c r="S24" s="14">
        <v>3</v>
      </c>
      <c r="T24" s="14">
        <v>10</v>
      </c>
      <c r="U24" s="14">
        <v>10</v>
      </c>
      <c r="V24" s="14">
        <v>0</v>
      </c>
      <c r="W24" s="14" t="s">
        <v>99</v>
      </c>
      <c r="X24" s="14"/>
      <c r="Y24" s="65"/>
      <c r="Z24" s="14" t="s">
        <v>114</v>
      </c>
      <c r="AA24" s="14">
        <v>3</v>
      </c>
      <c r="AB24" s="14">
        <v>10</v>
      </c>
      <c r="AC24" s="14">
        <v>10</v>
      </c>
      <c r="AD24" s="14">
        <v>0</v>
      </c>
      <c r="AE24" s="14" t="s">
        <v>99</v>
      </c>
      <c r="AF24" s="14"/>
      <c r="AG24" s="398"/>
      <c r="AH24" s="14" t="s">
        <v>114</v>
      </c>
      <c r="AI24" s="14">
        <v>3</v>
      </c>
      <c r="AJ24" s="14">
        <v>10</v>
      </c>
      <c r="AK24" s="14">
        <v>10</v>
      </c>
      <c r="AL24" s="14">
        <v>0</v>
      </c>
      <c r="AM24" s="14" t="s">
        <v>99</v>
      </c>
      <c r="AN24" s="50"/>
    </row>
    <row r="25" spans="1:40" ht="15.75" customHeight="1" x14ac:dyDescent="0.25">
      <c r="A25" s="65"/>
      <c r="B25" s="14" t="s">
        <v>157</v>
      </c>
      <c r="C25" s="14">
        <v>2</v>
      </c>
      <c r="D25" s="14">
        <v>10</v>
      </c>
      <c r="E25" s="14">
        <v>0</v>
      </c>
      <c r="F25" s="14">
        <v>10</v>
      </c>
      <c r="G25" s="14" t="s">
        <v>101</v>
      </c>
      <c r="H25" s="20"/>
      <c r="I25" s="65"/>
      <c r="J25" s="14" t="s">
        <v>157</v>
      </c>
      <c r="K25" s="14">
        <v>2</v>
      </c>
      <c r="L25" s="14">
        <v>10</v>
      </c>
      <c r="M25" s="14">
        <v>0</v>
      </c>
      <c r="N25" s="14">
        <v>10</v>
      </c>
      <c r="O25" s="14" t="s">
        <v>101</v>
      </c>
      <c r="P25" s="20"/>
      <c r="Q25" s="18"/>
      <c r="R25" s="14" t="s">
        <v>157</v>
      </c>
      <c r="S25" s="14">
        <v>2</v>
      </c>
      <c r="T25" s="14">
        <v>10</v>
      </c>
      <c r="U25" s="14">
        <v>0</v>
      </c>
      <c r="V25" s="14">
        <v>10</v>
      </c>
      <c r="W25" s="14" t="s">
        <v>101</v>
      </c>
      <c r="X25" s="14"/>
      <c r="Y25" s="65"/>
      <c r="Z25" s="14" t="s">
        <v>157</v>
      </c>
      <c r="AA25" s="14">
        <v>2</v>
      </c>
      <c r="AB25" s="14">
        <v>10</v>
      </c>
      <c r="AC25" s="14">
        <v>0</v>
      </c>
      <c r="AD25" s="14">
        <v>10</v>
      </c>
      <c r="AE25" s="14" t="s">
        <v>101</v>
      </c>
      <c r="AF25" s="14"/>
      <c r="AG25" s="398"/>
      <c r="AH25" s="14" t="s">
        <v>157</v>
      </c>
      <c r="AI25" s="14">
        <v>2</v>
      </c>
      <c r="AJ25" s="14">
        <v>10</v>
      </c>
      <c r="AK25" s="14">
        <v>0</v>
      </c>
      <c r="AL25" s="14">
        <v>10</v>
      </c>
      <c r="AM25" s="14" t="s">
        <v>101</v>
      </c>
      <c r="AN25" s="50"/>
    </row>
    <row r="26" spans="1:40" ht="15.75" customHeight="1" x14ac:dyDescent="0.25">
      <c r="A26" s="65"/>
      <c r="B26" s="16" t="s">
        <v>158</v>
      </c>
      <c r="C26" s="14">
        <v>3</v>
      </c>
      <c r="D26" s="14">
        <v>10</v>
      </c>
      <c r="E26" s="14">
        <v>10</v>
      </c>
      <c r="F26" s="14">
        <v>0</v>
      </c>
      <c r="G26" s="14" t="s">
        <v>99</v>
      </c>
      <c r="H26" s="20"/>
      <c r="I26" s="65"/>
      <c r="J26" s="16" t="s">
        <v>158</v>
      </c>
      <c r="K26" s="14">
        <v>3</v>
      </c>
      <c r="L26" s="14">
        <v>10</v>
      </c>
      <c r="M26" s="14">
        <v>10</v>
      </c>
      <c r="N26" s="14">
        <v>0</v>
      </c>
      <c r="O26" s="14" t="s">
        <v>99</v>
      </c>
      <c r="P26" s="20"/>
      <c r="Q26" s="18"/>
      <c r="R26" s="16" t="s">
        <v>158</v>
      </c>
      <c r="S26" s="14">
        <v>3</v>
      </c>
      <c r="T26" s="14">
        <v>10</v>
      </c>
      <c r="U26" s="14">
        <v>10</v>
      </c>
      <c r="V26" s="14">
        <v>0</v>
      </c>
      <c r="W26" s="14" t="s">
        <v>99</v>
      </c>
      <c r="X26" s="14"/>
      <c r="Y26" s="65"/>
      <c r="Z26" s="16" t="s">
        <v>158</v>
      </c>
      <c r="AA26" s="14">
        <v>3</v>
      </c>
      <c r="AB26" s="14">
        <v>10</v>
      </c>
      <c r="AC26" s="14">
        <v>10</v>
      </c>
      <c r="AD26" s="14">
        <v>0</v>
      </c>
      <c r="AE26" s="14" t="s">
        <v>99</v>
      </c>
      <c r="AF26" s="14"/>
      <c r="AG26" s="398"/>
      <c r="AH26" s="16" t="s">
        <v>158</v>
      </c>
      <c r="AI26" s="14">
        <v>3</v>
      </c>
      <c r="AJ26" s="14">
        <v>10</v>
      </c>
      <c r="AK26" s="14">
        <v>10</v>
      </c>
      <c r="AL26" s="14">
        <v>0</v>
      </c>
      <c r="AM26" s="14" t="s">
        <v>99</v>
      </c>
      <c r="AN26" s="50"/>
    </row>
    <row r="27" spans="1:40" ht="15.75" customHeight="1" x14ac:dyDescent="0.25">
      <c r="A27" s="65"/>
      <c r="B27" s="428" t="s">
        <v>54</v>
      </c>
      <c r="C27" s="14">
        <v>3</v>
      </c>
      <c r="D27" s="14">
        <v>10</v>
      </c>
      <c r="E27" s="14">
        <v>0</v>
      </c>
      <c r="F27" s="14">
        <v>10</v>
      </c>
      <c r="G27" s="14" t="s">
        <v>101</v>
      </c>
      <c r="H27" s="20"/>
      <c r="I27" s="65"/>
      <c r="J27" s="428" t="s">
        <v>54</v>
      </c>
      <c r="K27" s="14">
        <v>3</v>
      </c>
      <c r="L27" s="14">
        <v>10</v>
      </c>
      <c r="M27" s="14">
        <v>0</v>
      </c>
      <c r="N27" s="14">
        <v>10</v>
      </c>
      <c r="O27" s="14" t="s">
        <v>101</v>
      </c>
      <c r="P27" s="20"/>
      <c r="Q27" s="18"/>
      <c r="R27" s="428" t="s">
        <v>54</v>
      </c>
      <c r="S27" s="14">
        <v>3</v>
      </c>
      <c r="T27" s="14">
        <v>10</v>
      </c>
      <c r="U27" s="14">
        <v>0</v>
      </c>
      <c r="V27" s="14">
        <v>10</v>
      </c>
      <c r="W27" s="14" t="s">
        <v>101</v>
      </c>
      <c r="X27" s="14"/>
      <c r="Y27" s="65"/>
      <c r="Z27" s="428" t="s">
        <v>54</v>
      </c>
      <c r="AA27" s="14">
        <v>3</v>
      </c>
      <c r="AB27" s="14">
        <v>10</v>
      </c>
      <c r="AC27" s="14">
        <v>0</v>
      </c>
      <c r="AD27" s="14">
        <v>10</v>
      </c>
      <c r="AE27" s="14" t="s">
        <v>101</v>
      </c>
      <c r="AF27" s="14"/>
      <c r="AG27" s="398"/>
      <c r="AH27" s="428" t="s">
        <v>54</v>
      </c>
      <c r="AI27" s="14">
        <v>3</v>
      </c>
      <c r="AJ27" s="14">
        <v>10</v>
      </c>
      <c r="AK27" s="14">
        <v>0</v>
      </c>
      <c r="AL27" s="14">
        <v>10</v>
      </c>
      <c r="AM27" s="14" t="s">
        <v>101</v>
      </c>
      <c r="AN27" s="50"/>
    </row>
    <row r="28" spans="1:40" ht="15.75" customHeight="1" x14ac:dyDescent="0.25">
      <c r="A28" s="65"/>
      <c r="B28" s="23" t="s">
        <v>150</v>
      </c>
      <c r="C28" s="14">
        <v>0</v>
      </c>
      <c r="D28" s="14">
        <v>15</v>
      </c>
      <c r="E28" s="14">
        <v>0</v>
      </c>
      <c r="F28" s="14">
        <v>15</v>
      </c>
      <c r="G28" s="14" t="s">
        <v>28</v>
      </c>
      <c r="H28" s="20"/>
      <c r="I28" s="65"/>
      <c r="J28" s="23" t="s">
        <v>150</v>
      </c>
      <c r="K28" s="14">
        <v>0</v>
      </c>
      <c r="L28" s="14">
        <v>15</v>
      </c>
      <c r="M28" s="14">
        <v>0</v>
      </c>
      <c r="N28" s="14">
        <v>15</v>
      </c>
      <c r="O28" s="14" t="s">
        <v>28</v>
      </c>
      <c r="P28" s="20"/>
      <c r="Q28" s="18"/>
      <c r="R28" s="23" t="s">
        <v>150</v>
      </c>
      <c r="S28" s="14">
        <v>0</v>
      </c>
      <c r="T28" s="14">
        <v>15</v>
      </c>
      <c r="U28" s="14">
        <v>0</v>
      </c>
      <c r="V28" s="14">
        <v>15</v>
      </c>
      <c r="W28" s="14" t="s">
        <v>28</v>
      </c>
      <c r="X28" s="14"/>
      <c r="Y28" s="65"/>
      <c r="Z28" s="23" t="s">
        <v>150</v>
      </c>
      <c r="AA28" s="14">
        <v>0</v>
      </c>
      <c r="AB28" s="14">
        <v>15</v>
      </c>
      <c r="AC28" s="14">
        <v>0</v>
      </c>
      <c r="AD28" s="14">
        <v>15</v>
      </c>
      <c r="AE28" s="14" t="s">
        <v>28</v>
      </c>
      <c r="AF28" s="14"/>
      <c r="AG28" s="398"/>
      <c r="AH28" s="23" t="s">
        <v>150</v>
      </c>
      <c r="AI28" s="14">
        <v>0</v>
      </c>
      <c r="AJ28" s="14">
        <v>15</v>
      </c>
      <c r="AK28" s="14">
        <v>0</v>
      </c>
      <c r="AL28" s="14">
        <v>15</v>
      </c>
      <c r="AM28" s="14" t="s">
        <v>28</v>
      </c>
      <c r="AN28" s="50"/>
    </row>
    <row r="29" spans="1:40" ht="15.75" customHeight="1" x14ac:dyDescent="0.25">
      <c r="A29" s="65"/>
      <c r="B29" s="16" t="s">
        <v>151</v>
      </c>
      <c r="C29" s="14"/>
      <c r="D29" s="14"/>
      <c r="E29" s="14"/>
      <c r="F29" s="14"/>
      <c r="G29" s="14" t="s">
        <v>28</v>
      </c>
      <c r="H29" s="20"/>
      <c r="I29" s="65"/>
      <c r="J29" s="16" t="s">
        <v>151</v>
      </c>
      <c r="K29" s="14"/>
      <c r="L29" s="14"/>
      <c r="M29" s="14"/>
      <c r="N29" s="14"/>
      <c r="O29" s="14" t="s">
        <v>28</v>
      </c>
      <c r="P29" s="20"/>
      <c r="Q29" s="18"/>
      <c r="R29" s="16" t="s">
        <v>151</v>
      </c>
      <c r="S29" s="14"/>
      <c r="T29" s="14"/>
      <c r="U29" s="14"/>
      <c r="V29" s="14"/>
      <c r="W29" s="14" t="s">
        <v>28</v>
      </c>
      <c r="X29" s="14"/>
      <c r="Y29" s="65"/>
      <c r="Z29" s="16" t="s">
        <v>151</v>
      </c>
      <c r="AA29" s="14"/>
      <c r="AB29" s="14"/>
      <c r="AC29" s="14"/>
      <c r="AD29" s="14"/>
      <c r="AE29" s="14" t="s">
        <v>28</v>
      </c>
      <c r="AF29" s="14"/>
      <c r="AG29" s="398"/>
      <c r="AH29" s="16" t="s">
        <v>151</v>
      </c>
      <c r="AI29" s="14"/>
      <c r="AJ29" s="14"/>
      <c r="AK29" s="14"/>
      <c r="AL29" s="14"/>
      <c r="AM29" s="14" t="s">
        <v>28</v>
      </c>
      <c r="AN29" s="50"/>
    </row>
    <row r="30" spans="1:40" ht="15.75" customHeight="1" x14ac:dyDescent="0.25">
      <c r="A30" s="65"/>
      <c r="B30" s="16" t="s">
        <v>159</v>
      </c>
      <c r="C30" s="14"/>
      <c r="D30" s="14"/>
      <c r="E30" s="14"/>
      <c r="F30" s="14"/>
      <c r="G30" s="14" t="s">
        <v>28</v>
      </c>
      <c r="H30" s="20"/>
      <c r="I30" s="65"/>
      <c r="J30" s="16" t="s">
        <v>159</v>
      </c>
      <c r="K30" s="14"/>
      <c r="L30" s="14"/>
      <c r="M30" s="14"/>
      <c r="N30" s="14"/>
      <c r="O30" s="14" t="s">
        <v>28</v>
      </c>
      <c r="P30" s="20"/>
      <c r="Q30" s="18"/>
      <c r="R30" s="16" t="s">
        <v>159</v>
      </c>
      <c r="S30" s="14"/>
      <c r="T30" s="14"/>
      <c r="U30" s="14"/>
      <c r="V30" s="14"/>
      <c r="W30" s="14" t="s">
        <v>28</v>
      </c>
      <c r="X30" s="14"/>
      <c r="Y30" s="65"/>
      <c r="Z30" s="16" t="s">
        <v>159</v>
      </c>
      <c r="AA30" s="14"/>
      <c r="AB30" s="14"/>
      <c r="AC30" s="14"/>
      <c r="AD30" s="14"/>
      <c r="AE30" s="14" t="s">
        <v>28</v>
      </c>
      <c r="AF30" s="14"/>
      <c r="AG30" s="398"/>
      <c r="AH30" s="16" t="s">
        <v>159</v>
      </c>
      <c r="AI30" s="14"/>
      <c r="AJ30" s="14"/>
      <c r="AK30" s="14"/>
      <c r="AL30" s="14"/>
      <c r="AM30" s="14" t="s">
        <v>28</v>
      </c>
      <c r="AN30" s="50"/>
    </row>
    <row r="31" spans="1:40" ht="21" customHeight="1" thickBot="1" x14ac:dyDescent="0.3">
      <c r="A31" s="66"/>
      <c r="B31" s="24" t="s">
        <v>135</v>
      </c>
      <c r="C31" s="25">
        <f>SUM(C19:C30)</f>
        <v>30</v>
      </c>
      <c r="D31" s="25">
        <f>SUM(D19:D30)</f>
        <v>135</v>
      </c>
      <c r="E31" s="25">
        <f>SUM(E19:E30)</f>
        <v>60</v>
      </c>
      <c r="F31" s="25">
        <f>SUM(F19:F30)</f>
        <v>75</v>
      </c>
      <c r="G31" s="26" t="s">
        <v>160</v>
      </c>
      <c r="H31" s="19"/>
      <c r="I31" s="66"/>
      <c r="J31" s="24" t="s">
        <v>135</v>
      </c>
      <c r="K31" s="25">
        <f>SUM(K19:K30)</f>
        <v>30</v>
      </c>
      <c r="L31" s="25">
        <f>SUM(L19:L30)</f>
        <v>135</v>
      </c>
      <c r="M31" s="25">
        <f>SUM(M19:M30)</f>
        <v>60</v>
      </c>
      <c r="N31" s="25">
        <f>SUM(N19:N30)</f>
        <v>75</v>
      </c>
      <c r="O31" s="26" t="s">
        <v>160</v>
      </c>
      <c r="P31" s="19"/>
      <c r="Q31" s="26"/>
      <c r="R31" s="24" t="s">
        <v>135</v>
      </c>
      <c r="S31" s="25">
        <f>SUM(S19:S30)</f>
        <v>30</v>
      </c>
      <c r="T31" s="25">
        <f>SUM(T19:T30)</f>
        <v>135</v>
      </c>
      <c r="U31" s="25">
        <f>SUM(U19:U30)</f>
        <v>60</v>
      </c>
      <c r="V31" s="25">
        <f>SUM(V19:V30)</f>
        <v>75</v>
      </c>
      <c r="W31" s="26" t="s">
        <v>160</v>
      </c>
      <c r="X31" s="25"/>
      <c r="Y31" s="66"/>
      <c r="Z31" s="24" t="s">
        <v>135</v>
      </c>
      <c r="AA31" s="25">
        <f>SUM(AA19:AA30)</f>
        <v>30</v>
      </c>
      <c r="AB31" s="25">
        <f>SUM(AB19:AB30)</f>
        <v>135</v>
      </c>
      <c r="AC31" s="25">
        <f>SUM(AC19:AC30)</f>
        <v>60</v>
      </c>
      <c r="AD31" s="25">
        <f>SUM(AD19:AD30)</f>
        <v>75</v>
      </c>
      <c r="AE31" s="26" t="s">
        <v>160</v>
      </c>
      <c r="AF31" s="25"/>
      <c r="AG31" s="426"/>
      <c r="AH31" s="24" t="s">
        <v>135</v>
      </c>
      <c r="AI31" s="25">
        <f>SUM(AI19:AI30)</f>
        <v>30</v>
      </c>
      <c r="AJ31" s="25">
        <f>SUM(AJ19:AJ30)</f>
        <v>135</v>
      </c>
      <c r="AK31" s="25">
        <f>SUM(AK19:AK30)</f>
        <v>60</v>
      </c>
      <c r="AL31" s="25">
        <f>SUM(AL19:AL30)</f>
        <v>75</v>
      </c>
      <c r="AM31" s="26" t="s">
        <v>160</v>
      </c>
      <c r="AN31" s="52"/>
    </row>
    <row r="32" spans="1:40" ht="15.75" customHeight="1" x14ac:dyDescent="0.25">
      <c r="A32" s="63">
        <v>3</v>
      </c>
      <c r="B32" s="15" t="s">
        <v>104</v>
      </c>
      <c r="C32" s="15">
        <v>5</v>
      </c>
      <c r="D32" s="15">
        <v>15</v>
      </c>
      <c r="E32" s="15">
        <v>5</v>
      </c>
      <c r="F32" s="15">
        <v>10</v>
      </c>
      <c r="G32" s="15" t="s">
        <v>101</v>
      </c>
      <c r="H32" s="27"/>
      <c r="I32" s="63">
        <v>3</v>
      </c>
      <c r="J32" s="15" t="s">
        <v>104</v>
      </c>
      <c r="K32" s="15">
        <v>5</v>
      </c>
      <c r="L32" s="15">
        <v>15</v>
      </c>
      <c r="M32" s="15">
        <v>5</v>
      </c>
      <c r="N32" s="15">
        <v>10</v>
      </c>
      <c r="O32" s="15" t="s">
        <v>101</v>
      </c>
      <c r="P32" s="27"/>
      <c r="Q32" s="64">
        <v>3</v>
      </c>
      <c r="R32" s="15" t="s">
        <v>104</v>
      </c>
      <c r="S32" s="15">
        <v>5</v>
      </c>
      <c r="T32" s="15">
        <v>15</v>
      </c>
      <c r="U32" s="15">
        <v>5</v>
      </c>
      <c r="V32" s="15">
        <v>10</v>
      </c>
      <c r="W32" s="15" t="s">
        <v>101</v>
      </c>
      <c r="X32" s="15"/>
      <c r="Y32" s="63">
        <v>3</v>
      </c>
      <c r="Z32" s="15" t="s">
        <v>104</v>
      </c>
      <c r="AA32" s="15">
        <v>5</v>
      </c>
      <c r="AB32" s="15">
        <v>15</v>
      </c>
      <c r="AC32" s="15">
        <v>5</v>
      </c>
      <c r="AD32" s="15">
        <v>10</v>
      </c>
      <c r="AE32" s="15" t="s">
        <v>101</v>
      </c>
      <c r="AF32" s="15"/>
      <c r="AG32" s="398">
        <v>3</v>
      </c>
      <c r="AH32" s="14" t="s">
        <v>104</v>
      </c>
      <c r="AI32" s="15">
        <v>5</v>
      </c>
      <c r="AJ32" s="15">
        <v>15</v>
      </c>
      <c r="AK32" s="15">
        <v>5</v>
      </c>
      <c r="AL32" s="15">
        <v>10</v>
      </c>
      <c r="AM32" s="15" t="s">
        <v>101</v>
      </c>
      <c r="AN32" s="53"/>
    </row>
    <row r="33" spans="1:40" ht="15.75" customHeight="1" x14ac:dyDescent="0.25">
      <c r="A33" s="65"/>
      <c r="B33" s="14" t="s">
        <v>102</v>
      </c>
      <c r="C33" s="14">
        <v>4</v>
      </c>
      <c r="D33" s="14">
        <v>20</v>
      </c>
      <c r="E33" s="14">
        <v>10</v>
      </c>
      <c r="F33" s="14">
        <v>10</v>
      </c>
      <c r="G33" s="14" t="s">
        <v>101</v>
      </c>
      <c r="H33" s="20"/>
      <c r="I33" s="65"/>
      <c r="J33" s="14" t="s">
        <v>102</v>
      </c>
      <c r="K33" s="14">
        <v>4</v>
      </c>
      <c r="L33" s="14">
        <v>20</v>
      </c>
      <c r="M33" s="14">
        <v>10</v>
      </c>
      <c r="N33" s="14">
        <v>10</v>
      </c>
      <c r="O33" s="14" t="s">
        <v>101</v>
      </c>
      <c r="P33" s="20"/>
      <c r="Q33" s="18"/>
      <c r="R33" s="14" t="s">
        <v>102</v>
      </c>
      <c r="S33" s="14">
        <v>4</v>
      </c>
      <c r="T33" s="14">
        <v>20</v>
      </c>
      <c r="U33" s="14">
        <v>10</v>
      </c>
      <c r="V33" s="14">
        <v>10</v>
      </c>
      <c r="W33" s="14" t="s">
        <v>101</v>
      </c>
      <c r="X33" s="14"/>
      <c r="Y33" s="65"/>
      <c r="Z33" s="14" t="s">
        <v>102</v>
      </c>
      <c r="AA33" s="14">
        <v>4</v>
      </c>
      <c r="AB33" s="14">
        <v>20</v>
      </c>
      <c r="AC33" s="14">
        <v>10</v>
      </c>
      <c r="AD33" s="14">
        <v>10</v>
      </c>
      <c r="AE33" s="14" t="s">
        <v>101</v>
      </c>
      <c r="AF33" s="14"/>
      <c r="AG33" s="398"/>
      <c r="AH33" s="14" t="s">
        <v>102</v>
      </c>
      <c r="AI33" s="14">
        <v>4</v>
      </c>
      <c r="AJ33" s="14">
        <v>20</v>
      </c>
      <c r="AK33" s="14">
        <v>10</v>
      </c>
      <c r="AL33" s="14">
        <v>10</v>
      </c>
      <c r="AM33" s="14" t="s">
        <v>101</v>
      </c>
      <c r="AN33" s="50"/>
    </row>
    <row r="34" spans="1:40" ht="15.75" customHeight="1" x14ac:dyDescent="0.25">
      <c r="A34" s="65"/>
      <c r="B34" s="14" t="s">
        <v>161</v>
      </c>
      <c r="C34" s="14">
        <v>5</v>
      </c>
      <c r="D34" s="14">
        <v>25</v>
      </c>
      <c r="E34" s="14">
        <v>15</v>
      </c>
      <c r="F34" s="14">
        <v>10</v>
      </c>
      <c r="G34" s="14" t="s">
        <v>99</v>
      </c>
      <c r="H34" s="20" t="s">
        <v>132</v>
      </c>
      <c r="I34" s="65"/>
      <c r="J34" s="14" t="s">
        <v>161</v>
      </c>
      <c r="K34" s="14">
        <v>5</v>
      </c>
      <c r="L34" s="14">
        <v>25</v>
      </c>
      <c r="M34" s="14">
        <v>15</v>
      </c>
      <c r="N34" s="14">
        <v>10</v>
      </c>
      <c r="O34" s="14" t="s">
        <v>99</v>
      </c>
      <c r="P34" s="20" t="s">
        <v>132</v>
      </c>
      <c r="Q34" s="18"/>
      <c r="R34" s="14" t="s">
        <v>161</v>
      </c>
      <c r="S34" s="14">
        <v>5</v>
      </c>
      <c r="T34" s="14">
        <v>25</v>
      </c>
      <c r="U34" s="14">
        <v>15</v>
      </c>
      <c r="V34" s="14">
        <v>10</v>
      </c>
      <c r="W34" s="14" t="s">
        <v>99</v>
      </c>
      <c r="X34" s="14" t="s">
        <v>132</v>
      </c>
      <c r="Y34" s="65"/>
      <c r="Z34" s="14" t="s">
        <v>161</v>
      </c>
      <c r="AA34" s="14">
        <v>5</v>
      </c>
      <c r="AB34" s="14">
        <v>25</v>
      </c>
      <c r="AC34" s="14">
        <v>15</v>
      </c>
      <c r="AD34" s="14">
        <v>10</v>
      </c>
      <c r="AE34" s="14" t="s">
        <v>99</v>
      </c>
      <c r="AF34" s="14" t="s">
        <v>132</v>
      </c>
      <c r="AG34" s="398"/>
      <c r="AH34" s="14" t="s">
        <v>161</v>
      </c>
      <c r="AI34" s="14">
        <v>5</v>
      </c>
      <c r="AJ34" s="14">
        <v>25</v>
      </c>
      <c r="AK34" s="14">
        <v>15</v>
      </c>
      <c r="AL34" s="14">
        <v>10</v>
      </c>
      <c r="AM34" s="14" t="s">
        <v>99</v>
      </c>
      <c r="AN34" s="50" t="s">
        <v>132</v>
      </c>
    </row>
    <row r="35" spans="1:40" ht="15.75" customHeight="1" x14ac:dyDescent="0.25">
      <c r="A35" s="65"/>
      <c r="B35" s="14" t="s">
        <v>107</v>
      </c>
      <c r="C35" s="14">
        <v>6</v>
      </c>
      <c r="D35" s="14">
        <v>15</v>
      </c>
      <c r="E35" s="14">
        <v>10</v>
      </c>
      <c r="F35" s="14">
        <v>5</v>
      </c>
      <c r="G35" s="14" t="s">
        <v>99</v>
      </c>
      <c r="H35" s="20"/>
      <c r="I35" s="65"/>
      <c r="J35" s="14" t="s">
        <v>107</v>
      </c>
      <c r="K35" s="14">
        <v>6</v>
      </c>
      <c r="L35" s="14">
        <v>15</v>
      </c>
      <c r="M35" s="14">
        <v>10</v>
      </c>
      <c r="N35" s="14">
        <v>5</v>
      </c>
      <c r="O35" s="14" t="s">
        <v>99</v>
      </c>
      <c r="P35" s="20"/>
      <c r="Q35" s="18"/>
      <c r="R35" s="14" t="s">
        <v>107</v>
      </c>
      <c r="S35" s="14">
        <v>6</v>
      </c>
      <c r="T35" s="14">
        <v>15</v>
      </c>
      <c r="U35" s="14">
        <v>10</v>
      </c>
      <c r="V35" s="14">
        <v>5</v>
      </c>
      <c r="W35" s="14" t="s">
        <v>99</v>
      </c>
      <c r="X35" s="14"/>
      <c r="Y35" s="65"/>
      <c r="Z35" s="14" t="s">
        <v>107</v>
      </c>
      <c r="AA35" s="14">
        <v>6</v>
      </c>
      <c r="AB35" s="14">
        <v>15</v>
      </c>
      <c r="AC35" s="14">
        <v>10</v>
      </c>
      <c r="AD35" s="14">
        <v>5</v>
      </c>
      <c r="AE35" s="14" t="s">
        <v>99</v>
      </c>
      <c r="AF35" s="14"/>
      <c r="AG35" s="398"/>
      <c r="AH35" s="14" t="s">
        <v>385</v>
      </c>
      <c r="AI35" s="14">
        <v>3</v>
      </c>
      <c r="AJ35" s="14">
        <v>10</v>
      </c>
      <c r="AK35" s="14">
        <v>10</v>
      </c>
      <c r="AL35" s="14">
        <v>0</v>
      </c>
      <c r="AM35" s="14" t="s">
        <v>99</v>
      </c>
      <c r="AN35" s="50"/>
    </row>
    <row r="36" spans="1:40" ht="15.75" customHeight="1" x14ac:dyDescent="0.25">
      <c r="A36" s="65"/>
      <c r="B36" s="14" t="s">
        <v>117</v>
      </c>
      <c r="C36" s="14">
        <v>4</v>
      </c>
      <c r="D36" s="14">
        <v>15</v>
      </c>
      <c r="E36" s="14">
        <v>15</v>
      </c>
      <c r="F36" s="14">
        <v>0</v>
      </c>
      <c r="G36" s="14" t="s">
        <v>99</v>
      </c>
      <c r="H36" s="20"/>
      <c r="I36" s="65"/>
      <c r="J36" s="14" t="s">
        <v>117</v>
      </c>
      <c r="K36" s="14">
        <v>4</v>
      </c>
      <c r="L36" s="14">
        <v>15</v>
      </c>
      <c r="M36" s="14">
        <v>15</v>
      </c>
      <c r="N36" s="14">
        <v>0</v>
      </c>
      <c r="O36" s="14" t="s">
        <v>99</v>
      </c>
      <c r="P36" s="20"/>
      <c r="Q36" s="18"/>
      <c r="R36" s="14" t="s">
        <v>162</v>
      </c>
      <c r="S36" s="14">
        <v>4</v>
      </c>
      <c r="T36" s="14">
        <v>15</v>
      </c>
      <c r="U36" s="14">
        <v>15</v>
      </c>
      <c r="V36" s="14">
        <v>0</v>
      </c>
      <c r="W36" s="14" t="s">
        <v>99</v>
      </c>
      <c r="X36" s="14"/>
      <c r="Y36" s="65"/>
      <c r="Z36" s="14" t="s">
        <v>117</v>
      </c>
      <c r="AA36" s="14">
        <v>4</v>
      </c>
      <c r="AB36" s="14">
        <v>15</v>
      </c>
      <c r="AC36" s="14">
        <v>15</v>
      </c>
      <c r="AD36" s="14">
        <v>0</v>
      </c>
      <c r="AE36" s="14" t="s">
        <v>99</v>
      </c>
      <c r="AF36" s="14"/>
      <c r="AG36" s="398"/>
      <c r="AH36" s="14" t="s">
        <v>386</v>
      </c>
      <c r="AI36" s="14">
        <v>3</v>
      </c>
      <c r="AJ36" s="14">
        <v>10</v>
      </c>
      <c r="AK36" s="14">
        <v>5</v>
      </c>
      <c r="AL36" s="14">
        <v>5</v>
      </c>
      <c r="AM36" s="14" t="s">
        <v>101</v>
      </c>
      <c r="AN36" s="50"/>
    </row>
    <row r="37" spans="1:40" ht="15.75" customHeight="1" x14ac:dyDescent="0.25">
      <c r="A37" s="65"/>
      <c r="B37" s="16" t="s">
        <v>163</v>
      </c>
      <c r="C37" s="14">
        <v>3</v>
      </c>
      <c r="D37" s="14">
        <v>10</v>
      </c>
      <c r="E37" s="14">
        <v>10</v>
      </c>
      <c r="F37" s="14">
        <v>0</v>
      </c>
      <c r="G37" s="14" t="s">
        <v>164</v>
      </c>
      <c r="H37" s="20"/>
      <c r="I37" s="65"/>
      <c r="J37" s="16" t="s">
        <v>163</v>
      </c>
      <c r="K37" s="14">
        <v>3</v>
      </c>
      <c r="L37" s="14">
        <v>10</v>
      </c>
      <c r="M37" s="14">
        <v>10</v>
      </c>
      <c r="N37" s="14">
        <v>0</v>
      </c>
      <c r="O37" s="14" t="s">
        <v>164</v>
      </c>
      <c r="P37" s="20"/>
      <c r="Q37" s="18"/>
      <c r="R37" s="16" t="s">
        <v>163</v>
      </c>
      <c r="S37" s="14">
        <v>3</v>
      </c>
      <c r="T37" s="14">
        <v>10</v>
      </c>
      <c r="U37" s="14">
        <v>10</v>
      </c>
      <c r="V37" s="14">
        <v>0</v>
      </c>
      <c r="W37" s="14" t="s">
        <v>164</v>
      </c>
      <c r="X37" s="14"/>
      <c r="Y37" s="65"/>
      <c r="Z37" s="16" t="s">
        <v>163</v>
      </c>
      <c r="AA37" s="14">
        <v>3</v>
      </c>
      <c r="AB37" s="14">
        <v>10</v>
      </c>
      <c r="AC37" s="14">
        <v>10</v>
      </c>
      <c r="AD37" s="14">
        <v>0</v>
      </c>
      <c r="AE37" s="14" t="s">
        <v>164</v>
      </c>
      <c r="AF37" s="14"/>
      <c r="AG37" s="398"/>
      <c r="AH37" s="14" t="s">
        <v>117</v>
      </c>
      <c r="AI37" s="14">
        <v>4</v>
      </c>
      <c r="AJ37" s="14">
        <v>15</v>
      </c>
      <c r="AK37" s="14">
        <v>15</v>
      </c>
      <c r="AL37" s="14">
        <v>0</v>
      </c>
      <c r="AM37" s="14" t="s">
        <v>99</v>
      </c>
      <c r="AN37" s="50"/>
    </row>
    <row r="38" spans="1:40" ht="15.75" customHeight="1" x14ac:dyDescent="0.25">
      <c r="A38" s="65"/>
      <c r="B38" s="17" t="s">
        <v>54</v>
      </c>
      <c r="C38" s="14">
        <v>3</v>
      </c>
      <c r="D38" s="14">
        <v>10</v>
      </c>
      <c r="E38" s="14">
        <v>0</v>
      </c>
      <c r="F38" s="14">
        <v>10</v>
      </c>
      <c r="G38" s="14" t="s">
        <v>101</v>
      </c>
      <c r="H38" s="20"/>
      <c r="I38" s="65"/>
      <c r="J38" s="17" t="s">
        <v>54</v>
      </c>
      <c r="K38" s="14">
        <v>3</v>
      </c>
      <c r="L38" s="14">
        <v>10</v>
      </c>
      <c r="M38" s="14">
        <v>0</v>
      </c>
      <c r="N38" s="14">
        <v>10</v>
      </c>
      <c r="O38" s="14" t="s">
        <v>101</v>
      </c>
      <c r="P38" s="20"/>
      <c r="Q38" s="18"/>
      <c r="R38" s="17" t="s">
        <v>54</v>
      </c>
      <c r="S38" s="14">
        <v>3</v>
      </c>
      <c r="T38" s="14">
        <v>10</v>
      </c>
      <c r="U38" s="14">
        <v>0</v>
      </c>
      <c r="V38" s="14">
        <v>10</v>
      </c>
      <c r="W38" s="14" t="s">
        <v>101</v>
      </c>
      <c r="X38" s="14"/>
      <c r="Y38" s="65"/>
      <c r="Z38" s="17" t="s">
        <v>54</v>
      </c>
      <c r="AA38" s="14">
        <v>3</v>
      </c>
      <c r="AB38" s="14">
        <v>10</v>
      </c>
      <c r="AC38" s="14">
        <v>0</v>
      </c>
      <c r="AD38" s="14">
        <v>10</v>
      </c>
      <c r="AE38" s="14" t="s">
        <v>101</v>
      </c>
      <c r="AF38" s="14"/>
      <c r="AG38" s="398"/>
      <c r="AH38" s="16" t="s">
        <v>163</v>
      </c>
      <c r="AI38" s="14">
        <v>3</v>
      </c>
      <c r="AJ38" s="14">
        <v>10</v>
      </c>
      <c r="AK38" s="14">
        <v>10</v>
      </c>
      <c r="AL38" s="14">
        <v>0</v>
      </c>
      <c r="AM38" s="14" t="s">
        <v>164</v>
      </c>
      <c r="AN38" s="50"/>
    </row>
    <row r="39" spans="1:40" ht="15.75" customHeight="1" x14ac:dyDescent="0.25">
      <c r="A39" s="65"/>
      <c r="B39" s="23" t="s">
        <v>150</v>
      </c>
      <c r="C39" s="14">
        <v>0</v>
      </c>
      <c r="D39" s="14">
        <v>15</v>
      </c>
      <c r="E39" s="14">
        <v>0</v>
      </c>
      <c r="F39" s="14">
        <v>15</v>
      </c>
      <c r="G39" s="14" t="s">
        <v>28</v>
      </c>
      <c r="H39" s="20"/>
      <c r="I39" s="65"/>
      <c r="J39" s="23" t="s">
        <v>150</v>
      </c>
      <c r="K39" s="14">
        <v>0</v>
      </c>
      <c r="L39" s="14">
        <v>15</v>
      </c>
      <c r="M39" s="14">
        <v>0</v>
      </c>
      <c r="N39" s="14">
        <v>15</v>
      </c>
      <c r="O39" s="14" t="s">
        <v>28</v>
      </c>
      <c r="P39" s="20"/>
      <c r="Q39" s="18"/>
      <c r="R39" s="23" t="s">
        <v>150</v>
      </c>
      <c r="S39" s="14">
        <v>0</v>
      </c>
      <c r="T39" s="14">
        <v>15</v>
      </c>
      <c r="U39" s="14">
        <v>0</v>
      </c>
      <c r="V39" s="14">
        <v>15</v>
      </c>
      <c r="W39" s="14" t="s">
        <v>28</v>
      </c>
      <c r="X39" s="14"/>
      <c r="Y39" s="65"/>
      <c r="Z39" s="23" t="s">
        <v>150</v>
      </c>
      <c r="AA39" s="14">
        <v>0</v>
      </c>
      <c r="AB39" s="14">
        <v>15</v>
      </c>
      <c r="AC39" s="14">
        <v>0</v>
      </c>
      <c r="AD39" s="14">
        <v>15</v>
      </c>
      <c r="AE39" s="14" t="s">
        <v>28</v>
      </c>
      <c r="AF39" s="14"/>
      <c r="AG39" s="398"/>
      <c r="AH39" s="17" t="s">
        <v>54</v>
      </c>
      <c r="AI39" s="14">
        <v>3</v>
      </c>
      <c r="AJ39" s="14">
        <v>10</v>
      </c>
      <c r="AK39" s="14">
        <v>0</v>
      </c>
      <c r="AL39" s="14">
        <v>10</v>
      </c>
      <c r="AM39" s="14" t="s">
        <v>101</v>
      </c>
      <c r="AN39" s="50"/>
    </row>
    <row r="40" spans="1:40" ht="15.75" customHeight="1" x14ac:dyDescent="0.25">
      <c r="A40" s="65"/>
      <c r="B40" s="16" t="s">
        <v>165</v>
      </c>
      <c r="C40" s="14">
        <v>0</v>
      </c>
      <c r="D40" s="14">
        <v>15</v>
      </c>
      <c r="E40" s="14">
        <v>0</v>
      </c>
      <c r="F40" s="14">
        <v>15</v>
      </c>
      <c r="G40" s="14" t="s">
        <v>28</v>
      </c>
      <c r="H40" s="20"/>
      <c r="I40" s="65"/>
      <c r="J40" s="16" t="s">
        <v>165</v>
      </c>
      <c r="K40" s="14">
        <v>0</v>
      </c>
      <c r="L40" s="14">
        <v>15</v>
      </c>
      <c r="M40" s="14">
        <v>0</v>
      </c>
      <c r="N40" s="14">
        <v>15</v>
      </c>
      <c r="O40" s="14" t="s">
        <v>28</v>
      </c>
      <c r="P40" s="20"/>
      <c r="Q40" s="18"/>
      <c r="R40" s="16" t="s">
        <v>165</v>
      </c>
      <c r="S40" s="14">
        <v>0</v>
      </c>
      <c r="T40" s="14">
        <v>15</v>
      </c>
      <c r="U40" s="14">
        <v>0</v>
      </c>
      <c r="V40" s="14">
        <v>15</v>
      </c>
      <c r="W40" s="14" t="s">
        <v>28</v>
      </c>
      <c r="X40" s="14"/>
      <c r="Y40" s="65"/>
      <c r="Z40" s="16" t="s">
        <v>165</v>
      </c>
      <c r="AA40" s="14">
        <v>0</v>
      </c>
      <c r="AB40" s="14">
        <v>15</v>
      </c>
      <c r="AC40" s="14">
        <v>0</v>
      </c>
      <c r="AD40" s="14">
        <v>15</v>
      </c>
      <c r="AE40" s="14" t="s">
        <v>28</v>
      </c>
      <c r="AF40" s="14"/>
      <c r="AG40" s="398"/>
      <c r="AH40" s="23" t="s">
        <v>150</v>
      </c>
      <c r="AI40" s="14">
        <v>0</v>
      </c>
      <c r="AJ40" s="14">
        <v>15</v>
      </c>
      <c r="AK40" s="14">
        <v>0</v>
      </c>
      <c r="AL40" s="14">
        <v>15</v>
      </c>
      <c r="AM40" s="14" t="s">
        <v>28</v>
      </c>
      <c r="AN40" s="50"/>
    </row>
    <row r="41" spans="1:40" ht="21" customHeight="1" x14ac:dyDescent="0.25">
      <c r="AG41" s="398"/>
      <c r="AH41" s="16" t="s">
        <v>165</v>
      </c>
      <c r="AI41" s="14"/>
      <c r="AJ41" s="14"/>
      <c r="AK41" s="14"/>
      <c r="AL41" s="14"/>
      <c r="AM41" s="14" t="s">
        <v>28</v>
      </c>
      <c r="AN41" s="50"/>
    </row>
    <row r="42" spans="1:40" ht="16.5" customHeight="1" thickBot="1" x14ac:dyDescent="0.3">
      <c r="A42" s="66"/>
      <c r="B42" s="24" t="s">
        <v>135</v>
      </c>
      <c r="C42" s="25">
        <f>SUM(C32:C40)</f>
        <v>30</v>
      </c>
      <c r="D42" s="25">
        <f>SUM(D32:D37,D38)</f>
        <v>110</v>
      </c>
      <c r="E42" s="25">
        <f>SUM(E32:E37,E38)</f>
        <v>65</v>
      </c>
      <c r="F42" s="25">
        <f>SUM(F32:F37,F38)</f>
        <v>45</v>
      </c>
      <c r="G42" s="26" t="s">
        <v>23</v>
      </c>
      <c r="H42" s="19"/>
      <c r="I42" s="66"/>
      <c r="J42" s="24" t="s">
        <v>135</v>
      </c>
      <c r="K42" s="25">
        <f>SUM(K32:K40)</f>
        <v>30</v>
      </c>
      <c r="L42" s="25">
        <f>SUM(L32:L37,L38)</f>
        <v>110</v>
      </c>
      <c r="M42" s="25">
        <f>SUM(M32:M37,M38)</f>
        <v>65</v>
      </c>
      <c r="N42" s="25">
        <f>SUM(N32:N37,N38)</f>
        <v>45</v>
      </c>
      <c r="O42" s="26" t="s">
        <v>23</v>
      </c>
      <c r="P42" s="19"/>
      <c r="Q42" s="26"/>
      <c r="R42" s="24" t="s">
        <v>135</v>
      </c>
      <c r="S42" s="25">
        <f>SUM(S32:S40)</f>
        <v>30</v>
      </c>
      <c r="T42" s="25">
        <f>SUM(T32:T37,T38)</f>
        <v>110</v>
      </c>
      <c r="U42" s="25">
        <f>SUM(U32:U37,U38)</f>
        <v>65</v>
      </c>
      <c r="V42" s="25">
        <f>SUM(V32:V37,V38)</f>
        <v>45</v>
      </c>
      <c r="W42" s="26" t="s">
        <v>23</v>
      </c>
      <c r="X42" s="25"/>
      <c r="Y42" s="66"/>
      <c r="Z42" s="24" t="s">
        <v>135</v>
      </c>
      <c r="AA42" s="25">
        <f>SUM(AA32:AA40)</f>
        <v>30</v>
      </c>
      <c r="AB42" s="25">
        <f>SUM(AB32:AB37,AB38)</f>
        <v>110</v>
      </c>
      <c r="AC42" s="25">
        <f>SUM(AC32:AC37,AC38)</f>
        <v>65</v>
      </c>
      <c r="AD42" s="25">
        <f>SUM(AD32:AD37,AD38)</f>
        <v>45</v>
      </c>
      <c r="AE42" s="26" t="s">
        <v>23</v>
      </c>
      <c r="AF42" s="25"/>
      <c r="AG42" s="426"/>
      <c r="AH42" s="24" t="s">
        <v>135</v>
      </c>
      <c r="AI42" s="25">
        <f>SUM(AI32:AI41)</f>
        <v>30</v>
      </c>
      <c r="AJ42" s="25">
        <f>SUM(AJ32:AJ41)</f>
        <v>130</v>
      </c>
      <c r="AK42" s="25">
        <f>SUM(AK32:AK41)</f>
        <v>70</v>
      </c>
      <c r="AL42" s="25">
        <f>SUM(AL32:AL41)</f>
        <v>60</v>
      </c>
      <c r="AM42" s="26" t="s">
        <v>5</v>
      </c>
      <c r="AN42" s="52"/>
    </row>
    <row r="43" spans="1:40" ht="15.75" customHeight="1" x14ac:dyDescent="0.25">
      <c r="A43" s="63">
        <v>4</v>
      </c>
      <c r="B43" s="15" t="s">
        <v>103</v>
      </c>
      <c r="C43" s="15">
        <v>4</v>
      </c>
      <c r="D43" s="15">
        <v>20</v>
      </c>
      <c r="E43" s="15">
        <v>10</v>
      </c>
      <c r="F43" s="15">
        <v>10</v>
      </c>
      <c r="G43" s="15" t="s">
        <v>101</v>
      </c>
      <c r="H43" s="27" t="s">
        <v>102</v>
      </c>
      <c r="I43" s="63">
        <v>4</v>
      </c>
      <c r="J43" s="15" t="s">
        <v>103</v>
      </c>
      <c r="K43" s="15">
        <v>4</v>
      </c>
      <c r="L43" s="15">
        <v>20</v>
      </c>
      <c r="M43" s="15">
        <v>10</v>
      </c>
      <c r="N43" s="15">
        <v>10</v>
      </c>
      <c r="O43" s="15" t="s">
        <v>101</v>
      </c>
      <c r="P43" s="27" t="s">
        <v>102</v>
      </c>
      <c r="Q43" s="64">
        <v>4</v>
      </c>
      <c r="R43" s="15" t="s">
        <v>103</v>
      </c>
      <c r="S43" s="15">
        <v>4</v>
      </c>
      <c r="T43" s="15">
        <v>20</v>
      </c>
      <c r="U43" s="15">
        <v>10</v>
      </c>
      <c r="V43" s="15">
        <v>10</v>
      </c>
      <c r="W43" s="15" t="s">
        <v>101</v>
      </c>
      <c r="X43" s="15" t="s">
        <v>102</v>
      </c>
      <c r="Y43" s="63">
        <v>4</v>
      </c>
      <c r="Z43" s="15" t="s">
        <v>103</v>
      </c>
      <c r="AA43" s="15">
        <v>4</v>
      </c>
      <c r="AB43" s="15">
        <v>20</v>
      </c>
      <c r="AC43" s="15">
        <v>10</v>
      </c>
      <c r="AD43" s="15">
        <v>10</v>
      </c>
      <c r="AE43" s="15" t="s">
        <v>101</v>
      </c>
      <c r="AF43" s="15" t="s">
        <v>102</v>
      </c>
      <c r="AG43" s="425">
        <v>4</v>
      </c>
      <c r="AH43" s="15" t="s">
        <v>103</v>
      </c>
      <c r="AI43" s="15">
        <v>4</v>
      </c>
      <c r="AJ43" s="15">
        <v>20</v>
      </c>
      <c r="AK43" s="15">
        <v>10</v>
      </c>
      <c r="AL43" s="15">
        <v>10</v>
      </c>
      <c r="AM43" s="15" t="s">
        <v>101</v>
      </c>
      <c r="AN43" s="53" t="s">
        <v>102</v>
      </c>
    </row>
    <row r="44" spans="1:40" ht="15.75" customHeight="1" x14ac:dyDescent="0.25">
      <c r="A44" s="65"/>
      <c r="B44" s="14" t="s">
        <v>166</v>
      </c>
      <c r="C44" s="14">
        <v>4</v>
      </c>
      <c r="D44" s="14">
        <v>15</v>
      </c>
      <c r="E44" s="14">
        <v>5</v>
      </c>
      <c r="F44" s="14">
        <v>10</v>
      </c>
      <c r="G44" s="14" t="s">
        <v>99</v>
      </c>
      <c r="H44" s="20" t="s">
        <v>104</v>
      </c>
      <c r="I44" s="65"/>
      <c r="J44" s="14" t="s">
        <v>166</v>
      </c>
      <c r="K44" s="14">
        <v>4</v>
      </c>
      <c r="L44" s="14">
        <v>15</v>
      </c>
      <c r="M44" s="14">
        <v>5</v>
      </c>
      <c r="N44" s="14">
        <v>10</v>
      </c>
      <c r="O44" s="14" t="s">
        <v>99</v>
      </c>
      <c r="P44" s="20" t="s">
        <v>104</v>
      </c>
      <c r="Q44" s="18"/>
      <c r="R44" s="14" t="s">
        <v>166</v>
      </c>
      <c r="S44" s="14">
        <v>4</v>
      </c>
      <c r="T44" s="14">
        <v>15</v>
      </c>
      <c r="U44" s="14">
        <v>5</v>
      </c>
      <c r="V44" s="14">
        <v>10</v>
      </c>
      <c r="W44" s="14" t="s">
        <v>99</v>
      </c>
      <c r="X44" s="14" t="s">
        <v>104</v>
      </c>
      <c r="Y44" s="65"/>
      <c r="Z44" s="14" t="s">
        <v>166</v>
      </c>
      <c r="AA44" s="14">
        <v>4</v>
      </c>
      <c r="AB44" s="14">
        <v>15</v>
      </c>
      <c r="AC44" s="14">
        <v>5</v>
      </c>
      <c r="AD44" s="14">
        <v>10</v>
      </c>
      <c r="AE44" s="14" t="s">
        <v>99</v>
      </c>
      <c r="AF44" s="14" t="s">
        <v>104</v>
      </c>
      <c r="AG44" s="398"/>
      <c r="AH44" s="14" t="s">
        <v>166</v>
      </c>
      <c r="AI44" s="14">
        <v>4</v>
      </c>
      <c r="AJ44" s="14">
        <v>15</v>
      </c>
      <c r="AK44" s="14">
        <v>5</v>
      </c>
      <c r="AL44" s="14">
        <v>10</v>
      </c>
      <c r="AM44" s="14" t="s">
        <v>99</v>
      </c>
      <c r="AN44" s="50" t="s">
        <v>104</v>
      </c>
    </row>
    <row r="45" spans="1:40" ht="15.75" customHeight="1" x14ac:dyDescent="0.25">
      <c r="A45" s="65"/>
      <c r="B45" s="14" t="s">
        <v>18</v>
      </c>
      <c r="C45" s="14">
        <v>3</v>
      </c>
      <c r="D45" s="14">
        <v>10</v>
      </c>
      <c r="E45" s="14">
        <v>10</v>
      </c>
      <c r="F45" s="14">
        <v>0</v>
      </c>
      <c r="G45" s="14" t="s">
        <v>99</v>
      </c>
      <c r="H45" s="20"/>
      <c r="I45" s="65"/>
      <c r="J45" s="14" t="s">
        <v>18</v>
      </c>
      <c r="K45" s="14">
        <v>3</v>
      </c>
      <c r="L45" s="14">
        <v>10</v>
      </c>
      <c r="M45" s="14">
        <v>10</v>
      </c>
      <c r="N45" s="14">
        <v>0</v>
      </c>
      <c r="O45" s="14" t="s">
        <v>99</v>
      </c>
      <c r="P45" s="20"/>
      <c r="Q45" s="18"/>
      <c r="R45" s="14" t="s">
        <v>18</v>
      </c>
      <c r="S45" s="14">
        <v>3</v>
      </c>
      <c r="T45" s="14">
        <v>10</v>
      </c>
      <c r="U45" s="14">
        <v>10</v>
      </c>
      <c r="V45" s="14">
        <v>0</v>
      </c>
      <c r="W45" s="14" t="s">
        <v>99</v>
      </c>
      <c r="X45" s="14"/>
      <c r="Y45" s="65"/>
      <c r="Z45" s="14" t="s">
        <v>18</v>
      </c>
      <c r="AA45" s="14">
        <v>3</v>
      </c>
      <c r="AB45" s="14">
        <v>10</v>
      </c>
      <c r="AC45" s="14">
        <v>10</v>
      </c>
      <c r="AD45" s="14">
        <v>0</v>
      </c>
      <c r="AE45" s="14" t="s">
        <v>99</v>
      </c>
      <c r="AF45" s="14"/>
      <c r="AG45" s="398"/>
      <c r="AH45" s="14" t="s">
        <v>18</v>
      </c>
      <c r="AI45" s="14">
        <v>3</v>
      </c>
      <c r="AJ45" s="14">
        <v>10</v>
      </c>
      <c r="AK45" s="14">
        <v>10</v>
      </c>
      <c r="AL45" s="14">
        <v>0</v>
      </c>
      <c r="AM45" s="14" t="s">
        <v>99</v>
      </c>
      <c r="AN45" s="50"/>
    </row>
    <row r="46" spans="1:40" ht="15.75" customHeight="1" x14ac:dyDescent="0.25">
      <c r="A46" s="65"/>
      <c r="B46" s="14" t="s">
        <v>125</v>
      </c>
      <c r="C46" s="14">
        <v>5</v>
      </c>
      <c r="D46" s="14">
        <v>20</v>
      </c>
      <c r="E46" s="14">
        <v>10</v>
      </c>
      <c r="F46" s="14">
        <v>10</v>
      </c>
      <c r="G46" s="14" t="s">
        <v>99</v>
      </c>
      <c r="H46" s="20"/>
      <c r="I46" s="65"/>
      <c r="J46" s="14" t="s">
        <v>125</v>
      </c>
      <c r="K46" s="14">
        <v>5</v>
      </c>
      <c r="L46" s="14">
        <v>20</v>
      </c>
      <c r="M46" s="14">
        <v>10</v>
      </c>
      <c r="N46" s="14">
        <v>10</v>
      </c>
      <c r="O46" s="14" t="s">
        <v>99</v>
      </c>
      <c r="P46" s="20"/>
      <c r="Q46" s="18"/>
      <c r="R46" s="14" t="s">
        <v>125</v>
      </c>
      <c r="S46" s="14">
        <v>5</v>
      </c>
      <c r="T46" s="14">
        <v>20</v>
      </c>
      <c r="U46" s="14">
        <v>10</v>
      </c>
      <c r="V46" s="14">
        <v>10</v>
      </c>
      <c r="W46" s="14" t="s">
        <v>99</v>
      </c>
      <c r="X46" s="14"/>
      <c r="Y46" s="65"/>
      <c r="Z46" s="14" t="s">
        <v>125</v>
      </c>
      <c r="AA46" s="14">
        <v>5</v>
      </c>
      <c r="AB46" s="14">
        <v>20</v>
      </c>
      <c r="AC46" s="14">
        <v>10</v>
      </c>
      <c r="AD46" s="14">
        <v>10</v>
      </c>
      <c r="AE46" s="14" t="s">
        <v>99</v>
      </c>
      <c r="AF46" s="14"/>
      <c r="AG46" s="398"/>
      <c r="AH46" s="14" t="s">
        <v>125</v>
      </c>
      <c r="AI46" s="14">
        <v>5</v>
      </c>
      <c r="AJ46" s="14">
        <v>20</v>
      </c>
      <c r="AK46" s="14">
        <v>10</v>
      </c>
      <c r="AL46" s="14">
        <v>10</v>
      </c>
      <c r="AM46" s="14" t="s">
        <v>99</v>
      </c>
      <c r="AN46" s="50"/>
    </row>
    <row r="47" spans="1:40" ht="15.75" customHeight="1" x14ac:dyDescent="0.25">
      <c r="A47" s="65"/>
      <c r="B47" s="14" t="s">
        <v>167</v>
      </c>
      <c r="C47" s="14">
        <v>5</v>
      </c>
      <c r="D47" s="14">
        <v>15</v>
      </c>
      <c r="E47" s="14">
        <v>5</v>
      </c>
      <c r="F47" s="14">
        <v>10</v>
      </c>
      <c r="G47" s="14" t="s">
        <v>101</v>
      </c>
      <c r="H47" s="20" t="s">
        <v>106</v>
      </c>
      <c r="I47" s="65"/>
      <c r="J47" s="14" t="s">
        <v>168</v>
      </c>
      <c r="K47" s="14">
        <v>5</v>
      </c>
      <c r="L47" s="14">
        <v>15</v>
      </c>
      <c r="M47" s="14">
        <v>5</v>
      </c>
      <c r="N47" s="14">
        <v>10</v>
      </c>
      <c r="O47" s="14" t="s">
        <v>101</v>
      </c>
      <c r="P47" s="20" t="s">
        <v>106</v>
      </c>
      <c r="Q47" s="18"/>
      <c r="R47" s="14" t="s">
        <v>84</v>
      </c>
      <c r="S47" s="14">
        <v>3</v>
      </c>
      <c r="T47" s="14">
        <v>15</v>
      </c>
      <c r="U47" s="14">
        <v>0</v>
      </c>
      <c r="V47" s="14">
        <v>15</v>
      </c>
      <c r="W47" s="14" t="s">
        <v>101</v>
      </c>
      <c r="X47" s="14"/>
      <c r="Y47" s="65"/>
      <c r="Z47" s="14" t="s">
        <v>169</v>
      </c>
      <c r="AA47" s="14">
        <v>5</v>
      </c>
      <c r="AB47" s="14">
        <v>10</v>
      </c>
      <c r="AC47" s="14">
        <v>10</v>
      </c>
      <c r="AD47" s="14">
        <v>0</v>
      </c>
      <c r="AE47" s="14" t="s">
        <v>99</v>
      </c>
      <c r="AF47" s="14"/>
      <c r="AG47" s="51"/>
      <c r="AH47" s="14" t="s">
        <v>337</v>
      </c>
      <c r="AI47" s="14">
        <v>5</v>
      </c>
      <c r="AJ47" s="14">
        <v>10</v>
      </c>
      <c r="AK47" s="14">
        <v>10</v>
      </c>
      <c r="AL47" s="14">
        <v>0</v>
      </c>
      <c r="AM47" s="14" t="s">
        <v>101</v>
      </c>
      <c r="AN47" s="50"/>
    </row>
    <row r="48" spans="1:40" ht="15.75" customHeight="1" x14ac:dyDescent="0.25">
      <c r="A48" s="65"/>
      <c r="B48" s="14" t="s">
        <v>66</v>
      </c>
      <c r="C48" s="14">
        <v>3</v>
      </c>
      <c r="D48" s="14">
        <v>10</v>
      </c>
      <c r="E48" s="14">
        <v>10</v>
      </c>
      <c r="F48" s="14">
        <v>0</v>
      </c>
      <c r="G48" s="14" t="s">
        <v>99</v>
      </c>
      <c r="H48" s="20"/>
      <c r="I48" s="65"/>
      <c r="J48" s="14" t="s">
        <v>21</v>
      </c>
      <c r="K48" s="14">
        <v>3</v>
      </c>
      <c r="L48" s="14">
        <v>10</v>
      </c>
      <c r="M48" s="14">
        <v>10</v>
      </c>
      <c r="N48" s="14">
        <v>0</v>
      </c>
      <c r="O48" s="14" t="s">
        <v>99</v>
      </c>
      <c r="P48" s="20"/>
      <c r="Q48" s="18"/>
      <c r="R48" s="14" t="s">
        <v>170</v>
      </c>
      <c r="S48" s="14">
        <v>2</v>
      </c>
      <c r="T48" s="14">
        <v>10</v>
      </c>
      <c r="U48" s="14">
        <v>0</v>
      </c>
      <c r="V48" s="14">
        <v>10</v>
      </c>
      <c r="W48" s="14" t="s">
        <v>101</v>
      </c>
      <c r="X48" s="14"/>
      <c r="Y48" s="65"/>
      <c r="Z48" s="14" t="s">
        <v>66</v>
      </c>
      <c r="AA48" s="14">
        <v>3</v>
      </c>
      <c r="AB48" s="14">
        <v>10</v>
      </c>
      <c r="AC48" s="14">
        <v>10</v>
      </c>
      <c r="AD48" s="14">
        <v>0</v>
      </c>
      <c r="AE48" s="14" t="s">
        <v>99</v>
      </c>
      <c r="AF48" s="14"/>
      <c r="AG48" s="398"/>
      <c r="AH48" s="14" t="s">
        <v>21</v>
      </c>
      <c r="AI48" s="14">
        <v>3</v>
      </c>
      <c r="AJ48" s="14">
        <v>10</v>
      </c>
      <c r="AK48" s="14">
        <v>0</v>
      </c>
      <c r="AL48" s="14">
        <v>10</v>
      </c>
      <c r="AM48" s="14" t="s">
        <v>101</v>
      </c>
      <c r="AN48" s="50"/>
    </row>
    <row r="49" spans="1:40" ht="21" customHeight="1" x14ac:dyDescent="0.25">
      <c r="A49" s="65"/>
      <c r="B49" s="14" t="s">
        <v>111</v>
      </c>
      <c r="C49" s="14">
        <v>3</v>
      </c>
      <c r="D49" s="14">
        <v>15</v>
      </c>
      <c r="E49" s="14">
        <v>10</v>
      </c>
      <c r="F49" s="14">
        <v>5</v>
      </c>
      <c r="G49" s="14" t="s">
        <v>99</v>
      </c>
      <c r="H49" s="20"/>
      <c r="I49" s="65"/>
      <c r="J49" s="14" t="s">
        <v>111</v>
      </c>
      <c r="K49" s="14">
        <v>3</v>
      </c>
      <c r="L49" s="14">
        <v>15</v>
      </c>
      <c r="M49" s="14">
        <v>10</v>
      </c>
      <c r="N49" s="14">
        <v>5</v>
      </c>
      <c r="O49" s="14" t="s">
        <v>99</v>
      </c>
      <c r="P49" s="20"/>
      <c r="Q49" s="18"/>
      <c r="R49" s="14" t="s">
        <v>111</v>
      </c>
      <c r="S49" s="14">
        <v>3</v>
      </c>
      <c r="T49" s="14">
        <v>15</v>
      </c>
      <c r="U49" s="14">
        <v>10</v>
      </c>
      <c r="V49" s="14">
        <v>5</v>
      </c>
      <c r="W49" s="14" t="s">
        <v>99</v>
      </c>
      <c r="X49" s="14"/>
      <c r="Y49" s="65"/>
      <c r="Z49" s="14" t="s">
        <v>68</v>
      </c>
      <c r="AA49" s="14">
        <v>3</v>
      </c>
      <c r="AB49" s="14">
        <v>10</v>
      </c>
      <c r="AC49" s="14">
        <v>0</v>
      </c>
      <c r="AD49" s="14">
        <v>10</v>
      </c>
      <c r="AE49" s="14" t="s">
        <v>101</v>
      </c>
      <c r="AF49" s="14"/>
      <c r="AG49" s="398"/>
      <c r="AH49" s="14" t="s">
        <v>272</v>
      </c>
      <c r="AI49" s="14">
        <v>3</v>
      </c>
      <c r="AJ49" s="14">
        <v>10</v>
      </c>
      <c r="AK49" s="14">
        <v>10</v>
      </c>
      <c r="AL49" s="14">
        <v>0</v>
      </c>
      <c r="AM49" s="14" t="s">
        <v>101</v>
      </c>
      <c r="AN49" s="50"/>
    </row>
    <row r="50" spans="1:40" ht="15.75" customHeight="1" x14ac:dyDescent="0.25">
      <c r="A50" s="65"/>
      <c r="B50" s="332" t="s">
        <v>171</v>
      </c>
      <c r="C50" s="14">
        <v>3</v>
      </c>
      <c r="D50" s="14">
        <v>10</v>
      </c>
      <c r="E50" s="14">
        <v>10</v>
      </c>
      <c r="F50" s="14">
        <v>0</v>
      </c>
      <c r="G50" s="14" t="s">
        <v>99</v>
      </c>
      <c r="H50" s="20"/>
      <c r="I50" s="65"/>
      <c r="J50" s="332" t="s">
        <v>171</v>
      </c>
      <c r="K50" s="14">
        <v>3</v>
      </c>
      <c r="L50" s="14">
        <v>10</v>
      </c>
      <c r="M50" s="14">
        <v>10</v>
      </c>
      <c r="N50" s="14">
        <v>0</v>
      </c>
      <c r="O50" s="14" t="s">
        <v>99</v>
      </c>
      <c r="P50" s="20"/>
      <c r="Q50" s="18"/>
      <c r="R50" s="332" t="s">
        <v>172</v>
      </c>
      <c r="S50" s="14">
        <v>6</v>
      </c>
      <c r="T50" s="14">
        <v>10</v>
      </c>
      <c r="U50" s="14">
        <v>10</v>
      </c>
      <c r="V50" s="14">
        <v>0</v>
      </c>
      <c r="W50" s="14" t="s">
        <v>173</v>
      </c>
      <c r="X50" s="14"/>
      <c r="Y50" s="65"/>
      <c r="Z50" s="332" t="s">
        <v>174</v>
      </c>
      <c r="AA50" s="14">
        <v>3</v>
      </c>
      <c r="AB50" s="14">
        <v>10</v>
      </c>
      <c r="AC50" s="14">
        <v>0</v>
      </c>
      <c r="AD50" s="14">
        <v>10</v>
      </c>
      <c r="AE50" s="14" t="s">
        <v>99</v>
      </c>
      <c r="AF50" s="14"/>
      <c r="AG50" s="398"/>
      <c r="AH50" s="332" t="s">
        <v>171</v>
      </c>
      <c r="AI50" s="14">
        <v>3</v>
      </c>
      <c r="AJ50" s="14">
        <v>10</v>
      </c>
      <c r="AK50" s="14">
        <v>0</v>
      </c>
      <c r="AL50" s="14">
        <v>10</v>
      </c>
      <c r="AM50" s="14" t="s">
        <v>99</v>
      </c>
      <c r="AN50" s="427"/>
    </row>
    <row r="51" spans="1:40" ht="15.75" customHeight="1" x14ac:dyDescent="0.25">
      <c r="A51" s="65"/>
      <c r="B51" s="17"/>
      <c r="C51" s="14"/>
      <c r="D51" s="14"/>
      <c r="E51" s="14"/>
      <c r="F51" s="14"/>
      <c r="G51" s="14"/>
      <c r="H51" s="20"/>
      <c r="I51" s="65"/>
      <c r="J51" s="17"/>
      <c r="K51" s="14"/>
      <c r="L51" s="14"/>
      <c r="M51" s="14"/>
      <c r="N51" s="14"/>
      <c r="O51" s="14"/>
      <c r="P51" s="20"/>
      <c r="Q51" s="18"/>
      <c r="R51" s="17"/>
      <c r="S51" s="14"/>
      <c r="T51" s="14"/>
      <c r="U51" s="14"/>
      <c r="V51" s="14"/>
      <c r="W51" s="14"/>
      <c r="X51" s="14"/>
      <c r="Y51" s="65"/>
      <c r="Z51" s="17"/>
      <c r="AA51" s="14"/>
      <c r="AB51" s="14"/>
      <c r="AC51" s="14"/>
      <c r="AD51" s="14"/>
      <c r="AE51" s="14"/>
      <c r="AF51" s="14"/>
      <c r="AG51" s="398"/>
      <c r="AH51" s="16"/>
      <c r="AI51" s="34"/>
      <c r="AJ51" s="34"/>
      <c r="AK51" s="34"/>
      <c r="AL51" s="34"/>
      <c r="AM51" s="34"/>
      <c r="AN51" s="50"/>
    </row>
    <row r="52" spans="1:40" ht="16.5" customHeight="1" thickBot="1" x14ac:dyDescent="0.3">
      <c r="A52" s="66"/>
      <c r="B52" s="24" t="s">
        <v>135</v>
      </c>
      <c r="C52" s="25">
        <f>SUM(C43:C50)</f>
        <v>30</v>
      </c>
      <c r="D52" s="25">
        <f>SUM(D43:D51)</f>
        <v>115</v>
      </c>
      <c r="E52" s="25">
        <f>SUM(E43:E50)</f>
        <v>70</v>
      </c>
      <c r="F52" s="25">
        <f>SUM(F43:F50)</f>
        <v>45</v>
      </c>
      <c r="G52" s="26" t="s">
        <v>155</v>
      </c>
      <c r="H52" s="19"/>
      <c r="I52" s="66"/>
      <c r="J52" s="24" t="s">
        <v>135</v>
      </c>
      <c r="K52" s="25">
        <f>SUM(K43:K50)</f>
        <v>30</v>
      </c>
      <c r="L52" s="25">
        <f>SUM(L43:L50)</f>
        <v>115</v>
      </c>
      <c r="M52" s="25">
        <f>SUM(M43:M50)</f>
        <v>70</v>
      </c>
      <c r="N52" s="25">
        <f>SUM(N43:N50)</f>
        <v>45</v>
      </c>
      <c r="O52" s="26" t="s">
        <v>155</v>
      </c>
      <c r="P52" s="19"/>
      <c r="Q52" s="26"/>
      <c r="R52" s="24" t="s">
        <v>135</v>
      </c>
      <c r="S52" s="25">
        <f>SUM(S43:S50)</f>
        <v>30</v>
      </c>
      <c r="T52" s="25">
        <f>SUM(T43:T50)</f>
        <v>115</v>
      </c>
      <c r="U52" s="25">
        <f>SUM(U43:U50)</f>
        <v>55</v>
      </c>
      <c r="V52" s="25">
        <f>SUM(V43:V50)</f>
        <v>60</v>
      </c>
      <c r="W52" s="26" t="s">
        <v>160</v>
      </c>
      <c r="X52" s="25"/>
      <c r="Y52" s="66"/>
      <c r="Z52" s="24" t="s">
        <v>135</v>
      </c>
      <c r="AA52" s="25">
        <f>SUM(AA43:AA50)</f>
        <v>30</v>
      </c>
      <c r="AB52" s="25">
        <f>SUM(AB43:AB50)</f>
        <v>105</v>
      </c>
      <c r="AC52" s="25">
        <f>SUM(AC43:AC50)</f>
        <v>55</v>
      </c>
      <c r="AD52" s="25">
        <f>SUM(AD43:AD50)</f>
        <v>50</v>
      </c>
      <c r="AE52" s="26" t="s">
        <v>155</v>
      </c>
      <c r="AF52" s="25"/>
      <c r="AG52" s="426"/>
      <c r="AH52" s="24" t="s">
        <v>135</v>
      </c>
      <c r="AI52" s="25">
        <f>SUM(AI43:AI50)</f>
        <v>30</v>
      </c>
      <c r="AJ52" s="25">
        <f>SUM(AJ43:AJ50)</f>
        <v>105</v>
      </c>
      <c r="AK52" s="25">
        <f>SUM(AK43:AK50)</f>
        <v>55</v>
      </c>
      <c r="AL52" s="25">
        <f>SUM(AL43:AL50)</f>
        <v>50</v>
      </c>
      <c r="AM52" s="26" t="s">
        <v>4</v>
      </c>
      <c r="AN52" s="52"/>
    </row>
    <row r="53" spans="1:40" ht="15.75" customHeight="1" x14ac:dyDescent="0.25">
      <c r="A53" s="1275">
        <v>5</v>
      </c>
      <c r="B53" s="15" t="s">
        <v>71</v>
      </c>
      <c r="C53" s="15">
        <v>2</v>
      </c>
      <c r="D53" s="15">
        <v>10</v>
      </c>
      <c r="E53" s="15">
        <v>0</v>
      </c>
      <c r="F53" s="15">
        <v>10</v>
      </c>
      <c r="G53" s="15" t="s">
        <v>101</v>
      </c>
      <c r="H53" s="27"/>
      <c r="I53" s="1275">
        <v>5</v>
      </c>
      <c r="J53" s="15" t="s">
        <v>71</v>
      </c>
      <c r="K53" s="15">
        <v>2</v>
      </c>
      <c r="L53" s="15">
        <v>10</v>
      </c>
      <c r="M53" s="15">
        <v>0</v>
      </c>
      <c r="N53" s="15">
        <v>10</v>
      </c>
      <c r="O53" s="15" t="s">
        <v>101</v>
      </c>
      <c r="P53" s="27"/>
      <c r="Q53" s="1275">
        <v>5</v>
      </c>
      <c r="R53" s="15" t="s">
        <v>71</v>
      </c>
      <c r="S53" s="15">
        <v>2</v>
      </c>
      <c r="T53" s="15">
        <v>10</v>
      </c>
      <c r="U53" s="15">
        <v>0</v>
      </c>
      <c r="V53" s="15">
        <v>10</v>
      </c>
      <c r="W53" s="15" t="s">
        <v>101</v>
      </c>
      <c r="X53" s="15"/>
      <c r="Y53" s="1275">
        <v>5</v>
      </c>
      <c r="Z53" s="15" t="s">
        <v>71</v>
      </c>
      <c r="AA53" s="15">
        <v>2</v>
      </c>
      <c r="AB53" s="15">
        <v>10</v>
      </c>
      <c r="AC53" s="15">
        <v>0</v>
      </c>
      <c r="AD53" s="15">
        <v>10</v>
      </c>
      <c r="AE53" s="15" t="s">
        <v>101</v>
      </c>
      <c r="AF53" s="15"/>
      <c r="AG53" s="1275">
        <v>5</v>
      </c>
      <c r="AH53" s="15" t="s">
        <v>387</v>
      </c>
      <c r="AI53" s="15">
        <v>3</v>
      </c>
      <c r="AJ53" s="15">
        <v>10</v>
      </c>
      <c r="AK53" s="15">
        <v>0</v>
      </c>
      <c r="AL53" s="15">
        <v>10</v>
      </c>
      <c r="AM53" s="15" t="s">
        <v>101</v>
      </c>
      <c r="AN53" s="50"/>
    </row>
    <row r="54" spans="1:40" ht="15.75" customHeight="1" x14ac:dyDescent="0.25">
      <c r="A54" s="1276"/>
      <c r="B54" s="14" t="s">
        <v>123</v>
      </c>
      <c r="C54" s="14">
        <v>4</v>
      </c>
      <c r="D54" s="14">
        <v>10</v>
      </c>
      <c r="E54" s="14">
        <v>0</v>
      </c>
      <c r="F54" s="14">
        <v>10</v>
      </c>
      <c r="G54" s="14" t="s">
        <v>101</v>
      </c>
      <c r="H54" s="20"/>
      <c r="I54" s="1276"/>
      <c r="J54" s="14" t="s">
        <v>55</v>
      </c>
      <c r="K54" s="14">
        <v>4</v>
      </c>
      <c r="L54" s="14">
        <v>10</v>
      </c>
      <c r="M54" s="14">
        <v>0</v>
      </c>
      <c r="N54" s="14">
        <v>10</v>
      </c>
      <c r="O54" s="14" t="s">
        <v>101</v>
      </c>
      <c r="P54" s="20"/>
      <c r="Q54" s="1276"/>
      <c r="R54" s="14" t="s">
        <v>55</v>
      </c>
      <c r="S54" s="14">
        <v>4</v>
      </c>
      <c r="T54" s="14">
        <v>10</v>
      </c>
      <c r="U54" s="14">
        <v>0</v>
      </c>
      <c r="V54" s="14">
        <v>10</v>
      </c>
      <c r="W54" s="14" t="s">
        <v>101</v>
      </c>
      <c r="X54" s="14"/>
      <c r="Y54" s="1276"/>
      <c r="Z54" s="14" t="s">
        <v>123</v>
      </c>
      <c r="AA54" s="14">
        <v>4</v>
      </c>
      <c r="AB54" s="14">
        <v>10</v>
      </c>
      <c r="AC54" s="14">
        <v>10</v>
      </c>
      <c r="AD54" s="14">
        <v>0</v>
      </c>
      <c r="AE54" s="14" t="s">
        <v>99</v>
      </c>
      <c r="AF54" s="14"/>
      <c r="AG54" s="1276"/>
      <c r="AH54" s="14" t="s">
        <v>388</v>
      </c>
      <c r="AI54" s="14">
        <v>5</v>
      </c>
      <c r="AJ54" s="14">
        <v>15</v>
      </c>
      <c r="AK54" s="14">
        <v>10</v>
      </c>
      <c r="AL54" s="14">
        <v>5</v>
      </c>
      <c r="AM54" s="14" t="s">
        <v>99</v>
      </c>
      <c r="AN54" s="50"/>
    </row>
    <row r="55" spans="1:40" ht="15.75" customHeight="1" x14ac:dyDescent="0.25">
      <c r="A55" s="1276"/>
      <c r="B55" s="14" t="s">
        <v>27</v>
      </c>
      <c r="C55" s="14">
        <v>3</v>
      </c>
      <c r="D55" s="14">
        <v>10</v>
      </c>
      <c r="E55" s="14">
        <v>10</v>
      </c>
      <c r="F55" s="14">
        <v>0</v>
      </c>
      <c r="G55" s="14" t="s">
        <v>99</v>
      </c>
      <c r="H55" s="20"/>
      <c r="I55" s="1276"/>
      <c r="J55" s="14" t="s">
        <v>27</v>
      </c>
      <c r="K55" s="14">
        <v>3</v>
      </c>
      <c r="L55" s="14">
        <v>10</v>
      </c>
      <c r="M55" s="14">
        <v>10</v>
      </c>
      <c r="N55" s="14">
        <v>0</v>
      </c>
      <c r="O55" s="14" t="s">
        <v>99</v>
      </c>
      <c r="P55" s="20"/>
      <c r="Q55" s="1276"/>
      <c r="R55" s="14" t="s">
        <v>27</v>
      </c>
      <c r="S55" s="14">
        <v>3</v>
      </c>
      <c r="T55" s="14">
        <v>10</v>
      </c>
      <c r="U55" s="14">
        <v>10</v>
      </c>
      <c r="V55" s="14">
        <v>0</v>
      </c>
      <c r="W55" s="14" t="s">
        <v>99</v>
      </c>
      <c r="X55" s="14"/>
      <c r="Y55" s="1276"/>
      <c r="Z55" s="14" t="s">
        <v>69</v>
      </c>
      <c r="AA55" s="14">
        <v>4</v>
      </c>
      <c r="AB55" s="14">
        <v>10</v>
      </c>
      <c r="AC55" s="14">
        <v>10</v>
      </c>
      <c r="AD55" s="14">
        <v>0</v>
      </c>
      <c r="AE55" s="14" t="s">
        <v>99</v>
      </c>
      <c r="AF55" s="14"/>
      <c r="AG55" s="1276"/>
      <c r="AH55" s="14" t="s">
        <v>389</v>
      </c>
      <c r="AI55" s="14">
        <v>3</v>
      </c>
      <c r="AJ55" s="14">
        <v>5</v>
      </c>
      <c r="AK55" s="14">
        <v>5</v>
      </c>
      <c r="AL55" s="14">
        <v>10</v>
      </c>
      <c r="AM55" s="14" t="s">
        <v>99</v>
      </c>
      <c r="AN55" s="50"/>
    </row>
    <row r="56" spans="1:40" ht="15.75" customHeight="1" x14ac:dyDescent="0.25">
      <c r="A56" s="1276"/>
      <c r="B56" s="14" t="s">
        <v>175</v>
      </c>
      <c r="C56" s="14">
        <v>3</v>
      </c>
      <c r="D56" s="14">
        <v>10</v>
      </c>
      <c r="E56" s="14">
        <v>0</v>
      </c>
      <c r="F56" s="14">
        <v>10</v>
      </c>
      <c r="G56" s="14" t="s">
        <v>101</v>
      </c>
      <c r="H56" s="20"/>
      <c r="I56" s="1276"/>
      <c r="J56" s="14" t="s">
        <v>175</v>
      </c>
      <c r="K56" s="14">
        <v>3</v>
      </c>
      <c r="L56" s="14">
        <v>10</v>
      </c>
      <c r="M56" s="14">
        <v>0</v>
      </c>
      <c r="N56" s="14">
        <v>10</v>
      </c>
      <c r="O56" s="14" t="s">
        <v>101</v>
      </c>
      <c r="P56" s="20"/>
      <c r="Q56" s="1276"/>
      <c r="R56" s="14" t="s">
        <v>3</v>
      </c>
      <c r="S56" s="14">
        <v>2</v>
      </c>
      <c r="T56" s="14">
        <v>10</v>
      </c>
      <c r="U56" s="14">
        <v>10</v>
      </c>
      <c r="V56" s="14">
        <v>0</v>
      </c>
      <c r="W56" s="14" t="s">
        <v>99</v>
      </c>
      <c r="X56" s="14"/>
      <c r="Y56" s="1276"/>
      <c r="Z56" s="14" t="s">
        <v>3</v>
      </c>
      <c r="AA56" s="14">
        <v>2</v>
      </c>
      <c r="AB56" s="14">
        <v>10</v>
      </c>
      <c r="AC56" s="14">
        <v>10</v>
      </c>
      <c r="AD56" s="14">
        <v>0</v>
      </c>
      <c r="AE56" s="14" t="s">
        <v>99</v>
      </c>
      <c r="AF56" s="14"/>
      <c r="AG56" s="1276"/>
      <c r="AH56" s="28" t="s">
        <v>276</v>
      </c>
      <c r="AI56" s="28">
        <v>4</v>
      </c>
      <c r="AJ56" s="14">
        <v>25</v>
      </c>
      <c r="AK56" s="14">
        <v>15</v>
      </c>
      <c r="AL56" s="14">
        <v>10</v>
      </c>
      <c r="AM56" s="14" t="s">
        <v>99</v>
      </c>
      <c r="AN56" s="50"/>
    </row>
    <row r="57" spans="1:40" ht="15.75" customHeight="1" x14ac:dyDescent="0.25">
      <c r="A57" s="1276"/>
      <c r="B57" s="14" t="s">
        <v>176</v>
      </c>
      <c r="C57" s="14">
        <v>3</v>
      </c>
      <c r="D57" s="14">
        <v>15</v>
      </c>
      <c r="E57" s="14">
        <v>10</v>
      </c>
      <c r="F57" s="14">
        <v>5</v>
      </c>
      <c r="G57" s="14" t="s">
        <v>99</v>
      </c>
      <c r="H57" s="20"/>
      <c r="I57" s="1276"/>
      <c r="J57" s="14" t="s">
        <v>130</v>
      </c>
      <c r="K57" s="14">
        <v>3</v>
      </c>
      <c r="L57" s="14">
        <v>15</v>
      </c>
      <c r="M57" s="14">
        <v>10</v>
      </c>
      <c r="N57" s="14">
        <v>5</v>
      </c>
      <c r="O57" s="14" t="s">
        <v>99</v>
      </c>
      <c r="P57" s="20"/>
      <c r="Q57" s="1276"/>
      <c r="R57" s="14" t="s">
        <v>126</v>
      </c>
      <c r="S57" s="14">
        <v>2</v>
      </c>
      <c r="T57" s="14">
        <v>10</v>
      </c>
      <c r="U57" s="14">
        <v>10</v>
      </c>
      <c r="V57" s="14">
        <v>0</v>
      </c>
      <c r="W57" s="14" t="s">
        <v>99</v>
      </c>
      <c r="X57" s="14"/>
      <c r="Y57" s="1276"/>
      <c r="Z57" s="14" t="s">
        <v>177</v>
      </c>
      <c r="AA57" s="14">
        <v>3</v>
      </c>
      <c r="AB57" s="14">
        <v>15</v>
      </c>
      <c r="AC57" s="14">
        <v>0</v>
      </c>
      <c r="AD57" s="14">
        <v>15</v>
      </c>
      <c r="AE57" s="14" t="s">
        <v>101</v>
      </c>
      <c r="AF57" s="14" t="s">
        <v>105</v>
      </c>
      <c r="AG57" s="1276"/>
      <c r="AH57" s="17" t="s">
        <v>73</v>
      </c>
      <c r="AI57" s="14">
        <v>15</v>
      </c>
      <c r="AJ57" s="14">
        <v>35</v>
      </c>
      <c r="AK57" s="14"/>
      <c r="AL57" s="14"/>
      <c r="AM57" s="14" t="s">
        <v>179</v>
      </c>
      <c r="AN57" s="50"/>
    </row>
    <row r="58" spans="1:40" ht="21" customHeight="1" x14ac:dyDescent="0.25">
      <c r="A58" s="1276"/>
      <c r="B58" s="14"/>
      <c r="C58" s="14"/>
      <c r="D58" s="14"/>
      <c r="E58" s="14"/>
      <c r="F58" s="14"/>
      <c r="G58" s="14"/>
      <c r="H58" s="20"/>
      <c r="I58" s="1276"/>
      <c r="J58" s="14"/>
      <c r="K58" s="14"/>
      <c r="L58" s="14"/>
      <c r="M58" s="14"/>
      <c r="N58" s="14"/>
      <c r="O58" s="14"/>
      <c r="P58" s="20"/>
      <c r="Q58" s="1276"/>
      <c r="R58" s="14" t="s">
        <v>178</v>
      </c>
      <c r="S58" s="14">
        <v>2</v>
      </c>
      <c r="T58" s="14">
        <v>10</v>
      </c>
      <c r="U58" s="14">
        <v>0</v>
      </c>
      <c r="V58" s="14">
        <v>10</v>
      </c>
      <c r="W58" s="14" t="s">
        <v>101</v>
      </c>
      <c r="X58" s="14"/>
      <c r="Y58" s="1276"/>
      <c r="Z58" s="14"/>
      <c r="AA58" s="14"/>
      <c r="AB58" s="14"/>
      <c r="AC58" s="14"/>
      <c r="AD58" s="14"/>
      <c r="AE58" s="14"/>
      <c r="AF58" s="14"/>
      <c r="AG58" s="1276"/>
      <c r="AI58" s="14"/>
      <c r="AJ58" s="14"/>
      <c r="AK58" s="14"/>
      <c r="AL58" s="14"/>
      <c r="AM58" s="14"/>
      <c r="AN58" s="50"/>
    </row>
    <row r="59" spans="1:40" ht="15" customHeight="1" x14ac:dyDescent="0.25">
      <c r="A59" s="1276"/>
      <c r="B59" s="17" t="s">
        <v>121</v>
      </c>
      <c r="C59" s="14">
        <v>15</v>
      </c>
      <c r="D59" s="14">
        <v>70</v>
      </c>
      <c r="E59" s="14">
        <v>35</v>
      </c>
      <c r="F59" s="14">
        <v>35</v>
      </c>
      <c r="G59" s="14" t="s">
        <v>179</v>
      </c>
      <c r="H59" s="20"/>
      <c r="I59" s="1276"/>
      <c r="J59" s="14" t="s">
        <v>121</v>
      </c>
      <c r="K59" s="14">
        <v>15</v>
      </c>
      <c r="L59" s="14">
        <v>70</v>
      </c>
      <c r="M59" s="14">
        <v>35</v>
      </c>
      <c r="N59" s="14">
        <v>35</v>
      </c>
      <c r="O59" s="14" t="s">
        <v>180</v>
      </c>
      <c r="P59" s="20"/>
      <c r="Q59" s="1276"/>
      <c r="R59" s="14" t="s">
        <v>121</v>
      </c>
      <c r="S59" s="14">
        <v>15</v>
      </c>
      <c r="T59" s="14">
        <v>70</v>
      </c>
      <c r="U59" s="14">
        <v>35</v>
      </c>
      <c r="V59" s="14">
        <v>35</v>
      </c>
      <c r="W59" s="14" t="s">
        <v>181</v>
      </c>
      <c r="X59" s="14"/>
      <c r="Y59" s="1276"/>
      <c r="Z59" s="14" t="s">
        <v>121</v>
      </c>
      <c r="AA59" s="14">
        <v>15</v>
      </c>
      <c r="AB59" s="14">
        <v>35</v>
      </c>
      <c r="AC59" s="14">
        <v>15</v>
      </c>
      <c r="AD59" s="14">
        <v>20</v>
      </c>
      <c r="AE59" s="14" t="s">
        <v>180</v>
      </c>
      <c r="AF59" s="14"/>
      <c r="AG59" s="1276"/>
      <c r="AI59" s="14"/>
      <c r="AJ59" s="14"/>
      <c r="AK59" s="14"/>
      <c r="AL59" s="14"/>
      <c r="AM59" s="14"/>
      <c r="AN59" s="50"/>
    </row>
    <row r="60" spans="1:40" ht="15" customHeight="1" x14ac:dyDescent="0.25">
      <c r="A60" s="1276"/>
      <c r="B60" s="17"/>
      <c r="C60" s="14"/>
      <c r="D60" s="14"/>
      <c r="E60" s="14"/>
      <c r="F60" s="14"/>
      <c r="G60" s="14"/>
      <c r="H60" s="20"/>
      <c r="I60" s="1276"/>
      <c r="J60" s="14"/>
      <c r="K60" s="14"/>
      <c r="L60" s="14"/>
      <c r="M60" s="14"/>
      <c r="N60" s="14"/>
      <c r="O60" s="14"/>
      <c r="P60" s="20"/>
      <c r="Q60" s="1276"/>
      <c r="R60" s="14"/>
      <c r="S60" s="14"/>
      <c r="T60" s="14"/>
      <c r="U60" s="14"/>
      <c r="V60" s="14"/>
      <c r="W60" s="14"/>
      <c r="X60" s="14"/>
      <c r="Y60" s="1276"/>
      <c r="Z60" s="14"/>
      <c r="AA60" s="14"/>
      <c r="AB60" s="14"/>
      <c r="AC60" s="14"/>
      <c r="AD60" s="14"/>
      <c r="AE60" s="14"/>
      <c r="AF60" s="14"/>
      <c r="AG60" s="1276"/>
      <c r="AI60" s="14"/>
      <c r="AJ60" s="14"/>
      <c r="AK60" s="14"/>
      <c r="AL60" s="14"/>
      <c r="AM60" s="14"/>
      <c r="AN60" s="50"/>
    </row>
    <row r="61" spans="1:40" ht="15.75" customHeight="1" thickBot="1" x14ac:dyDescent="0.3">
      <c r="A61" s="1277"/>
      <c r="B61" s="24" t="s">
        <v>135</v>
      </c>
      <c r="C61" s="25">
        <f>SUM(C53:C59)</f>
        <v>30</v>
      </c>
      <c r="D61" s="25">
        <f>SUM(D53:D59)</f>
        <v>125</v>
      </c>
      <c r="E61" s="25">
        <f>SUM(E53:E59)</f>
        <v>55</v>
      </c>
      <c r="F61" s="25">
        <f>SUM(F53:F59)</f>
        <v>70</v>
      </c>
      <c r="G61" s="26" t="s">
        <v>57</v>
      </c>
      <c r="H61" s="19"/>
      <c r="I61" s="1277"/>
      <c r="J61" s="24" t="s">
        <v>135</v>
      </c>
      <c r="K61" s="25">
        <f>SUM(K53:K59)</f>
        <v>30</v>
      </c>
      <c r="L61" s="25">
        <f>SUM(L53:L59)</f>
        <v>125</v>
      </c>
      <c r="M61" s="25">
        <f>SUM(M53:M59)</f>
        <v>55</v>
      </c>
      <c r="N61" s="25">
        <f>SUM(N53:N59)</f>
        <v>70</v>
      </c>
      <c r="O61" s="26" t="s">
        <v>5</v>
      </c>
      <c r="P61" s="19"/>
      <c r="Q61" s="1277"/>
      <c r="R61" s="24" t="s">
        <v>135</v>
      </c>
      <c r="S61" s="25">
        <f>SUM(S53:S59)</f>
        <v>30</v>
      </c>
      <c r="T61" s="25">
        <f>SUM(T53:T59)</f>
        <v>130</v>
      </c>
      <c r="U61" s="25">
        <f>SUM(U53:U59)</f>
        <v>65</v>
      </c>
      <c r="V61" s="25">
        <f>SUM(V53:V59)</f>
        <v>65</v>
      </c>
      <c r="W61" s="26" t="s">
        <v>182</v>
      </c>
      <c r="X61" s="25"/>
      <c r="Y61" s="1277"/>
      <c r="Z61" s="24" t="s">
        <v>135</v>
      </c>
      <c r="AA61" s="25">
        <f>SUM(AA53:AA59)</f>
        <v>30</v>
      </c>
      <c r="AB61" s="25">
        <f>SUM(AB53:AB59)</f>
        <v>90</v>
      </c>
      <c r="AC61" s="25">
        <f>SUM(AC53:AC59)</f>
        <v>45</v>
      </c>
      <c r="AD61" s="25">
        <f>SUM(AD53:AD59)</f>
        <v>45</v>
      </c>
      <c r="AE61" s="26" t="s">
        <v>4</v>
      </c>
      <c r="AF61" s="25"/>
      <c r="AG61" s="1277"/>
      <c r="AH61" s="17" t="s">
        <v>135</v>
      </c>
      <c r="AI61" s="14">
        <f>SUM(AI53:AI60)</f>
        <v>30</v>
      </c>
      <c r="AJ61" s="14">
        <f>SUM(AJ53:AJ60)</f>
        <v>90</v>
      </c>
      <c r="AK61" s="14">
        <f>SUM(AK53:AK60)</f>
        <v>30</v>
      </c>
      <c r="AL61" s="14">
        <f>SUM(AL53:AL60)</f>
        <v>35</v>
      </c>
      <c r="AM61" s="18" t="s">
        <v>154</v>
      </c>
      <c r="AN61" s="52"/>
    </row>
    <row r="62" spans="1:40" ht="15.75" customHeight="1" x14ac:dyDescent="0.25">
      <c r="A62" s="63">
        <v>6</v>
      </c>
      <c r="B62" s="15" t="s">
        <v>19</v>
      </c>
      <c r="C62" s="15">
        <v>3</v>
      </c>
      <c r="D62" s="15">
        <v>10</v>
      </c>
      <c r="E62" s="15">
        <v>0</v>
      </c>
      <c r="F62" s="15">
        <v>10</v>
      </c>
      <c r="G62" s="15" t="s">
        <v>101</v>
      </c>
      <c r="H62" s="27"/>
      <c r="I62" s="63">
        <v>6</v>
      </c>
      <c r="J62" s="15" t="s">
        <v>19</v>
      </c>
      <c r="K62" s="15">
        <v>3</v>
      </c>
      <c r="L62" s="15">
        <v>10</v>
      </c>
      <c r="M62" s="15">
        <v>0</v>
      </c>
      <c r="N62" s="15">
        <v>10</v>
      </c>
      <c r="O62" s="15" t="s">
        <v>101</v>
      </c>
      <c r="P62" s="27"/>
      <c r="Q62" s="64">
        <v>6</v>
      </c>
      <c r="R62" s="15" t="s">
        <v>56</v>
      </c>
      <c r="S62" s="15">
        <v>3</v>
      </c>
      <c r="T62" s="15">
        <v>10</v>
      </c>
      <c r="U62" s="15">
        <v>0</v>
      </c>
      <c r="V62" s="15">
        <v>10</v>
      </c>
      <c r="W62" s="15" t="s">
        <v>101</v>
      </c>
      <c r="X62" s="15"/>
      <c r="Y62" s="63">
        <v>6</v>
      </c>
      <c r="Z62" s="15" t="s">
        <v>19</v>
      </c>
      <c r="AA62" s="15">
        <v>3</v>
      </c>
      <c r="AB62" s="15">
        <v>10</v>
      </c>
      <c r="AC62" s="15">
        <v>0</v>
      </c>
      <c r="AD62" s="15">
        <v>10</v>
      </c>
      <c r="AE62" s="15" t="s">
        <v>101</v>
      </c>
      <c r="AF62" s="15"/>
      <c r="AG62" s="425">
        <v>6</v>
      </c>
      <c r="AH62" s="15" t="s">
        <v>19</v>
      </c>
      <c r="AI62" s="15">
        <v>3</v>
      </c>
      <c r="AJ62" s="15">
        <v>10</v>
      </c>
      <c r="AK62" s="15">
        <v>0</v>
      </c>
      <c r="AL62" s="15">
        <v>10</v>
      </c>
      <c r="AM62" s="15" t="s">
        <v>101</v>
      </c>
      <c r="AN62" s="50"/>
    </row>
    <row r="63" spans="1:40" ht="15.75" customHeight="1" x14ac:dyDescent="0.25">
      <c r="A63" s="65"/>
      <c r="B63" s="14" t="s">
        <v>183</v>
      </c>
      <c r="C63" s="14">
        <v>2</v>
      </c>
      <c r="D63" s="14">
        <v>10</v>
      </c>
      <c r="E63" s="14">
        <v>10</v>
      </c>
      <c r="F63" s="14">
        <v>0</v>
      </c>
      <c r="G63" s="14" t="s">
        <v>99</v>
      </c>
      <c r="H63" s="20"/>
      <c r="I63" s="65"/>
      <c r="J63" s="14" t="s">
        <v>183</v>
      </c>
      <c r="K63" s="14">
        <v>2</v>
      </c>
      <c r="L63" s="14">
        <v>10</v>
      </c>
      <c r="M63" s="14">
        <v>10</v>
      </c>
      <c r="N63" s="14">
        <v>0</v>
      </c>
      <c r="O63" s="14" t="s">
        <v>99</v>
      </c>
      <c r="P63" s="20"/>
      <c r="Q63" s="18"/>
      <c r="R63" s="14" t="s">
        <v>26</v>
      </c>
      <c r="S63" s="14">
        <v>3</v>
      </c>
      <c r="T63" s="14">
        <v>20</v>
      </c>
      <c r="U63" s="14">
        <v>20</v>
      </c>
      <c r="V63" s="14">
        <v>0</v>
      </c>
      <c r="W63" s="14" t="s">
        <v>99</v>
      </c>
      <c r="X63" s="14"/>
      <c r="Y63" s="65"/>
      <c r="Z63" s="14" t="s">
        <v>184</v>
      </c>
      <c r="AA63" s="14">
        <v>3</v>
      </c>
      <c r="AB63" s="14">
        <v>10</v>
      </c>
      <c r="AC63" s="14">
        <v>0</v>
      </c>
      <c r="AD63" s="14">
        <v>10</v>
      </c>
      <c r="AE63" s="14" t="s">
        <v>101</v>
      </c>
      <c r="AF63" s="14"/>
      <c r="AG63" s="398"/>
      <c r="AH63" s="14" t="s">
        <v>390</v>
      </c>
      <c r="AI63" s="14">
        <v>2</v>
      </c>
      <c r="AJ63" s="14">
        <v>10</v>
      </c>
      <c r="AK63" s="14">
        <v>0</v>
      </c>
      <c r="AL63" s="14">
        <v>10</v>
      </c>
      <c r="AM63" s="14" t="s">
        <v>101</v>
      </c>
      <c r="AN63" s="50"/>
    </row>
    <row r="64" spans="1:40" ht="15.75" customHeight="1" x14ac:dyDescent="0.25">
      <c r="A64" s="65"/>
      <c r="B64" s="14" t="s">
        <v>128</v>
      </c>
      <c r="C64" s="14">
        <v>3</v>
      </c>
      <c r="D64" s="14">
        <v>10</v>
      </c>
      <c r="E64" s="14">
        <v>0</v>
      </c>
      <c r="F64" s="14">
        <v>10</v>
      </c>
      <c r="G64" s="14" t="s">
        <v>101</v>
      </c>
      <c r="H64" s="20"/>
      <c r="I64" s="65"/>
      <c r="J64" s="14" t="s">
        <v>127</v>
      </c>
      <c r="K64" s="14">
        <v>2</v>
      </c>
      <c r="L64" s="14">
        <v>10</v>
      </c>
      <c r="M64" s="14">
        <v>10</v>
      </c>
      <c r="N64" s="14">
        <v>0</v>
      </c>
      <c r="O64" s="14" t="s">
        <v>99</v>
      </c>
      <c r="P64" s="20"/>
      <c r="Q64" s="18"/>
      <c r="R64" s="14" t="s">
        <v>591</v>
      </c>
      <c r="S64" s="14">
        <v>3</v>
      </c>
      <c r="T64" s="14">
        <v>15</v>
      </c>
      <c r="U64" s="14">
        <v>15</v>
      </c>
      <c r="V64" s="14">
        <v>0</v>
      </c>
      <c r="W64" s="14" t="s">
        <v>99</v>
      </c>
      <c r="X64" s="14"/>
      <c r="Y64" s="65"/>
      <c r="Z64" s="14" t="s">
        <v>128</v>
      </c>
      <c r="AA64" s="14">
        <v>3</v>
      </c>
      <c r="AB64" s="14">
        <v>10</v>
      </c>
      <c r="AC64" s="14">
        <v>0</v>
      </c>
      <c r="AD64" s="14">
        <v>10</v>
      </c>
      <c r="AE64" s="14" t="s">
        <v>101</v>
      </c>
      <c r="AF64" s="14"/>
      <c r="AG64" s="398"/>
      <c r="AH64" s="14" t="s">
        <v>391</v>
      </c>
      <c r="AI64" s="14">
        <v>3</v>
      </c>
      <c r="AJ64" s="14">
        <v>10</v>
      </c>
      <c r="AK64" s="14">
        <v>10</v>
      </c>
      <c r="AL64" s="14">
        <v>0</v>
      </c>
      <c r="AM64" s="14" t="s">
        <v>99</v>
      </c>
      <c r="AN64" s="50"/>
    </row>
    <row r="65" spans="1:40" ht="15.75" customHeight="1" x14ac:dyDescent="0.25">
      <c r="A65" s="65"/>
      <c r="B65" s="14" t="s">
        <v>127</v>
      </c>
      <c r="C65" s="14">
        <v>2</v>
      </c>
      <c r="D65" s="14">
        <v>10</v>
      </c>
      <c r="E65" s="14">
        <v>10</v>
      </c>
      <c r="F65" s="14">
        <v>0</v>
      </c>
      <c r="G65" s="14" t="s">
        <v>99</v>
      </c>
      <c r="H65" s="20"/>
      <c r="I65" s="65"/>
      <c r="J65" s="14" t="s">
        <v>185</v>
      </c>
      <c r="K65" s="14">
        <v>3</v>
      </c>
      <c r="L65" s="14">
        <v>10</v>
      </c>
      <c r="M65" s="14">
        <v>10</v>
      </c>
      <c r="N65" s="14">
        <v>0</v>
      </c>
      <c r="O65" s="14" t="s">
        <v>99</v>
      </c>
      <c r="P65" s="20"/>
      <c r="Q65" s="18"/>
      <c r="R65" s="14" t="s">
        <v>20</v>
      </c>
      <c r="S65" s="14">
        <v>3</v>
      </c>
      <c r="T65" s="14">
        <v>10</v>
      </c>
      <c r="U65" s="14">
        <v>0</v>
      </c>
      <c r="V65" s="14">
        <v>10</v>
      </c>
      <c r="W65" s="14" t="s">
        <v>101</v>
      </c>
      <c r="X65" s="14"/>
      <c r="Y65" s="65"/>
      <c r="Z65" s="14" t="s">
        <v>186</v>
      </c>
      <c r="AA65" s="14">
        <v>2</v>
      </c>
      <c r="AB65" s="14">
        <v>10</v>
      </c>
      <c r="AC65" s="14">
        <v>10</v>
      </c>
      <c r="AD65" s="14">
        <v>0</v>
      </c>
      <c r="AE65" s="14" t="s">
        <v>99</v>
      </c>
      <c r="AF65" s="14"/>
      <c r="AG65" s="398"/>
      <c r="AH65" s="14" t="s">
        <v>392</v>
      </c>
      <c r="AI65" s="14">
        <v>3</v>
      </c>
      <c r="AJ65" s="14">
        <v>10</v>
      </c>
      <c r="AK65" s="14">
        <v>10</v>
      </c>
      <c r="AL65" s="14">
        <v>0</v>
      </c>
      <c r="AM65" s="14" t="s">
        <v>99</v>
      </c>
      <c r="AN65" s="50"/>
    </row>
    <row r="66" spans="1:40" ht="15.75" customHeight="1" x14ac:dyDescent="0.25">
      <c r="A66" s="65"/>
      <c r="B66" s="14" t="s">
        <v>187</v>
      </c>
      <c r="C66" s="14">
        <v>3</v>
      </c>
      <c r="D66" s="14">
        <v>10</v>
      </c>
      <c r="E66" s="14">
        <v>10</v>
      </c>
      <c r="F66" s="14">
        <v>0</v>
      </c>
      <c r="G66" s="14" t="s">
        <v>99</v>
      </c>
      <c r="H66" s="20"/>
      <c r="I66" s="65"/>
      <c r="J66" s="14" t="s">
        <v>95</v>
      </c>
      <c r="K66" s="14">
        <v>3</v>
      </c>
      <c r="L66" s="14">
        <v>10</v>
      </c>
      <c r="M66" s="14">
        <v>0</v>
      </c>
      <c r="N66" s="14">
        <v>10</v>
      </c>
      <c r="O66" s="14" t="s">
        <v>101</v>
      </c>
      <c r="P66" s="20"/>
      <c r="Q66" s="18"/>
      <c r="R66" s="14" t="s">
        <v>188</v>
      </c>
      <c r="S66" s="14">
        <v>3</v>
      </c>
      <c r="T66" s="14">
        <v>10</v>
      </c>
      <c r="U66" s="14">
        <v>0</v>
      </c>
      <c r="V66" s="14">
        <v>10</v>
      </c>
      <c r="W66" s="14" t="s">
        <v>101</v>
      </c>
      <c r="X66" s="14"/>
      <c r="Y66" s="65"/>
      <c r="Z66" s="14" t="s">
        <v>86</v>
      </c>
      <c r="AA66" s="14">
        <v>2</v>
      </c>
      <c r="AB66" s="14">
        <v>10</v>
      </c>
      <c r="AC66" s="14">
        <v>10</v>
      </c>
      <c r="AD66" s="14">
        <v>0</v>
      </c>
      <c r="AE66" s="14" t="s">
        <v>99</v>
      </c>
      <c r="AF66" s="14"/>
      <c r="AG66" s="398"/>
      <c r="AH66" s="14" t="s">
        <v>183</v>
      </c>
      <c r="AI66" s="14">
        <v>2</v>
      </c>
      <c r="AJ66" s="14">
        <v>10</v>
      </c>
      <c r="AK66" s="14">
        <v>10</v>
      </c>
      <c r="AL66" s="14">
        <v>0</v>
      </c>
      <c r="AM66" s="14" t="s">
        <v>99</v>
      </c>
      <c r="AN66" s="50"/>
    </row>
    <row r="67" spans="1:40" ht="15.75" customHeight="1" x14ac:dyDescent="0.25">
      <c r="A67" s="65"/>
      <c r="B67" s="14" t="s">
        <v>189</v>
      </c>
      <c r="C67" s="14">
        <v>2</v>
      </c>
      <c r="D67" s="14">
        <v>20</v>
      </c>
      <c r="E67" s="14">
        <v>10</v>
      </c>
      <c r="F67" s="14">
        <v>10</v>
      </c>
      <c r="G67" s="14" t="s">
        <v>99</v>
      </c>
      <c r="H67" s="20"/>
      <c r="I67" s="65"/>
      <c r="J67" s="14" t="s">
        <v>189</v>
      </c>
      <c r="K67" s="14">
        <v>2</v>
      </c>
      <c r="L67" s="14">
        <v>20</v>
      </c>
      <c r="M67" s="14">
        <v>10</v>
      </c>
      <c r="N67" s="14">
        <v>10</v>
      </c>
      <c r="O67" s="14" t="s">
        <v>99</v>
      </c>
      <c r="P67" s="20"/>
      <c r="Q67" s="18"/>
      <c r="R67" s="14"/>
      <c r="S67" s="14"/>
      <c r="T67" s="14"/>
      <c r="U67" s="14"/>
      <c r="V67" s="14"/>
      <c r="W67" s="14"/>
      <c r="X67" s="14"/>
      <c r="Y67" s="65"/>
      <c r="Z67" s="14" t="s">
        <v>190</v>
      </c>
      <c r="AA67" s="14">
        <v>2</v>
      </c>
      <c r="AB67" s="14">
        <v>15</v>
      </c>
      <c r="AC67" s="14">
        <v>5</v>
      </c>
      <c r="AD67" s="14">
        <v>10</v>
      </c>
      <c r="AE67" s="14" t="s">
        <v>99</v>
      </c>
      <c r="AF67" s="14"/>
      <c r="AG67" s="398"/>
      <c r="AH67" s="14" t="s">
        <v>189</v>
      </c>
      <c r="AI67" s="14">
        <v>2</v>
      </c>
      <c r="AJ67" s="14">
        <v>20</v>
      </c>
      <c r="AK67" s="14">
        <v>10</v>
      </c>
      <c r="AL67" s="14">
        <v>10</v>
      </c>
      <c r="AM67" s="14" t="s">
        <v>99</v>
      </c>
      <c r="AN67" s="50"/>
    </row>
    <row r="68" spans="1:40" ht="21" customHeight="1" x14ac:dyDescent="0.25">
      <c r="A68" s="65"/>
      <c r="B68" s="17" t="s">
        <v>121</v>
      </c>
      <c r="C68" s="14">
        <v>15</v>
      </c>
      <c r="D68" s="14">
        <v>45</v>
      </c>
      <c r="E68" s="14">
        <v>20</v>
      </c>
      <c r="F68" s="14">
        <v>25</v>
      </c>
      <c r="G68" s="14" t="s">
        <v>180</v>
      </c>
      <c r="H68" s="20"/>
      <c r="I68" s="65"/>
      <c r="J68" s="17" t="s">
        <v>121</v>
      </c>
      <c r="K68" s="14">
        <v>15</v>
      </c>
      <c r="L68" s="14">
        <v>45</v>
      </c>
      <c r="M68" s="14">
        <v>35</v>
      </c>
      <c r="N68" s="14">
        <v>10</v>
      </c>
      <c r="O68" s="14" t="s">
        <v>180</v>
      </c>
      <c r="P68" s="20"/>
      <c r="Q68" s="18"/>
      <c r="R68" s="17" t="s">
        <v>121</v>
      </c>
      <c r="S68" s="14">
        <v>15</v>
      </c>
      <c r="T68" s="14">
        <v>45</v>
      </c>
      <c r="U68" s="14">
        <v>35</v>
      </c>
      <c r="V68" s="14">
        <v>10</v>
      </c>
      <c r="W68" s="14" t="s">
        <v>191</v>
      </c>
      <c r="X68" s="14"/>
      <c r="Y68" s="65"/>
      <c r="Z68" s="17" t="s">
        <v>121</v>
      </c>
      <c r="AA68" s="14">
        <v>15</v>
      </c>
      <c r="AB68" s="14">
        <v>35</v>
      </c>
      <c r="AC68" s="14">
        <v>20</v>
      </c>
      <c r="AD68" s="14">
        <v>15</v>
      </c>
      <c r="AE68" s="14" t="s">
        <v>180</v>
      </c>
      <c r="AF68" s="14"/>
      <c r="AG68" s="398"/>
      <c r="AH68" s="17" t="s">
        <v>73</v>
      </c>
      <c r="AI68" s="14">
        <v>15</v>
      </c>
      <c r="AJ68" s="14">
        <v>35</v>
      </c>
      <c r="AK68" s="14"/>
      <c r="AL68" s="14"/>
      <c r="AM68" s="14" t="s">
        <v>179</v>
      </c>
      <c r="AN68" s="50"/>
    </row>
    <row r="69" spans="1:40" x14ac:dyDescent="0.25">
      <c r="A69" s="65"/>
      <c r="B69" s="14" t="s">
        <v>192</v>
      </c>
      <c r="C69" s="14">
        <v>0</v>
      </c>
      <c r="D69" s="14">
        <v>0</v>
      </c>
      <c r="E69" s="14">
        <v>0</v>
      </c>
      <c r="F69" s="14">
        <v>0</v>
      </c>
      <c r="G69" s="14" t="s">
        <v>28</v>
      </c>
      <c r="H69" s="20"/>
      <c r="I69" s="65"/>
      <c r="J69" s="14" t="s">
        <v>192</v>
      </c>
      <c r="K69" s="14">
        <v>0</v>
      </c>
      <c r="L69" s="14">
        <v>0</v>
      </c>
      <c r="M69" s="14">
        <v>0</v>
      </c>
      <c r="N69" s="14">
        <v>0</v>
      </c>
      <c r="O69" s="14" t="s">
        <v>28</v>
      </c>
      <c r="P69" s="20"/>
      <c r="Q69" s="18"/>
      <c r="R69" s="14" t="s">
        <v>192</v>
      </c>
      <c r="S69" s="14">
        <v>0</v>
      </c>
      <c r="T69" s="14">
        <v>0</v>
      </c>
      <c r="U69" s="14">
        <v>0</v>
      </c>
      <c r="V69" s="14">
        <v>0</v>
      </c>
      <c r="W69" s="14" t="s">
        <v>28</v>
      </c>
      <c r="X69" s="14"/>
      <c r="Y69" s="65"/>
      <c r="Z69" s="14" t="s">
        <v>192</v>
      </c>
      <c r="AA69" s="14">
        <v>0</v>
      </c>
      <c r="AB69" s="14">
        <v>0</v>
      </c>
      <c r="AC69" s="14">
        <v>0</v>
      </c>
      <c r="AD69" s="14">
        <v>0</v>
      </c>
      <c r="AE69" s="14" t="s">
        <v>28</v>
      </c>
      <c r="AF69" s="14"/>
      <c r="AG69" s="398"/>
      <c r="AH69" s="14" t="s">
        <v>192</v>
      </c>
      <c r="AI69" s="14">
        <v>0</v>
      </c>
      <c r="AJ69" s="14">
        <v>0</v>
      </c>
      <c r="AK69" s="14">
        <v>0</v>
      </c>
      <c r="AL69" s="14">
        <v>0</v>
      </c>
      <c r="AM69" s="14" t="s">
        <v>28</v>
      </c>
      <c r="AN69" s="50"/>
    </row>
    <row r="70" spans="1:40" x14ac:dyDescent="0.25">
      <c r="A70" s="65"/>
      <c r="B70" s="14"/>
      <c r="C70" s="14"/>
      <c r="D70" s="14"/>
      <c r="E70" s="14"/>
      <c r="F70" s="14"/>
      <c r="G70" s="14"/>
      <c r="H70" s="20"/>
      <c r="I70" s="65"/>
      <c r="J70" s="14"/>
      <c r="K70" s="14"/>
      <c r="L70" s="14"/>
      <c r="M70" s="14"/>
      <c r="N70" s="14"/>
      <c r="O70" s="14"/>
      <c r="P70" s="20"/>
      <c r="Q70" s="18"/>
      <c r="R70" s="14"/>
      <c r="S70" s="14"/>
      <c r="T70" s="14"/>
      <c r="U70" s="14"/>
      <c r="V70" s="14"/>
      <c r="W70" s="14"/>
      <c r="X70" s="14"/>
      <c r="Y70" s="65"/>
      <c r="Z70" s="14"/>
      <c r="AA70" s="14"/>
      <c r="AB70" s="14"/>
      <c r="AC70" s="14"/>
      <c r="AD70" s="14"/>
      <c r="AE70" s="14"/>
      <c r="AF70" s="14"/>
      <c r="AG70" s="398"/>
      <c r="AI70" s="14"/>
      <c r="AJ70" s="14"/>
      <c r="AK70" s="14"/>
      <c r="AL70" s="14"/>
      <c r="AM70" s="14"/>
      <c r="AN70" s="50"/>
    </row>
    <row r="71" spans="1:40" ht="16.5" thickBot="1" x14ac:dyDescent="0.3">
      <c r="A71" s="66"/>
      <c r="B71" s="24" t="s">
        <v>135</v>
      </c>
      <c r="C71" s="25">
        <f>SUM(C62:C69)</f>
        <v>30</v>
      </c>
      <c r="D71" s="25">
        <f>SUM(D62:D69)</f>
        <v>115</v>
      </c>
      <c r="E71" s="25">
        <f>SUM(E62:E69)</f>
        <v>60</v>
      </c>
      <c r="F71" s="25">
        <f>SUM(F62:F69)</f>
        <v>55</v>
      </c>
      <c r="G71" s="26" t="s">
        <v>160</v>
      </c>
      <c r="H71" s="19"/>
      <c r="I71" s="66"/>
      <c r="J71" s="24" t="s">
        <v>135</v>
      </c>
      <c r="K71" s="25">
        <f>SUM(K62:K69)</f>
        <v>30</v>
      </c>
      <c r="L71" s="25">
        <f>SUM(L62:L69)</f>
        <v>115</v>
      </c>
      <c r="M71" s="25">
        <f>SUM(M62:M69)</f>
        <v>75</v>
      </c>
      <c r="N71" s="25">
        <f>SUM(N62:N69)</f>
        <v>40</v>
      </c>
      <c r="O71" s="26" t="s">
        <v>160</v>
      </c>
      <c r="P71" s="19"/>
      <c r="Q71" s="26"/>
      <c r="R71" s="24" t="s">
        <v>135</v>
      </c>
      <c r="S71" s="25">
        <f>SUM(S62:S69)</f>
        <v>30</v>
      </c>
      <c r="T71" s="25">
        <f>SUM(T62:T69)</f>
        <v>110</v>
      </c>
      <c r="U71" s="25">
        <f>SUM(U62:U69)</f>
        <v>70</v>
      </c>
      <c r="V71" s="25">
        <f>SUM(V62:V69)</f>
        <v>40</v>
      </c>
      <c r="W71" s="26" t="s">
        <v>193</v>
      </c>
      <c r="X71" s="25"/>
      <c r="Y71" s="66"/>
      <c r="Z71" s="24" t="s">
        <v>135</v>
      </c>
      <c r="AA71" s="25">
        <f>SUM(AA62:AA69)</f>
        <v>30</v>
      </c>
      <c r="AB71" s="25">
        <f>SUM(AB62:AB69)</f>
        <v>100</v>
      </c>
      <c r="AC71" s="25">
        <f>SUM(AC62:AC69)</f>
        <v>45</v>
      </c>
      <c r="AD71" s="25">
        <f>SUM(AD62:AD69)</f>
        <v>55</v>
      </c>
      <c r="AE71" s="26" t="s">
        <v>194</v>
      </c>
      <c r="AF71" s="25"/>
      <c r="AG71" s="51"/>
      <c r="AH71" s="17" t="s">
        <v>135</v>
      </c>
      <c r="AI71" s="14">
        <f>SUM(AI62:AI70)</f>
        <v>30</v>
      </c>
      <c r="AJ71" s="14">
        <f>SUM(AJ62:AJ70)</f>
        <v>105</v>
      </c>
      <c r="AK71" s="14">
        <f>SUM(AK62:AK70)</f>
        <v>40</v>
      </c>
      <c r="AL71" s="14">
        <f>SUM(AL62:AL70)</f>
        <v>30</v>
      </c>
      <c r="AM71" s="18" t="s">
        <v>194</v>
      </c>
      <c r="AN71" s="52"/>
    </row>
    <row r="72" spans="1:40" ht="12.95" customHeight="1" thickBot="1" x14ac:dyDescent="0.3">
      <c r="A72" s="58">
        <v>7</v>
      </c>
      <c r="B72" s="29" t="s">
        <v>195</v>
      </c>
      <c r="C72" s="29">
        <v>30</v>
      </c>
      <c r="D72" s="29"/>
      <c r="E72" s="29"/>
      <c r="F72" s="29"/>
      <c r="G72" s="29"/>
      <c r="H72" s="30"/>
      <c r="I72" s="58">
        <v>7</v>
      </c>
      <c r="J72" s="29" t="s">
        <v>195</v>
      </c>
      <c r="K72" s="29">
        <v>30</v>
      </c>
      <c r="L72" s="29"/>
      <c r="M72" s="29"/>
      <c r="N72" s="29"/>
      <c r="O72" s="29"/>
      <c r="P72" s="30"/>
      <c r="Q72" s="31">
        <v>7</v>
      </c>
      <c r="R72" s="29" t="s">
        <v>195</v>
      </c>
      <c r="S72" s="29">
        <v>30</v>
      </c>
      <c r="T72" s="29"/>
      <c r="U72" s="29"/>
      <c r="V72" s="29"/>
      <c r="W72" s="29"/>
      <c r="X72" s="29"/>
      <c r="Y72" s="58">
        <v>7</v>
      </c>
      <c r="Z72" s="29" t="s">
        <v>195</v>
      </c>
      <c r="AA72" s="29">
        <v>30</v>
      </c>
      <c r="AB72" s="29"/>
      <c r="AC72" s="29"/>
      <c r="AD72" s="29"/>
      <c r="AE72" s="29"/>
      <c r="AF72" s="29"/>
      <c r="AG72" s="61">
        <v>7</v>
      </c>
      <c r="AH72" s="29" t="s">
        <v>195</v>
      </c>
      <c r="AI72" s="29">
        <v>30</v>
      </c>
      <c r="AJ72" s="29"/>
      <c r="AK72" s="29"/>
      <c r="AL72" s="29"/>
      <c r="AM72" s="29"/>
      <c r="AN72" s="54"/>
    </row>
    <row r="73" spans="1:40" ht="12.95" customHeight="1" thickBot="1" x14ac:dyDescent="0.3">
      <c r="A73" s="58"/>
      <c r="B73" s="29" t="s">
        <v>196</v>
      </c>
      <c r="C73" s="29">
        <f>SUM(C18,C31,C42,C52,C61,C71,C72)</f>
        <v>210</v>
      </c>
      <c r="D73" s="29">
        <f>SUM(D18,D31,D42,D52,D61,D71,D72)</f>
        <v>725</v>
      </c>
      <c r="E73" s="29">
        <f>SUM(E18,E31,E42,E52,E61,E71,E72)</f>
        <v>380</v>
      </c>
      <c r="F73" s="29">
        <f>SUM(F18,F31,F42,F52,F61,F71,F72)</f>
        <v>345</v>
      </c>
      <c r="G73" s="31" t="s">
        <v>197</v>
      </c>
      <c r="H73" s="30"/>
      <c r="I73" s="58"/>
      <c r="J73" s="29" t="s">
        <v>196</v>
      </c>
      <c r="K73" s="29">
        <f>SUM(K18,K31,K42,K52,K61,K71,K72)</f>
        <v>210</v>
      </c>
      <c r="L73" s="29">
        <f>SUM(L18,L31,L42,L52,L61,L71,L72)</f>
        <v>740</v>
      </c>
      <c r="M73" s="29">
        <f>SUM(M18,M31,M42,M52,M61,M71,M72)</f>
        <v>395</v>
      </c>
      <c r="N73" s="29">
        <f>SUM(N18,N31,N42,N52,N61,N71,N72)</f>
        <v>345</v>
      </c>
      <c r="O73" s="31" t="s">
        <v>198</v>
      </c>
      <c r="P73" s="30"/>
      <c r="Q73" s="31"/>
      <c r="R73" s="29" t="s">
        <v>196</v>
      </c>
      <c r="S73" s="29">
        <f>SUM(S18,S31,S42,S52,S61,S71,S72)</f>
        <v>210</v>
      </c>
      <c r="T73" s="29">
        <f>SUM(T18,T31,T42,T52,T61,T71,T72)</f>
        <v>740</v>
      </c>
      <c r="U73" s="29">
        <f>SUM(U18,U31,U42,U52,U61,U71,U72)</f>
        <v>385</v>
      </c>
      <c r="V73" s="29">
        <f>SUM(V18,V31,V42,V52,V61,V71,V72)</f>
        <v>355</v>
      </c>
      <c r="W73" s="31" t="s">
        <v>199</v>
      </c>
      <c r="X73" s="29"/>
      <c r="Y73" s="58"/>
      <c r="Z73" s="29" t="s">
        <v>196</v>
      </c>
      <c r="AA73" s="29">
        <f>SUM(AA18,AA31,AA42,AA52,AA61,AA71,AA72)</f>
        <v>210</v>
      </c>
      <c r="AB73" s="29">
        <f>SUM(AB18,AB31,AB42,AB52,AB61,AB71,AB72)</f>
        <v>680</v>
      </c>
      <c r="AC73" s="29">
        <f>SUM(AC18,AC31,AC42,AC52,AC61,AC71,AC72)</f>
        <v>340</v>
      </c>
      <c r="AD73" s="29">
        <f>SUM(AD18,AD31,AD42,AD52,AD61,AD71,AD72)</f>
        <v>340</v>
      </c>
      <c r="AE73" s="31" t="s">
        <v>198</v>
      </c>
      <c r="AF73" s="29"/>
      <c r="AG73" s="61"/>
      <c r="AH73" s="29" t="s">
        <v>196</v>
      </c>
      <c r="AI73" s="29"/>
      <c r="AJ73" s="29"/>
      <c r="AK73" s="29"/>
      <c r="AL73" s="29"/>
      <c r="AM73" s="31" t="s">
        <v>393</v>
      </c>
      <c r="AN73" s="54"/>
    </row>
    <row r="74" spans="1:40" ht="12.95" customHeight="1" thickBot="1" x14ac:dyDescent="0.3">
      <c r="A74" s="67" t="s">
        <v>200</v>
      </c>
      <c r="B74" s="29"/>
      <c r="C74" s="29"/>
      <c r="D74" s="29"/>
      <c r="E74" s="29"/>
      <c r="F74" s="29"/>
      <c r="G74" s="29"/>
      <c r="H74" s="54"/>
      <c r="I74" s="67" t="s">
        <v>201</v>
      </c>
      <c r="J74" s="29"/>
      <c r="K74" s="29"/>
      <c r="L74" s="29"/>
      <c r="M74" s="29"/>
      <c r="N74" s="29"/>
      <c r="O74" s="29"/>
      <c r="P74" s="54"/>
      <c r="Q74" s="67" t="s">
        <v>202</v>
      </c>
      <c r="R74" s="29"/>
      <c r="S74" s="29"/>
      <c r="T74" s="29"/>
      <c r="U74" s="29"/>
      <c r="V74" s="29"/>
      <c r="W74" s="29"/>
      <c r="X74" s="29"/>
      <c r="Y74" s="68" t="s">
        <v>203</v>
      </c>
      <c r="Z74" s="29"/>
      <c r="AA74" s="29"/>
      <c r="AB74" s="29"/>
      <c r="AC74" s="29"/>
      <c r="AD74" s="29"/>
      <c r="AE74" s="29"/>
      <c r="AF74" s="30"/>
      <c r="AI74" s="34"/>
      <c r="AJ74" s="34"/>
      <c r="AK74" s="34"/>
      <c r="AL74" s="34"/>
      <c r="AM74" s="34"/>
      <c r="AN74" s="34"/>
    </row>
    <row r="75" spans="1:40" ht="12.95" customHeight="1" thickTop="1" x14ac:dyDescent="0.25">
      <c r="A75" s="69">
        <v>5</v>
      </c>
      <c r="B75" s="36" t="s">
        <v>204</v>
      </c>
      <c r="C75" s="36">
        <v>5</v>
      </c>
      <c r="D75" s="36">
        <v>25</v>
      </c>
      <c r="E75" s="36">
        <v>10</v>
      </c>
      <c r="F75" s="36">
        <v>15</v>
      </c>
      <c r="G75" s="37" t="s">
        <v>101</v>
      </c>
      <c r="H75" s="38"/>
      <c r="I75" s="69">
        <v>5</v>
      </c>
      <c r="J75" s="14" t="s">
        <v>205</v>
      </c>
      <c r="K75" s="14">
        <v>5</v>
      </c>
      <c r="L75" s="14">
        <v>25</v>
      </c>
      <c r="M75" s="17">
        <v>15</v>
      </c>
      <c r="N75" s="17">
        <v>10</v>
      </c>
      <c r="O75" s="21" t="s">
        <v>99</v>
      </c>
      <c r="P75" s="39"/>
      <c r="Q75" s="70">
        <v>5</v>
      </c>
      <c r="R75" s="36" t="s">
        <v>348</v>
      </c>
      <c r="S75" s="36">
        <v>4</v>
      </c>
      <c r="T75" s="36">
        <v>15</v>
      </c>
      <c r="U75" s="40">
        <v>10</v>
      </c>
      <c r="V75" s="40">
        <v>5</v>
      </c>
      <c r="W75" s="41" t="s">
        <v>101</v>
      </c>
      <c r="X75" s="42"/>
      <c r="Y75" s="69">
        <v>5</v>
      </c>
      <c r="Z75" s="36" t="s">
        <v>206</v>
      </c>
      <c r="AA75" s="36">
        <v>5</v>
      </c>
      <c r="AB75" s="36">
        <v>10</v>
      </c>
      <c r="AC75" s="42">
        <v>5</v>
      </c>
      <c r="AD75" s="42">
        <v>5</v>
      </c>
      <c r="AE75" s="41" t="s">
        <v>99</v>
      </c>
      <c r="AF75" s="38"/>
      <c r="AI75" s="34"/>
      <c r="AJ75" s="34"/>
      <c r="AK75" s="34"/>
      <c r="AL75" s="34"/>
      <c r="AM75" s="34"/>
      <c r="AN75" s="34"/>
    </row>
    <row r="76" spans="1:40" ht="12.95" customHeight="1" x14ac:dyDescent="0.25">
      <c r="A76" s="65"/>
      <c r="B76" s="14" t="s">
        <v>207</v>
      </c>
      <c r="C76" s="14">
        <v>5</v>
      </c>
      <c r="D76" s="14">
        <v>20</v>
      </c>
      <c r="E76" s="14">
        <v>10</v>
      </c>
      <c r="F76" s="14">
        <v>10</v>
      </c>
      <c r="G76" s="43" t="s">
        <v>101</v>
      </c>
      <c r="H76" s="39"/>
      <c r="I76" s="65"/>
      <c r="J76" s="14" t="s">
        <v>208</v>
      </c>
      <c r="K76" s="14">
        <v>5</v>
      </c>
      <c r="L76" s="14">
        <v>20</v>
      </c>
      <c r="M76" s="17">
        <v>10</v>
      </c>
      <c r="N76" s="17">
        <v>10</v>
      </c>
      <c r="O76" s="21" t="s">
        <v>101</v>
      </c>
      <c r="P76" s="39"/>
      <c r="Q76" s="18"/>
      <c r="R76" s="14" t="s">
        <v>6</v>
      </c>
      <c r="S76" s="14">
        <v>3</v>
      </c>
      <c r="T76" s="14">
        <v>15</v>
      </c>
      <c r="U76" s="44">
        <v>10</v>
      </c>
      <c r="V76" s="44">
        <v>5</v>
      </c>
      <c r="W76" s="21" t="s">
        <v>99</v>
      </c>
      <c r="X76" s="17"/>
      <c r="Y76" s="65"/>
      <c r="Z76" s="14" t="s">
        <v>209</v>
      </c>
      <c r="AA76" s="14">
        <v>5</v>
      </c>
      <c r="AB76" s="14">
        <v>10</v>
      </c>
      <c r="AC76" s="17">
        <v>5</v>
      </c>
      <c r="AD76" s="17">
        <v>5</v>
      </c>
      <c r="AE76" s="21" t="s">
        <v>101</v>
      </c>
      <c r="AF76" s="39"/>
      <c r="AI76" s="34"/>
      <c r="AJ76" s="34"/>
      <c r="AK76" s="34"/>
      <c r="AL76" s="34"/>
      <c r="AM76" s="34"/>
      <c r="AN76" s="34"/>
    </row>
    <row r="77" spans="1:40" ht="12.95" customHeight="1" thickBot="1" x14ac:dyDescent="0.3">
      <c r="A77" s="66"/>
      <c r="B77" s="25" t="s">
        <v>210</v>
      </c>
      <c r="C77" s="25">
        <v>5</v>
      </c>
      <c r="D77" s="25">
        <v>25</v>
      </c>
      <c r="E77" s="25">
        <v>15</v>
      </c>
      <c r="F77" s="25">
        <v>10</v>
      </c>
      <c r="G77" s="25" t="s">
        <v>99</v>
      </c>
      <c r="H77" s="45"/>
      <c r="I77" s="66"/>
      <c r="J77" s="25" t="s">
        <v>211</v>
      </c>
      <c r="K77" s="25">
        <v>5</v>
      </c>
      <c r="L77" s="25">
        <v>25</v>
      </c>
      <c r="M77" s="24">
        <v>10</v>
      </c>
      <c r="N77" s="24">
        <v>15</v>
      </c>
      <c r="O77" s="46" t="s">
        <v>99</v>
      </c>
      <c r="P77" s="45"/>
      <c r="Q77" s="18"/>
      <c r="R77" s="14" t="s">
        <v>349</v>
      </c>
      <c r="S77" s="14">
        <v>3</v>
      </c>
      <c r="T77" s="14">
        <v>15</v>
      </c>
      <c r="U77" s="44">
        <v>15</v>
      </c>
      <c r="V77" s="44">
        <v>0</v>
      </c>
      <c r="W77" s="21" t="s">
        <v>99</v>
      </c>
      <c r="X77" s="17"/>
      <c r="Y77" s="66"/>
      <c r="Z77" s="25" t="s">
        <v>212</v>
      </c>
      <c r="AA77" s="25">
        <v>5</v>
      </c>
      <c r="AB77" s="25">
        <v>15</v>
      </c>
      <c r="AC77" s="24">
        <v>5</v>
      </c>
      <c r="AD77" s="24">
        <v>10</v>
      </c>
      <c r="AE77" s="46" t="s">
        <v>99</v>
      </c>
      <c r="AF77" s="45"/>
      <c r="AI77" s="34"/>
      <c r="AJ77" s="34"/>
      <c r="AK77" s="34"/>
      <c r="AL77" s="34"/>
      <c r="AM77" s="34"/>
      <c r="AN77" s="34"/>
    </row>
    <row r="78" spans="1:40" ht="12.95" customHeight="1" x14ac:dyDescent="0.25">
      <c r="A78" s="63">
        <v>6</v>
      </c>
      <c r="B78" s="15" t="s">
        <v>599</v>
      </c>
      <c r="C78" s="15">
        <v>5</v>
      </c>
      <c r="D78" s="15">
        <v>20</v>
      </c>
      <c r="E78" s="15">
        <v>10</v>
      </c>
      <c r="F78" s="15">
        <v>10</v>
      </c>
      <c r="G78" s="15" t="s">
        <v>99</v>
      </c>
      <c r="H78" s="47"/>
      <c r="I78" s="65">
        <v>6</v>
      </c>
      <c r="J78" s="14" t="s">
        <v>213</v>
      </c>
      <c r="K78" s="14">
        <v>3</v>
      </c>
      <c r="L78" s="14">
        <v>10</v>
      </c>
      <c r="M78" s="17">
        <v>10</v>
      </c>
      <c r="N78" s="17">
        <v>0</v>
      </c>
      <c r="O78" s="21" t="s">
        <v>99</v>
      </c>
      <c r="P78" s="39"/>
      <c r="Q78" s="18"/>
      <c r="R78" s="44" t="s">
        <v>7</v>
      </c>
      <c r="S78" s="14">
        <v>3</v>
      </c>
      <c r="T78" s="14">
        <v>15</v>
      </c>
      <c r="U78" s="44">
        <v>0</v>
      </c>
      <c r="V78" s="44">
        <v>15</v>
      </c>
      <c r="W78" s="21" t="s">
        <v>101</v>
      </c>
      <c r="X78" s="17"/>
      <c r="Y78" s="65">
        <v>6</v>
      </c>
      <c r="Z78" s="14" t="s">
        <v>214</v>
      </c>
      <c r="AA78" s="14">
        <v>5</v>
      </c>
      <c r="AB78" s="14">
        <v>10</v>
      </c>
      <c r="AC78" s="17">
        <v>5</v>
      </c>
      <c r="AD78" s="17">
        <v>5</v>
      </c>
      <c r="AE78" s="21" t="s">
        <v>99</v>
      </c>
      <c r="AF78" s="39"/>
      <c r="AI78" s="34"/>
      <c r="AJ78" s="34"/>
      <c r="AK78" s="34"/>
      <c r="AL78" s="34"/>
      <c r="AM78" s="34"/>
      <c r="AN78" s="34"/>
    </row>
    <row r="79" spans="1:40" ht="12.95" customHeight="1" thickBot="1" x14ac:dyDescent="0.3">
      <c r="A79" s="65"/>
      <c r="B79" s="14" t="s">
        <v>215</v>
      </c>
      <c r="C79" s="14">
        <v>5</v>
      </c>
      <c r="D79" s="14">
        <v>15</v>
      </c>
      <c r="E79" s="14">
        <v>10</v>
      </c>
      <c r="F79" s="14">
        <v>5</v>
      </c>
      <c r="G79" s="14" t="s">
        <v>99</v>
      </c>
      <c r="H79" s="39"/>
      <c r="I79" s="65"/>
      <c r="J79" s="21" t="s">
        <v>216</v>
      </c>
      <c r="K79" s="14">
        <v>6</v>
      </c>
      <c r="L79" s="14">
        <v>15</v>
      </c>
      <c r="M79" s="17">
        <v>15</v>
      </c>
      <c r="N79" s="17">
        <v>0</v>
      </c>
      <c r="O79" s="21" t="s">
        <v>101</v>
      </c>
      <c r="P79" s="39"/>
      <c r="Q79" s="26"/>
      <c r="R79" s="48" t="s">
        <v>8</v>
      </c>
      <c r="S79" s="25">
        <v>2</v>
      </c>
      <c r="T79" s="25">
        <v>10</v>
      </c>
      <c r="U79" s="48">
        <v>0</v>
      </c>
      <c r="V79" s="48">
        <v>10</v>
      </c>
      <c r="W79" s="46" t="s">
        <v>101</v>
      </c>
      <c r="X79" s="24"/>
      <c r="Y79" s="65"/>
      <c r="Z79" s="14" t="s">
        <v>217</v>
      </c>
      <c r="AA79" s="14">
        <v>5</v>
      </c>
      <c r="AB79" s="14">
        <v>15</v>
      </c>
      <c r="AC79" s="17">
        <v>5</v>
      </c>
      <c r="AD79" s="17">
        <v>10</v>
      </c>
      <c r="AE79" s="21" t="s">
        <v>99</v>
      </c>
      <c r="AF79" s="39"/>
      <c r="AI79" s="34"/>
      <c r="AJ79" s="34"/>
      <c r="AK79" s="34"/>
      <c r="AL79" s="34"/>
      <c r="AM79" s="34"/>
      <c r="AN79" s="34"/>
    </row>
    <row r="80" spans="1:40" ht="12.95" customHeight="1" thickBot="1" x14ac:dyDescent="0.3">
      <c r="A80" s="66"/>
      <c r="B80" s="25" t="s">
        <v>218</v>
      </c>
      <c r="C80" s="25">
        <v>5</v>
      </c>
      <c r="D80" s="25">
        <v>10</v>
      </c>
      <c r="E80" s="25">
        <v>0</v>
      </c>
      <c r="F80" s="25">
        <v>10</v>
      </c>
      <c r="G80" s="25" t="s">
        <v>101</v>
      </c>
      <c r="H80" s="45"/>
      <c r="I80" s="65"/>
      <c r="J80" s="14" t="s">
        <v>219</v>
      </c>
      <c r="K80" s="14">
        <v>6</v>
      </c>
      <c r="L80" s="14">
        <v>20</v>
      </c>
      <c r="M80" s="17">
        <v>10</v>
      </c>
      <c r="N80" s="17">
        <v>10</v>
      </c>
      <c r="O80" s="21" t="s">
        <v>99</v>
      </c>
      <c r="P80" s="39"/>
      <c r="Q80" s="18">
        <v>6</v>
      </c>
      <c r="R80" s="14" t="s">
        <v>9</v>
      </c>
      <c r="S80" s="14">
        <v>4</v>
      </c>
      <c r="T80" s="14">
        <v>10</v>
      </c>
      <c r="U80" s="44">
        <v>10</v>
      </c>
      <c r="V80" s="44">
        <v>0</v>
      </c>
      <c r="W80" s="21" t="s">
        <v>99</v>
      </c>
      <c r="X80" s="17"/>
      <c r="Y80" s="65"/>
      <c r="Z80" s="14" t="s">
        <v>220</v>
      </c>
      <c r="AA80" s="14">
        <v>5</v>
      </c>
      <c r="AB80" s="14">
        <v>10</v>
      </c>
      <c r="AC80" s="17">
        <v>10</v>
      </c>
      <c r="AD80" s="17">
        <v>0</v>
      </c>
      <c r="AE80" s="21" t="s">
        <v>101</v>
      </c>
      <c r="AF80" s="39"/>
      <c r="AI80" s="34"/>
      <c r="AJ80" s="34"/>
      <c r="AK80" s="34"/>
      <c r="AL80" s="34"/>
      <c r="AM80" s="34"/>
      <c r="AN80" s="34"/>
    </row>
    <row r="81" spans="1:40" ht="12.95" customHeight="1" thickBot="1" x14ac:dyDescent="0.3">
      <c r="A81" s="58"/>
      <c r="B81" s="71" t="s">
        <v>221</v>
      </c>
      <c r="C81" s="29">
        <f>SUM(C75:C80)</f>
        <v>30</v>
      </c>
      <c r="D81" s="29">
        <f>SUM(D75:D80)</f>
        <v>115</v>
      </c>
      <c r="E81" s="29">
        <f>SUM(E75:E80)</f>
        <v>55</v>
      </c>
      <c r="F81" s="29">
        <f>SUM(F75:F80)</f>
        <v>60</v>
      </c>
      <c r="G81" s="29"/>
      <c r="H81" s="30"/>
      <c r="I81" s="58"/>
      <c r="J81" s="71" t="s">
        <v>221</v>
      </c>
      <c r="K81" s="29">
        <f>SUM(K75:K80)</f>
        <v>30</v>
      </c>
      <c r="L81" s="29">
        <f>SUM(L75:L80)</f>
        <v>115</v>
      </c>
      <c r="M81" s="29">
        <f>SUM(M75:M80)</f>
        <v>70</v>
      </c>
      <c r="N81" s="29">
        <f>SUM(N75:N80)</f>
        <v>45</v>
      </c>
      <c r="O81" s="29"/>
      <c r="P81" s="30"/>
      <c r="Q81" s="18"/>
      <c r="R81" s="14" t="s">
        <v>97</v>
      </c>
      <c r="S81" s="14">
        <v>4</v>
      </c>
      <c r="T81" s="14">
        <v>15</v>
      </c>
      <c r="U81" s="44">
        <v>15</v>
      </c>
      <c r="V81" s="44">
        <v>0</v>
      </c>
      <c r="W81" s="21" t="s">
        <v>99</v>
      </c>
      <c r="X81" s="14"/>
      <c r="Y81" s="58"/>
      <c r="Z81" s="71" t="s">
        <v>221</v>
      </c>
      <c r="AA81" s="29">
        <f>SUM(AA75:AA80)</f>
        <v>30</v>
      </c>
      <c r="AB81" s="29">
        <f>SUM(AB75:AB80)</f>
        <v>70</v>
      </c>
      <c r="AC81" s="29">
        <f>SUM(AC75:AC80)</f>
        <v>35</v>
      </c>
      <c r="AD81" s="29">
        <f>SUM(AD75:AD80)</f>
        <v>35</v>
      </c>
      <c r="AE81" s="29"/>
      <c r="AF81" s="30"/>
      <c r="AI81" s="34"/>
      <c r="AJ81" s="34"/>
      <c r="AK81" s="34"/>
      <c r="AL81" s="34"/>
      <c r="AM81" s="34"/>
      <c r="AN81" s="34"/>
    </row>
    <row r="82" spans="1:40" x14ac:dyDescent="0.25">
      <c r="A82" s="65"/>
      <c r="B82" s="14"/>
      <c r="C82" s="14"/>
      <c r="D82" s="14"/>
      <c r="E82" s="14"/>
      <c r="F82" s="14"/>
      <c r="G82" s="14"/>
      <c r="H82" s="20"/>
      <c r="I82" s="65"/>
      <c r="J82" s="14"/>
      <c r="K82" s="14"/>
      <c r="L82" s="14"/>
      <c r="M82" s="14"/>
      <c r="N82" s="14"/>
      <c r="O82" s="14"/>
      <c r="P82" s="20"/>
      <c r="Q82" s="18"/>
      <c r="R82" s="14" t="s">
        <v>96</v>
      </c>
      <c r="S82" s="14">
        <v>4</v>
      </c>
      <c r="T82" s="14">
        <v>10</v>
      </c>
      <c r="U82" s="44">
        <v>10</v>
      </c>
      <c r="V82" s="44">
        <v>0</v>
      </c>
      <c r="W82" s="21" t="s">
        <v>101</v>
      </c>
      <c r="X82" s="14"/>
      <c r="Y82" s="65"/>
      <c r="Z82" s="14"/>
      <c r="AA82" s="14"/>
      <c r="AB82" s="14"/>
      <c r="AC82" s="14"/>
      <c r="AD82" s="14"/>
      <c r="AE82" s="14"/>
      <c r="AF82" s="20"/>
      <c r="AI82" s="34"/>
      <c r="AJ82" s="34"/>
      <c r="AK82" s="34"/>
      <c r="AL82" s="34"/>
      <c r="AM82" s="34"/>
      <c r="AN82" s="34"/>
    </row>
    <row r="83" spans="1:40" ht="16.5" thickBot="1" x14ac:dyDescent="0.3">
      <c r="A83" s="65"/>
      <c r="B83" s="14"/>
      <c r="C83" s="14"/>
      <c r="D83" s="14"/>
      <c r="E83" s="14"/>
      <c r="F83" s="14"/>
      <c r="G83" s="14"/>
      <c r="H83" s="20"/>
      <c r="I83" s="65"/>
      <c r="J83" s="14"/>
      <c r="K83" s="14"/>
      <c r="L83" s="14"/>
      <c r="M83" s="14"/>
      <c r="N83" s="14"/>
      <c r="O83" s="14"/>
      <c r="P83" s="20"/>
      <c r="Q83" s="26"/>
      <c r="R83" s="44" t="s">
        <v>10</v>
      </c>
      <c r="S83" s="14">
        <v>3</v>
      </c>
      <c r="T83" s="14">
        <v>10</v>
      </c>
      <c r="U83" s="44">
        <v>0</v>
      </c>
      <c r="V83" s="44">
        <v>10</v>
      </c>
      <c r="W83" s="21" t="s">
        <v>101</v>
      </c>
      <c r="X83" s="14"/>
      <c r="Y83" s="65"/>
      <c r="Z83" s="14"/>
      <c r="AA83" s="14"/>
      <c r="AB83" s="14"/>
      <c r="AC83" s="14"/>
      <c r="AD83" s="14"/>
      <c r="AE83" s="14"/>
      <c r="AF83" s="20"/>
      <c r="AI83" s="34"/>
      <c r="AJ83" s="34"/>
      <c r="AK83" s="34"/>
      <c r="AL83" s="34"/>
      <c r="AM83" s="34"/>
      <c r="AN83" s="34"/>
    </row>
    <row r="84" spans="1:40" ht="16.5" thickBot="1" x14ac:dyDescent="0.3">
      <c r="A84" s="65"/>
      <c r="B84" s="14"/>
      <c r="C84" s="14"/>
      <c r="D84" s="14"/>
      <c r="E84" s="14"/>
      <c r="F84" s="14"/>
      <c r="G84" s="14"/>
      <c r="H84" s="20"/>
      <c r="I84" s="65"/>
      <c r="J84" s="14"/>
      <c r="K84" s="14"/>
      <c r="L84" s="14"/>
      <c r="M84" s="14"/>
      <c r="N84" s="14"/>
      <c r="O84" s="14"/>
      <c r="P84" s="20"/>
      <c r="Q84" s="31"/>
      <c r="R84" s="71" t="s">
        <v>221</v>
      </c>
      <c r="S84" s="29">
        <f>SUM(S75:S83)</f>
        <v>30</v>
      </c>
      <c r="T84" s="29">
        <f>SUM(T75:T83)</f>
        <v>115</v>
      </c>
      <c r="U84" s="29">
        <f>SUM(U75:U83)</f>
        <v>70</v>
      </c>
      <c r="V84" s="29">
        <f>SUM(V75:V83)</f>
        <v>45</v>
      </c>
      <c r="W84" s="29"/>
      <c r="X84" s="29"/>
      <c r="Y84" s="65"/>
      <c r="Z84" s="14"/>
      <c r="AA84" s="14"/>
      <c r="AB84" s="14"/>
      <c r="AC84" s="14"/>
      <c r="AD84" s="14"/>
      <c r="AE84" s="14"/>
      <c r="AF84" s="20"/>
      <c r="AI84" s="34"/>
      <c r="AJ84" s="34"/>
      <c r="AK84" s="34"/>
      <c r="AL84" s="34"/>
      <c r="AM84" s="34"/>
      <c r="AN84" s="34"/>
    </row>
    <row r="85" spans="1:40" ht="16.5" thickBot="1" x14ac:dyDescent="0.3">
      <c r="A85" s="66"/>
      <c r="B85" s="73"/>
      <c r="C85" s="25"/>
      <c r="D85" s="25"/>
      <c r="E85" s="25"/>
      <c r="F85" s="25"/>
      <c r="G85" s="25"/>
      <c r="H85" s="19"/>
      <c r="I85" s="66"/>
      <c r="J85" s="72"/>
      <c r="K85" s="25"/>
      <c r="L85" s="25"/>
      <c r="M85" s="25"/>
      <c r="N85" s="25"/>
      <c r="O85" s="25"/>
      <c r="P85" s="19"/>
      <c r="Q85" s="66"/>
      <c r="R85" s="73" t="s">
        <v>54</v>
      </c>
      <c r="S85" s="25"/>
      <c r="T85" s="25"/>
      <c r="U85" s="25"/>
      <c r="V85" s="25"/>
      <c r="W85" s="25"/>
      <c r="X85" s="25"/>
      <c r="Y85" s="66"/>
      <c r="Z85" s="73"/>
      <c r="AA85" s="25"/>
      <c r="AB85" s="25"/>
      <c r="AC85" s="25"/>
      <c r="AD85" s="25"/>
      <c r="AE85" s="25"/>
      <c r="AF85" s="19"/>
      <c r="AI85" s="34"/>
      <c r="AJ85" s="34"/>
      <c r="AK85" s="34"/>
      <c r="AL85" s="34"/>
      <c r="AM85" s="34"/>
      <c r="AN85" s="34"/>
    </row>
    <row r="86" spans="1:40" x14ac:dyDescent="0.25">
      <c r="A86" s="18"/>
      <c r="B86" s="352"/>
      <c r="C86" s="14"/>
      <c r="D86" s="14"/>
      <c r="E86" s="14"/>
      <c r="F86" s="14"/>
      <c r="G86" s="14"/>
      <c r="H86" s="14"/>
      <c r="I86" s="18"/>
      <c r="J86" s="352"/>
      <c r="K86" s="14"/>
      <c r="L86" s="14"/>
      <c r="M86" s="14"/>
      <c r="N86" s="14"/>
      <c r="O86" s="14"/>
      <c r="P86" s="14"/>
      <c r="Q86" s="18"/>
      <c r="R86" s="352"/>
      <c r="S86" s="14"/>
      <c r="T86" s="14"/>
      <c r="U86" s="14"/>
      <c r="V86" s="14"/>
      <c r="W86" s="14"/>
      <c r="X86" s="14"/>
      <c r="Y86" s="18"/>
      <c r="Z86" s="352"/>
      <c r="AA86" s="14"/>
      <c r="AB86" s="14"/>
      <c r="AC86" s="14"/>
      <c r="AD86" s="14"/>
      <c r="AE86" s="14"/>
      <c r="AF86" s="14"/>
      <c r="AH86" s="352"/>
      <c r="AI86" s="14"/>
      <c r="AJ86" s="34"/>
      <c r="AK86" s="34"/>
      <c r="AL86" s="34"/>
      <c r="AM86" s="34"/>
      <c r="AN86" s="34"/>
    </row>
    <row r="87" spans="1:40" x14ac:dyDescent="0.25">
      <c r="A87" s="18"/>
      <c r="B87" s="332"/>
      <c r="C87" s="14"/>
      <c r="D87" s="14"/>
      <c r="E87" s="14"/>
      <c r="F87" s="14"/>
      <c r="G87" s="14"/>
      <c r="H87" s="14"/>
      <c r="I87" s="18"/>
      <c r="J87" s="332"/>
      <c r="K87" s="14"/>
      <c r="L87" s="14"/>
      <c r="M87" s="14"/>
      <c r="N87" s="14"/>
      <c r="O87" s="14"/>
      <c r="P87" s="14"/>
      <c r="Q87" s="18"/>
      <c r="R87" s="332"/>
      <c r="S87" s="14"/>
      <c r="T87" s="14"/>
      <c r="U87" s="14"/>
      <c r="V87" s="14"/>
      <c r="W87" s="14"/>
      <c r="X87" s="14"/>
      <c r="Y87" s="18"/>
      <c r="Z87" s="332"/>
      <c r="AA87" s="14"/>
      <c r="AB87" s="14"/>
      <c r="AC87" s="14"/>
      <c r="AD87" s="14"/>
      <c r="AE87" s="14"/>
      <c r="AF87" s="14"/>
      <c r="AH87" s="332"/>
      <c r="AI87" s="14"/>
      <c r="AJ87" s="34"/>
      <c r="AK87" s="34"/>
      <c r="AL87" s="34"/>
      <c r="AM87" s="34"/>
      <c r="AN87" s="34"/>
    </row>
    <row r="88" spans="1:40" x14ac:dyDescent="0.25">
      <c r="A88" s="18"/>
      <c r="C88" s="14"/>
      <c r="D88" s="14"/>
      <c r="E88" s="14"/>
      <c r="F88" s="14"/>
      <c r="G88" s="14"/>
      <c r="H88" s="14"/>
      <c r="I88" s="18"/>
      <c r="K88" s="14"/>
      <c r="L88" s="14"/>
      <c r="M88" s="14"/>
      <c r="N88" s="14"/>
      <c r="O88" s="14"/>
      <c r="P88" s="14"/>
      <c r="Q88" s="18"/>
      <c r="S88" s="14"/>
      <c r="T88" s="14"/>
      <c r="U88" s="14"/>
      <c r="V88" s="14"/>
      <c r="W88" s="14"/>
      <c r="X88" s="14"/>
      <c r="Y88" s="18"/>
      <c r="AA88" s="14"/>
      <c r="AB88" s="14"/>
      <c r="AC88" s="14"/>
      <c r="AD88" s="14"/>
      <c r="AE88" s="14"/>
      <c r="AF88" s="14"/>
      <c r="AH88" s="34"/>
      <c r="AI88" s="14"/>
      <c r="AJ88" s="34"/>
      <c r="AK88" s="34"/>
      <c r="AL88" s="34"/>
      <c r="AM88" s="34"/>
      <c r="AN88" s="34"/>
    </row>
    <row r="89" spans="1:40" x14ac:dyDescent="0.25">
      <c r="A89" s="18"/>
      <c r="C89" s="55"/>
      <c r="D89" s="14"/>
      <c r="E89" s="14"/>
      <c r="F89" s="14"/>
      <c r="G89" s="14"/>
      <c r="H89" s="14"/>
      <c r="I89" s="18"/>
      <c r="K89" s="55"/>
      <c r="L89" s="14"/>
      <c r="M89" s="14"/>
      <c r="N89" s="14"/>
      <c r="O89" s="14"/>
      <c r="P89" s="14"/>
      <c r="Q89" s="18"/>
      <c r="S89" s="55"/>
      <c r="T89" s="14"/>
      <c r="U89" s="14"/>
      <c r="V89" s="14"/>
      <c r="W89" s="14"/>
      <c r="X89" s="14"/>
      <c r="Y89" s="18"/>
      <c r="AA89" s="55"/>
      <c r="AB89" s="14"/>
      <c r="AC89" s="14"/>
      <c r="AD89" s="14"/>
      <c r="AE89" s="14"/>
      <c r="AF89" s="14"/>
      <c r="AH89" s="34"/>
      <c r="AI89" s="55"/>
      <c r="AJ89" s="34"/>
      <c r="AK89" s="34"/>
      <c r="AL89" s="34"/>
      <c r="AM89" s="34"/>
      <c r="AN89" s="34"/>
    </row>
    <row r="90" spans="1:40" x14ac:dyDescent="0.25">
      <c r="A90" s="18"/>
      <c r="C90" s="14"/>
      <c r="D90" s="14"/>
      <c r="E90" s="14"/>
      <c r="F90" s="14"/>
      <c r="G90" s="14"/>
      <c r="H90" s="14"/>
      <c r="I90" s="18"/>
      <c r="K90" s="14"/>
      <c r="L90" s="14"/>
      <c r="M90" s="14"/>
      <c r="N90" s="14"/>
      <c r="O90" s="14"/>
      <c r="P90" s="14"/>
      <c r="Q90" s="18"/>
      <c r="S90" s="14"/>
      <c r="T90" s="14"/>
      <c r="U90" s="14"/>
      <c r="V90" s="14"/>
      <c r="W90" s="14"/>
      <c r="X90" s="14"/>
      <c r="Y90" s="18"/>
      <c r="AA90" s="14"/>
      <c r="AB90" s="14"/>
      <c r="AC90" s="14"/>
      <c r="AD90" s="14"/>
      <c r="AE90" s="14"/>
      <c r="AF90" s="14"/>
      <c r="AH90" s="34"/>
      <c r="AI90" s="14"/>
      <c r="AJ90" s="34"/>
      <c r="AK90" s="34"/>
      <c r="AL90" s="34"/>
      <c r="AM90" s="34"/>
      <c r="AN90" s="34"/>
    </row>
    <row r="91" spans="1:40" x14ac:dyDescent="0.25">
      <c r="A91" s="18"/>
      <c r="D91" s="14"/>
      <c r="E91" s="14"/>
      <c r="F91" s="14"/>
      <c r="G91" s="14"/>
      <c r="H91" s="14"/>
      <c r="I91" s="18"/>
      <c r="L91" s="14"/>
      <c r="M91" s="14"/>
      <c r="N91" s="14"/>
      <c r="O91" s="14"/>
      <c r="P91" s="14"/>
      <c r="Q91" s="18"/>
      <c r="T91" s="14"/>
      <c r="U91" s="14"/>
      <c r="V91" s="14"/>
      <c r="W91" s="14"/>
      <c r="X91" s="14"/>
      <c r="Y91" s="18"/>
      <c r="AB91" s="14"/>
      <c r="AC91" s="14"/>
      <c r="AD91" s="14"/>
      <c r="AE91" s="14"/>
      <c r="AF91" s="14"/>
      <c r="AH91" s="34"/>
      <c r="AI91" s="34"/>
      <c r="AJ91" s="34"/>
      <c r="AK91" s="34"/>
      <c r="AL91" s="34"/>
      <c r="AM91" s="34"/>
      <c r="AN91" s="34"/>
    </row>
    <row r="92" spans="1:40" ht="16.5" thickBot="1" x14ac:dyDescent="0.3">
      <c r="A92" s="18"/>
      <c r="C92" s="28"/>
      <c r="D92" s="28"/>
      <c r="E92" s="28"/>
      <c r="F92" s="28"/>
      <c r="G92" s="28"/>
      <c r="H92" s="14"/>
      <c r="I92" s="18"/>
      <c r="J92" s="55"/>
      <c r="K92" s="28"/>
      <c r="L92" s="14"/>
      <c r="M92" s="14"/>
      <c r="N92" s="14"/>
      <c r="O92" s="14"/>
      <c r="P92" s="14"/>
      <c r="Q92" s="18"/>
      <c r="R92" s="55"/>
      <c r="S92" s="28"/>
      <c r="T92" s="28"/>
      <c r="U92" s="28"/>
      <c r="V92" s="28"/>
      <c r="W92" s="28"/>
      <c r="X92" s="14"/>
      <c r="Y92" s="18"/>
      <c r="Z92" s="55"/>
      <c r="AA92" s="28"/>
      <c r="AB92" s="28"/>
      <c r="AC92" s="28"/>
      <c r="AD92" s="28"/>
      <c r="AE92" s="28"/>
      <c r="AF92" s="14"/>
      <c r="AH92" s="55"/>
      <c r="AI92" s="28"/>
      <c r="AJ92" s="34"/>
      <c r="AK92" s="34"/>
      <c r="AL92" s="34"/>
      <c r="AM92" s="34"/>
      <c r="AN92" s="34"/>
    </row>
    <row r="93" spans="1:40" ht="60" customHeight="1" thickBot="1" x14ac:dyDescent="0.3">
      <c r="A93" s="49"/>
      <c r="B93" s="1270" t="s">
        <v>87</v>
      </c>
      <c r="C93" s="1271"/>
      <c r="D93" s="1271"/>
      <c r="E93" s="1271"/>
      <c r="F93" s="1271"/>
      <c r="G93" s="1271"/>
      <c r="H93" s="1272"/>
      <c r="I93" s="49"/>
      <c r="J93" s="1270" t="s">
        <v>87</v>
      </c>
      <c r="K93" s="1271"/>
      <c r="L93" s="1271"/>
      <c r="M93" s="1271"/>
      <c r="N93" s="1271"/>
      <c r="O93" s="1271"/>
      <c r="P93" s="1272"/>
      <c r="Q93" s="49"/>
      <c r="R93" s="1270" t="s">
        <v>88</v>
      </c>
      <c r="S93" s="1271"/>
      <c r="T93" s="1271"/>
      <c r="U93" s="1271"/>
      <c r="V93" s="1271"/>
      <c r="W93" s="1271"/>
      <c r="X93" s="1272"/>
      <c r="Y93" s="49"/>
      <c r="Z93" s="1270" t="s">
        <v>87</v>
      </c>
      <c r="AA93" s="1271"/>
      <c r="AB93" s="1271"/>
      <c r="AC93" s="1271"/>
      <c r="AD93" s="1271"/>
      <c r="AE93" s="1271"/>
      <c r="AF93" s="1272"/>
      <c r="AH93" s="1270" t="s">
        <v>88</v>
      </c>
      <c r="AI93" s="1271"/>
      <c r="AJ93" s="1271"/>
      <c r="AK93" s="1271"/>
      <c r="AL93" s="1271"/>
      <c r="AM93" s="1271"/>
      <c r="AN93" s="1272"/>
    </row>
    <row r="94" spans="1:40" x14ac:dyDescent="0.25">
      <c r="AH94" s="34"/>
      <c r="AI94" s="34"/>
      <c r="AJ94" s="34"/>
      <c r="AK94" s="34"/>
      <c r="AL94" s="34"/>
      <c r="AM94" s="34"/>
      <c r="AN94" s="34"/>
    </row>
    <row r="95" spans="1:40" x14ac:dyDescent="0.25">
      <c r="AH95" s="34"/>
      <c r="AI95" s="34"/>
      <c r="AJ95" s="34"/>
      <c r="AK95" s="34"/>
      <c r="AL95" s="34"/>
      <c r="AM95" s="34"/>
      <c r="AN95" s="34"/>
    </row>
    <row r="96" spans="1:40" x14ac:dyDescent="0.25">
      <c r="AH96" s="34"/>
      <c r="AI96" s="34"/>
      <c r="AJ96" s="34"/>
      <c r="AK96" s="34"/>
      <c r="AL96" s="34"/>
      <c r="AM96" s="34"/>
      <c r="AN96" s="34"/>
    </row>
    <row r="97" spans="34:40" x14ac:dyDescent="0.25">
      <c r="AH97" s="34"/>
      <c r="AI97" s="34"/>
      <c r="AJ97" s="34"/>
      <c r="AK97" s="34"/>
      <c r="AL97" s="34"/>
      <c r="AM97" s="34"/>
      <c r="AN97" s="34"/>
    </row>
    <row r="98" spans="34:40" x14ac:dyDescent="0.25">
      <c r="AH98" s="34"/>
      <c r="AI98" s="34"/>
      <c r="AJ98" s="34"/>
      <c r="AK98" s="34"/>
      <c r="AL98" s="34"/>
      <c r="AM98" s="34"/>
      <c r="AN98" s="34"/>
    </row>
    <row r="99" spans="34:40" x14ac:dyDescent="0.25">
      <c r="AH99" s="34"/>
      <c r="AI99" s="34"/>
      <c r="AJ99" s="34"/>
      <c r="AK99" s="34"/>
      <c r="AL99" s="34"/>
      <c r="AM99" s="34"/>
      <c r="AN99" s="34"/>
    </row>
    <row r="100" spans="34:40" x14ac:dyDescent="0.25">
      <c r="AH100" s="34"/>
      <c r="AI100" s="34"/>
      <c r="AJ100" s="34"/>
      <c r="AK100" s="34"/>
      <c r="AL100" s="34"/>
      <c r="AM100" s="34"/>
      <c r="AN100" s="34"/>
    </row>
    <row r="101" spans="34:40" x14ac:dyDescent="0.25">
      <c r="AH101" s="34"/>
      <c r="AI101" s="34"/>
      <c r="AJ101" s="34"/>
      <c r="AK101" s="34"/>
      <c r="AL101" s="34"/>
      <c r="AM101" s="34"/>
      <c r="AN101" s="34"/>
    </row>
    <row r="102" spans="34:40" x14ac:dyDescent="0.25">
      <c r="AH102" s="34"/>
      <c r="AI102" s="34"/>
      <c r="AJ102" s="34"/>
      <c r="AK102" s="34"/>
      <c r="AL102" s="34"/>
      <c r="AM102" s="34"/>
      <c r="AN102" s="34"/>
    </row>
    <row r="103" spans="34:40" x14ac:dyDescent="0.25">
      <c r="AH103" s="34"/>
      <c r="AI103" s="34"/>
      <c r="AJ103" s="34"/>
      <c r="AK103" s="34"/>
      <c r="AL103" s="34"/>
      <c r="AM103" s="34"/>
      <c r="AN103" s="34"/>
    </row>
    <row r="104" spans="34:40" x14ac:dyDescent="0.25">
      <c r="AH104" s="34"/>
      <c r="AI104" s="34"/>
      <c r="AJ104" s="34"/>
      <c r="AK104" s="34"/>
      <c r="AL104" s="34"/>
      <c r="AM104" s="34"/>
      <c r="AN104" s="34"/>
    </row>
    <row r="105" spans="34:40" x14ac:dyDescent="0.25">
      <c r="AH105" s="34"/>
      <c r="AI105" s="34"/>
      <c r="AJ105" s="34"/>
      <c r="AK105" s="34"/>
      <c r="AL105" s="34"/>
      <c r="AM105" s="34"/>
      <c r="AN105" s="34"/>
    </row>
    <row r="107" spans="34:40" x14ac:dyDescent="0.25">
      <c r="AH107" s="35"/>
    </row>
    <row r="112" spans="34:40" x14ac:dyDescent="0.25">
      <c r="AH112" s="34"/>
      <c r="AI112" s="34"/>
      <c r="AJ112" s="34"/>
      <c r="AK112" s="34"/>
      <c r="AL112" s="34"/>
      <c r="AM112" s="34"/>
      <c r="AN112" s="34"/>
    </row>
    <row r="113" spans="34:40" x14ac:dyDescent="0.25">
      <c r="AH113" s="34"/>
      <c r="AI113" s="34"/>
      <c r="AJ113" s="34"/>
      <c r="AK113" s="34"/>
      <c r="AL113" s="34"/>
      <c r="AM113" s="34"/>
      <c r="AN113" s="34"/>
    </row>
    <row r="114" spans="34:40" x14ac:dyDescent="0.25">
      <c r="AH114" s="34"/>
      <c r="AI114" s="34"/>
      <c r="AJ114" s="34"/>
      <c r="AK114" s="34"/>
      <c r="AL114" s="34"/>
      <c r="AM114" s="34"/>
      <c r="AN114" s="34"/>
    </row>
    <row r="115" spans="34:40" x14ac:dyDescent="0.25">
      <c r="AH115" s="34"/>
      <c r="AI115" s="34"/>
      <c r="AJ115" s="34"/>
      <c r="AK115" s="34"/>
      <c r="AL115" s="34"/>
      <c r="AM115" s="34"/>
      <c r="AN115" s="34"/>
    </row>
    <row r="116" spans="34:40" x14ac:dyDescent="0.25">
      <c r="AH116" s="34"/>
      <c r="AI116" s="34"/>
      <c r="AJ116" s="34"/>
      <c r="AK116" s="34"/>
      <c r="AL116" s="34"/>
      <c r="AM116" s="34"/>
      <c r="AN116" s="34"/>
    </row>
    <row r="117" spans="34:40" x14ac:dyDescent="0.25">
      <c r="AH117" s="34"/>
      <c r="AI117" s="34"/>
      <c r="AJ117" s="34"/>
      <c r="AK117" s="34"/>
      <c r="AL117" s="34"/>
      <c r="AM117" s="34"/>
      <c r="AN117" s="34"/>
    </row>
    <row r="118" spans="34:40" x14ac:dyDescent="0.25">
      <c r="AH118" s="34"/>
      <c r="AI118" s="34"/>
      <c r="AJ118" s="34"/>
      <c r="AK118" s="34"/>
      <c r="AL118" s="34"/>
      <c r="AM118" s="34"/>
      <c r="AN118" s="34"/>
    </row>
    <row r="119" spans="34:40" x14ac:dyDescent="0.25">
      <c r="AH119" s="34"/>
      <c r="AI119" s="34"/>
      <c r="AJ119" s="34"/>
      <c r="AK119" s="34"/>
      <c r="AL119" s="34"/>
      <c r="AM119" s="34"/>
      <c r="AN119" s="34"/>
    </row>
    <row r="120" spans="34:40" x14ac:dyDescent="0.25">
      <c r="AH120" s="34"/>
      <c r="AI120" s="34"/>
      <c r="AJ120" s="34"/>
      <c r="AK120" s="34"/>
      <c r="AL120" s="34"/>
      <c r="AM120" s="34"/>
      <c r="AN120" s="34"/>
    </row>
    <row r="121" spans="34:40" x14ac:dyDescent="0.25">
      <c r="AH121" s="34"/>
      <c r="AI121" s="34"/>
      <c r="AJ121" s="34"/>
      <c r="AK121" s="34"/>
      <c r="AL121" s="34"/>
      <c r="AM121" s="34"/>
      <c r="AN121" s="34"/>
    </row>
    <row r="122" spans="34:40" x14ac:dyDescent="0.25">
      <c r="AH122" s="34"/>
      <c r="AI122" s="34"/>
      <c r="AJ122" s="34"/>
      <c r="AK122" s="34"/>
      <c r="AL122" s="34"/>
      <c r="AM122" s="34"/>
      <c r="AN122" s="34"/>
    </row>
  </sheetData>
  <mergeCells count="15">
    <mergeCell ref="A1:F1"/>
    <mergeCell ref="Z93:AF93"/>
    <mergeCell ref="R93:X93"/>
    <mergeCell ref="J93:P93"/>
    <mergeCell ref="B93:H93"/>
    <mergeCell ref="A53:A61"/>
    <mergeCell ref="AG1:AL1"/>
    <mergeCell ref="AH93:AN93"/>
    <mergeCell ref="Y1:AD1"/>
    <mergeCell ref="Q1:V1"/>
    <mergeCell ref="I1:N1"/>
    <mergeCell ref="I53:I61"/>
    <mergeCell ref="Q53:Q61"/>
    <mergeCell ref="Y53:Y61"/>
    <mergeCell ref="AG53:AG61"/>
  </mergeCells>
  <printOptions horizontalCentered="1" gridLines="1"/>
  <pageMargins left="0.31496062992125984" right="0.31496062992125984" top="0.35433070866141736" bottom="0.35433070866141736" header="0.31496062992125984" footer="0.31496062992125984"/>
  <pageSetup paperSize="9" scale="55" orientation="portrait" r:id="rId1"/>
  <colBreaks count="4" manualBreakCount="4">
    <brk id="8" max="1048575" man="1"/>
    <brk id="16" max="1048575" man="1"/>
    <brk id="24" max="1048575" man="1"/>
    <brk id="3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6FFFF"/>
  </sheetPr>
  <dimension ref="A1:Y104"/>
  <sheetViews>
    <sheetView zoomScale="60" zoomScaleNormal="60" workbookViewId="0">
      <pane ySplit="1" topLeftCell="A2" activePane="bottomLeft" state="frozen"/>
      <selection activeCell="F1" sqref="F1"/>
      <selection pane="bottomLeft" activeCell="U12" sqref="U12:U18"/>
    </sheetView>
  </sheetViews>
  <sheetFormatPr defaultRowHeight="15.75" x14ac:dyDescent="0.25"/>
  <cols>
    <col min="1" max="1" width="7.7109375" style="34" bestFit="1" customWidth="1"/>
    <col min="2" max="2" width="50.7109375" style="34" customWidth="1"/>
    <col min="3" max="3" width="7.28515625" style="34" bestFit="1" customWidth="1"/>
    <col min="4" max="4" width="4.7109375" style="34" bestFit="1" customWidth="1"/>
    <col min="5" max="5" width="17.7109375" style="34" customWidth="1"/>
    <col min="6" max="6" width="7.7109375" style="34" bestFit="1" customWidth="1"/>
    <col min="7" max="7" width="50.7109375" style="34" customWidth="1"/>
    <col min="8" max="8" width="7.7109375" style="34" customWidth="1"/>
    <col min="9" max="9" width="4.7109375" style="34" bestFit="1" customWidth="1"/>
    <col min="10" max="10" width="17.7109375" style="34" customWidth="1"/>
    <col min="11" max="11" width="7.7109375" style="34" bestFit="1" customWidth="1"/>
    <col min="12" max="12" width="58.42578125" style="34" bestFit="1" customWidth="1"/>
    <col min="13" max="13" width="7.7109375" style="34" customWidth="1"/>
    <col min="14" max="14" width="4.7109375" style="34" bestFit="1" customWidth="1"/>
    <col min="15" max="15" width="17.7109375" style="34" customWidth="1"/>
    <col min="16" max="16" width="7.5703125" style="34" customWidth="1"/>
    <col min="17" max="17" width="63.28515625" style="34" bestFit="1" customWidth="1"/>
    <col min="18" max="18" width="6.140625" style="34" customWidth="1"/>
    <col min="19" max="19" width="4.5703125" style="34" bestFit="1" customWidth="1"/>
    <col min="20" max="20" width="17.5703125" style="34" bestFit="1" customWidth="1"/>
    <col min="21" max="21" width="7.7109375" style="34" bestFit="1" customWidth="1"/>
    <col min="22" max="22" width="55.7109375" style="34" bestFit="1" customWidth="1"/>
    <col min="23" max="23" width="8.7109375" style="34" customWidth="1"/>
    <col min="24" max="24" width="4.7109375" style="34" bestFit="1" customWidth="1"/>
    <col min="25" max="25" width="15.85546875" style="34" customWidth="1"/>
    <col min="26" max="155" width="9.140625" style="34"/>
    <col min="156" max="156" width="5.7109375" style="34" customWidth="1"/>
    <col min="157" max="157" width="50.7109375" style="34" customWidth="1"/>
    <col min="158" max="159" width="7.7109375" style="34" customWidth="1"/>
    <col min="160" max="160" width="17.7109375" style="34" customWidth="1"/>
    <col min="161" max="161" width="4.85546875" style="34" bestFit="1" customWidth="1"/>
    <col min="162" max="162" width="50.7109375" style="34" customWidth="1"/>
    <col min="163" max="164" width="7.7109375" style="34" customWidth="1"/>
    <col min="165" max="165" width="17.7109375" style="34" customWidth="1"/>
    <col min="166" max="166" width="4.7109375" style="34" bestFit="1" customWidth="1"/>
    <col min="167" max="167" width="50.7109375" style="34" customWidth="1"/>
    <col min="168" max="169" width="7.7109375" style="34" customWidth="1"/>
    <col min="170" max="170" width="17.7109375" style="34" customWidth="1"/>
    <col min="171" max="171" width="5.140625" style="34" bestFit="1" customWidth="1"/>
    <col min="172" max="172" width="50.7109375" style="34" customWidth="1"/>
    <col min="173" max="174" width="7.7109375" style="34" customWidth="1"/>
    <col min="175" max="175" width="17.7109375" style="34" customWidth="1"/>
    <col min="176" max="176" width="4.85546875" style="34" bestFit="1" customWidth="1"/>
    <col min="177" max="177" width="50.7109375" style="34" customWidth="1"/>
    <col min="178" max="179" width="7.7109375" style="34" customWidth="1"/>
    <col min="180" max="180" width="17.7109375" style="34" customWidth="1"/>
    <col min="181" max="181" width="5" style="34" bestFit="1" customWidth="1"/>
    <col min="182" max="182" width="50.7109375" style="34" customWidth="1"/>
    <col min="183" max="184" width="7.7109375" style="34" customWidth="1"/>
    <col min="185" max="185" width="17.7109375" style="34" customWidth="1"/>
    <col min="186" max="186" width="9.140625" style="34"/>
    <col min="187" max="187" width="41.85546875" style="34" bestFit="1" customWidth="1"/>
    <col min="188" max="188" width="6.140625" style="34" customWidth="1"/>
    <col min="189" max="189" width="6.7109375" style="34" customWidth="1"/>
    <col min="190" max="190" width="17.5703125" style="34" bestFit="1" customWidth="1"/>
    <col min="191" max="411" width="9.140625" style="34"/>
    <col min="412" max="412" width="5.7109375" style="34" customWidth="1"/>
    <col min="413" max="413" width="50.7109375" style="34" customWidth="1"/>
    <col min="414" max="415" width="7.7109375" style="34" customWidth="1"/>
    <col min="416" max="416" width="17.7109375" style="34" customWidth="1"/>
    <col min="417" max="417" width="4.85546875" style="34" bestFit="1" customWidth="1"/>
    <col min="418" max="418" width="50.7109375" style="34" customWidth="1"/>
    <col min="419" max="420" width="7.7109375" style="34" customWidth="1"/>
    <col min="421" max="421" width="17.7109375" style="34" customWidth="1"/>
    <col min="422" max="422" width="4.7109375" style="34" bestFit="1" customWidth="1"/>
    <col min="423" max="423" width="50.7109375" style="34" customWidth="1"/>
    <col min="424" max="425" width="7.7109375" style="34" customWidth="1"/>
    <col min="426" max="426" width="17.7109375" style="34" customWidth="1"/>
    <col min="427" max="427" width="5.140625" style="34" bestFit="1" customWidth="1"/>
    <col min="428" max="428" width="50.7109375" style="34" customWidth="1"/>
    <col min="429" max="430" width="7.7109375" style="34" customWidth="1"/>
    <col min="431" max="431" width="17.7109375" style="34" customWidth="1"/>
    <col min="432" max="432" width="4.85546875" style="34" bestFit="1" customWidth="1"/>
    <col min="433" max="433" width="50.7109375" style="34" customWidth="1"/>
    <col min="434" max="435" width="7.7109375" style="34" customWidth="1"/>
    <col min="436" max="436" width="17.7109375" style="34" customWidth="1"/>
    <col min="437" max="437" width="5" style="34" bestFit="1" customWidth="1"/>
    <col min="438" max="438" width="50.7109375" style="34" customWidth="1"/>
    <col min="439" max="440" width="7.7109375" style="34" customWidth="1"/>
    <col min="441" max="441" width="17.7109375" style="34" customWidth="1"/>
    <col min="442" max="442" width="9.140625" style="34"/>
    <col min="443" max="443" width="41.85546875" style="34" bestFit="1" customWidth="1"/>
    <col min="444" max="444" width="6.140625" style="34" customWidth="1"/>
    <col min="445" max="445" width="6.7109375" style="34" customWidth="1"/>
    <col min="446" max="446" width="17.5703125" style="34" bestFit="1" customWidth="1"/>
    <col min="447" max="667" width="9.140625" style="34"/>
    <col min="668" max="668" width="5.7109375" style="34" customWidth="1"/>
    <col min="669" max="669" width="50.7109375" style="34" customWidth="1"/>
    <col min="670" max="671" width="7.7109375" style="34" customWidth="1"/>
    <col min="672" max="672" width="17.7109375" style="34" customWidth="1"/>
    <col min="673" max="673" width="4.85546875" style="34" bestFit="1" customWidth="1"/>
    <col min="674" max="674" width="50.7109375" style="34" customWidth="1"/>
    <col min="675" max="676" width="7.7109375" style="34" customWidth="1"/>
    <col min="677" max="677" width="17.7109375" style="34" customWidth="1"/>
    <col min="678" max="678" width="4.7109375" style="34" bestFit="1" customWidth="1"/>
    <col min="679" max="679" width="50.7109375" style="34" customWidth="1"/>
    <col min="680" max="681" width="7.7109375" style="34" customWidth="1"/>
    <col min="682" max="682" width="17.7109375" style="34" customWidth="1"/>
    <col min="683" max="683" width="5.140625" style="34" bestFit="1" customWidth="1"/>
    <col min="684" max="684" width="50.7109375" style="34" customWidth="1"/>
    <col min="685" max="686" width="7.7109375" style="34" customWidth="1"/>
    <col min="687" max="687" width="17.7109375" style="34" customWidth="1"/>
    <col min="688" max="688" width="4.85546875" style="34" bestFit="1" customWidth="1"/>
    <col min="689" max="689" width="50.7109375" style="34" customWidth="1"/>
    <col min="690" max="691" width="7.7109375" style="34" customWidth="1"/>
    <col min="692" max="692" width="17.7109375" style="34" customWidth="1"/>
    <col min="693" max="693" width="5" style="34" bestFit="1" customWidth="1"/>
    <col min="694" max="694" width="50.7109375" style="34" customWidth="1"/>
    <col min="695" max="696" width="7.7109375" style="34" customWidth="1"/>
    <col min="697" max="697" width="17.7109375" style="34" customWidth="1"/>
    <col min="698" max="698" width="9.140625" style="34"/>
    <col min="699" max="699" width="41.85546875" style="34" bestFit="1" customWidth="1"/>
    <col min="700" max="700" width="6.140625" style="34" customWidth="1"/>
    <col min="701" max="701" width="6.7109375" style="34" customWidth="1"/>
    <col min="702" max="702" width="17.5703125" style="34" bestFit="1" customWidth="1"/>
    <col min="703" max="923" width="9.140625" style="34"/>
    <col min="924" max="924" width="5.7109375" style="34" customWidth="1"/>
    <col min="925" max="925" width="50.7109375" style="34" customWidth="1"/>
    <col min="926" max="927" width="7.7109375" style="34" customWidth="1"/>
    <col min="928" max="928" width="17.7109375" style="34" customWidth="1"/>
    <col min="929" max="929" width="4.85546875" style="34" bestFit="1" customWidth="1"/>
    <col min="930" max="930" width="50.7109375" style="34" customWidth="1"/>
    <col min="931" max="932" width="7.7109375" style="34" customWidth="1"/>
    <col min="933" max="933" width="17.7109375" style="34" customWidth="1"/>
    <col min="934" max="934" width="4.7109375" style="34" bestFit="1" customWidth="1"/>
    <col min="935" max="935" width="50.7109375" style="34" customWidth="1"/>
    <col min="936" max="937" width="7.7109375" style="34" customWidth="1"/>
    <col min="938" max="938" width="17.7109375" style="34" customWidth="1"/>
    <col min="939" max="939" width="5.140625" style="34" bestFit="1" customWidth="1"/>
    <col min="940" max="940" width="50.7109375" style="34" customWidth="1"/>
    <col min="941" max="942" width="7.7109375" style="34" customWidth="1"/>
    <col min="943" max="943" width="17.7109375" style="34" customWidth="1"/>
    <col min="944" max="944" width="4.85546875" style="34" bestFit="1" customWidth="1"/>
    <col min="945" max="945" width="50.7109375" style="34" customWidth="1"/>
    <col min="946" max="947" width="7.7109375" style="34" customWidth="1"/>
    <col min="948" max="948" width="17.7109375" style="34" customWidth="1"/>
    <col min="949" max="949" width="5" style="34" bestFit="1" customWidth="1"/>
    <col min="950" max="950" width="50.7109375" style="34" customWidth="1"/>
    <col min="951" max="952" width="7.7109375" style="34" customWidth="1"/>
    <col min="953" max="953" width="17.7109375" style="34" customWidth="1"/>
    <col min="954" max="954" width="9.140625" style="34"/>
    <col min="955" max="955" width="41.85546875" style="34" bestFit="1" customWidth="1"/>
    <col min="956" max="956" width="6.140625" style="34" customWidth="1"/>
    <col min="957" max="957" width="6.7109375" style="34" customWidth="1"/>
    <col min="958" max="958" width="17.5703125" style="34" bestFit="1" customWidth="1"/>
    <col min="959" max="1179" width="9.140625" style="34"/>
    <col min="1180" max="1180" width="5.7109375" style="34" customWidth="1"/>
    <col min="1181" max="1181" width="50.7109375" style="34" customWidth="1"/>
    <col min="1182" max="1183" width="7.7109375" style="34" customWidth="1"/>
    <col min="1184" max="1184" width="17.7109375" style="34" customWidth="1"/>
    <col min="1185" max="1185" width="4.85546875" style="34" bestFit="1" customWidth="1"/>
    <col min="1186" max="1186" width="50.7109375" style="34" customWidth="1"/>
    <col min="1187" max="1188" width="7.7109375" style="34" customWidth="1"/>
    <col min="1189" max="1189" width="17.7109375" style="34" customWidth="1"/>
    <col min="1190" max="1190" width="4.7109375" style="34" bestFit="1" customWidth="1"/>
    <col min="1191" max="1191" width="50.7109375" style="34" customWidth="1"/>
    <col min="1192" max="1193" width="7.7109375" style="34" customWidth="1"/>
    <col min="1194" max="1194" width="17.7109375" style="34" customWidth="1"/>
    <col min="1195" max="1195" width="5.140625" style="34" bestFit="1" customWidth="1"/>
    <col min="1196" max="1196" width="50.7109375" style="34" customWidth="1"/>
    <col min="1197" max="1198" width="7.7109375" style="34" customWidth="1"/>
    <col min="1199" max="1199" width="17.7109375" style="34" customWidth="1"/>
    <col min="1200" max="1200" width="4.85546875" style="34" bestFit="1" customWidth="1"/>
    <col min="1201" max="1201" width="50.7109375" style="34" customWidth="1"/>
    <col min="1202" max="1203" width="7.7109375" style="34" customWidth="1"/>
    <col min="1204" max="1204" width="17.7109375" style="34" customWidth="1"/>
    <col min="1205" max="1205" width="5" style="34" bestFit="1" customWidth="1"/>
    <col min="1206" max="1206" width="50.7109375" style="34" customWidth="1"/>
    <col min="1207" max="1208" width="7.7109375" style="34" customWidth="1"/>
    <col min="1209" max="1209" width="17.7109375" style="34" customWidth="1"/>
    <col min="1210" max="1210" width="9.140625" style="34"/>
    <col min="1211" max="1211" width="41.85546875" style="34" bestFit="1" customWidth="1"/>
    <col min="1212" max="1212" width="6.140625" style="34" customWidth="1"/>
    <col min="1213" max="1213" width="6.7109375" style="34" customWidth="1"/>
    <col min="1214" max="1214" width="17.5703125" style="34" bestFit="1" customWidth="1"/>
    <col min="1215" max="1435" width="9.140625" style="34"/>
    <col min="1436" max="1436" width="5.7109375" style="34" customWidth="1"/>
    <col min="1437" max="1437" width="50.7109375" style="34" customWidth="1"/>
    <col min="1438" max="1439" width="7.7109375" style="34" customWidth="1"/>
    <col min="1440" max="1440" width="17.7109375" style="34" customWidth="1"/>
    <col min="1441" max="1441" width="4.85546875" style="34" bestFit="1" customWidth="1"/>
    <col min="1442" max="1442" width="50.7109375" style="34" customWidth="1"/>
    <col min="1443" max="1444" width="7.7109375" style="34" customWidth="1"/>
    <col min="1445" max="1445" width="17.7109375" style="34" customWidth="1"/>
    <col min="1446" max="1446" width="4.7109375" style="34" bestFit="1" customWidth="1"/>
    <col min="1447" max="1447" width="50.7109375" style="34" customWidth="1"/>
    <col min="1448" max="1449" width="7.7109375" style="34" customWidth="1"/>
    <col min="1450" max="1450" width="17.7109375" style="34" customWidth="1"/>
    <col min="1451" max="1451" width="5.140625" style="34" bestFit="1" customWidth="1"/>
    <col min="1452" max="1452" width="50.7109375" style="34" customWidth="1"/>
    <col min="1453" max="1454" width="7.7109375" style="34" customWidth="1"/>
    <col min="1455" max="1455" width="17.7109375" style="34" customWidth="1"/>
    <col min="1456" max="1456" width="4.85546875" style="34" bestFit="1" customWidth="1"/>
    <col min="1457" max="1457" width="50.7109375" style="34" customWidth="1"/>
    <col min="1458" max="1459" width="7.7109375" style="34" customWidth="1"/>
    <col min="1460" max="1460" width="17.7109375" style="34" customWidth="1"/>
    <col min="1461" max="1461" width="5" style="34" bestFit="1" customWidth="1"/>
    <col min="1462" max="1462" width="50.7109375" style="34" customWidth="1"/>
    <col min="1463" max="1464" width="7.7109375" style="34" customWidth="1"/>
    <col min="1465" max="1465" width="17.7109375" style="34" customWidth="1"/>
    <col min="1466" max="1466" width="9.140625" style="34"/>
    <col min="1467" max="1467" width="41.85546875" style="34" bestFit="1" customWidth="1"/>
    <col min="1468" max="1468" width="6.140625" style="34" customWidth="1"/>
    <col min="1469" max="1469" width="6.7109375" style="34" customWidth="1"/>
    <col min="1470" max="1470" width="17.5703125" style="34" bestFit="1" customWidth="1"/>
    <col min="1471" max="1691" width="9.140625" style="34"/>
    <col min="1692" max="1692" width="5.7109375" style="34" customWidth="1"/>
    <col min="1693" max="1693" width="50.7109375" style="34" customWidth="1"/>
    <col min="1694" max="1695" width="7.7109375" style="34" customWidth="1"/>
    <col min="1696" max="1696" width="17.7109375" style="34" customWidth="1"/>
    <col min="1697" max="1697" width="4.85546875" style="34" bestFit="1" customWidth="1"/>
    <col min="1698" max="1698" width="50.7109375" style="34" customWidth="1"/>
    <col min="1699" max="1700" width="7.7109375" style="34" customWidth="1"/>
    <col min="1701" max="1701" width="17.7109375" style="34" customWidth="1"/>
    <col min="1702" max="1702" width="4.7109375" style="34" bestFit="1" customWidth="1"/>
    <col min="1703" max="1703" width="50.7109375" style="34" customWidth="1"/>
    <col min="1704" max="1705" width="7.7109375" style="34" customWidth="1"/>
    <col min="1706" max="1706" width="17.7109375" style="34" customWidth="1"/>
    <col min="1707" max="1707" width="5.140625" style="34" bestFit="1" customWidth="1"/>
    <col min="1708" max="1708" width="50.7109375" style="34" customWidth="1"/>
    <col min="1709" max="1710" width="7.7109375" style="34" customWidth="1"/>
    <col min="1711" max="1711" width="17.7109375" style="34" customWidth="1"/>
    <col min="1712" max="1712" width="4.85546875" style="34" bestFit="1" customWidth="1"/>
    <col min="1713" max="1713" width="50.7109375" style="34" customWidth="1"/>
    <col min="1714" max="1715" width="7.7109375" style="34" customWidth="1"/>
    <col min="1716" max="1716" width="17.7109375" style="34" customWidth="1"/>
    <col min="1717" max="1717" width="5" style="34" bestFit="1" customWidth="1"/>
    <col min="1718" max="1718" width="50.7109375" style="34" customWidth="1"/>
    <col min="1719" max="1720" width="7.7109375" style="34" customWidth="1"/>
    <col min="1721" max="1721" width="17.7109375" style="34" customWidth="1"/>
    <col min="1722" max="1722" width="9.140625" style="34"/>
    <col min="1723" max="1723" width="41.85546875" style="34" bestFit="1" customWidth="1"/>
    <col min="1724" max="1724" width="6.140625" style="34" customWidth="1"/>
    <col min="1725" max="1725" width="6.7109375" style="34" customWidth="1"/>
    <col min="1726" max="1726" width="17.5703125" style="34" bestFit="1" customWidth="1"/>
    <col min="1727" max="1947" width="9.140625" style="34"/>
    <col min="1948" max="1948" width="5.7109375" style="34" customWidth="1"/>
    <col min="1949" max="1949" width="50.7109375" style="34" customWidth="1"/>
    <col min="1950" max="1951" width="7.7109375" style="34" customWidth="1"/>
    <col min="1952" max="1952" width="17.7109375" style="34" customWidth="1"/>
    <col min="1953" max="1953" width="4.85546875" style="34" bestFit="1" customWidth="1"/>
    <col min="1954" max="1954" width="50.7109375" style="34" customWidth="1"/>
    <col min="1955" max="1956" width="7.7109375" style="34" customWidth="1"/>
    <col min="1957" max="1957" width="17.7109375" style="34" customWidth="1"/>
    <col min="1958" max="1958" width="4.7109375" style="34" bestFit="1" customWidth="1"/>
    <col min="1959" max="1959" width="50.7109375" style="34" customWidth="1"/>
    <col min="1960" max="1961" width="7.7109375" style="34" customWidth="1"/>
    <col min="1962" max="1962" width="17.7109375" style="34" customWidth="1"/>
    <col min="1963" max="1963" width="5.140625" style="34" bestFit="1" customWidth="1"/>
    <col min="1964" max="1964" width="50.7109375" style="34" customWidth="1"/>
    <col min="1965" max="1966" width="7.7109375" style="34" customWidth="1"/>
    <col min="1967" max="1967" width="17.7109375" style="34" customWidth="1"/>
    <col min="1968" max="1968" width="4.85546875" style="34" bestFit="1" customWidth="1"/>
    <col min="1969" max="1969" width="50.7109375" style="34" customWidth="1"/>
    <col min="1970" max="1971" width="7.7109375" style="34" customWidth="1"/>
    <col min="1972" max="1972" width="17.7109375" style="34" customWidth="1"/>
    <col min="1973" max="1973" width="5" style="34" bestFit="1" customWidth="1"/>
    <col min="1974" max="1974" width="50.7109375" style="34" customWidth="1"/>
    <col min="1975" max="1976" width="7.7109375" style="34" customWidth="1"/>
    <col min="1977" max="1977" width="17.7109375" style="34" customWidth="1"/>
    <col min="1978" max="1978" width="9.140625" style="34"/>
    <col min="1979" max="1979" width="41.85546875" style="34" bestFit="1" customWidth="1"/>
    <col min="1980" max="1980" width="6.140625" style="34" customWidth="1"/>
    <col min="1981" max="1981" width="6.7109375" style="34" customWidth="1"/>
    <col min="1982" max="1982" width="17.5703125" style="34" bestFit="1" customWidth="1"/>
    <col min="1983" max="2203" width="9.140625" style="34"/>
    <col min="2204" max="2204" width="5.7109375" style="34" customWidth="1"/>
    <col min="2205" max="2205" width="50.7109375" style="34" customWidth="1"/>
    <col min="2206" max="2207" width="7.7109375" style="34" customWidth="1"/>
    <col min="2208" max="2208" width="17.7109375" style="34" customWidth="1"/>
    <col min="2209" max="2209" width="4.85546875" style="34" bestFit="1" customWidth="1"/>
    <col min="2210" max="2210" width="50.7109375" style="34" customWidth="1"/>
    <col min="2211" max="2212" width="7.7109375" style="34" customWidth="1"/>
    <col min="2213" max="2213" width="17.7109375" style="34" customWidth="1"/>
    <col min="2214" max="2214" width="4.7109375" style="34" bestFit="1" customWidth="1"/>
    <col min="2215" max="2215" width="50.7109375" style="34" customWidth="1"/>
    <col min="2216" max="2217" width="7.7109375" style="34" customWidth="1"/>
    <col min="2218" max="2218" width="17.7109375" style="34" customWidth="1"/>
    <col min="2219" max="2219" width="5.140625" style="34" bestFit="1" customWidth="1"/>
    <col min="2220" max="2220" width="50.7109375" style="34" customWidth="1"/>
    <col min="2221" max="2222" width="7.7109375" style="34" customWidth="1"/>
    <col min="2223" max="2223" width="17.7109375" style="34" customWidth="1"/>
    <col min="2224" max="2224" width="4.85546875" style="34" bestFit="1" customWidth="1"/>
    <col min="2225" max="2225" width="50.7109375" style="34" customWidth="1"/>
    <col min="2226" max="2227" width="7.7109375" style="34" customWidth="1"/>
    <col min="2228" max="2228" width="17.7109375" style="34" customWidth="1"/>
    <col min="2229" max="2229" width="5" style="34" bestFit="1" customWidth="1"/>
    <col min="2230" max="2230" width="50.7109375" style="34" customWidth="1"/>
    <col min="2231" max="2232" width="7.7109375" style="34" customWidth="1"/>
    <col min="2233" max="2233" width="17.7109375" style="34" customWidth="1"/>
    <col min="2234" max="2234" width="9.140625" style="34"/>
    <col min="2235" max="2235" width="41.85546875" style="34" bestFit="1" customWidth="1"/>
    <col min="2236" max="2236" width="6.140625" style="34" customWidth="1"/>
    <col min="2237" max="2237" width="6.7109375" style="34" customWidth="1"/>
    <col min="2238" max="2238" width="17.5703125" style="34" bestFit="1" customWidth="1"/>
    <col min="2239" max="2459" width="9.140625" style="34"/>
    <col min="2460" max="2460" width="5.7109375" style="34" customWidth="1"/>
    <col min="2461" max="2461" width="50.7109375" style="34" customWidth="1"/>
    <col min="2462" max="2463" width="7.7109375" style="34" customWidth="1"/>
    <col min="2464" max="2464" width="17.7109375" style="34" customWidth="1"/>
    <col min="2465" max="2465" width="4.85546875" style="34" bestFit="1" customWidth="1"/>
    <col min="2466" max="2466" width="50.7109375" style="34" customWidth="1"/>
    <col min="2467" max="2468" width="7.7109375" style="34" customWidth="1"/>
    <col min="2469" max="2469" width="17.7109375" style="34" customWidth="1"/>
    <col min="2470" max="2470" width="4.7109375" style="34" bestFit="1" customWidth="1"/>
    <col min="2471" max="2471" width="50.7109375" style="34" customWidth="1"/>
    <col min="2472" max="2473" width="7.7109375" style="34" customWidth="1"/>
    <col min="2474" max="2474" width="17.7109375" style="34" customWidth="1"/>
    <col min="2475" max="2475" width="5.140625" style="34" bestFit="1" customWidth="1"/>
    <col min="2476" max="2476" width="50.7109375" style="34" customWidth="1"/>
    <col min="2477" max="2478" width="7.7109375" style="34" customWidth="1"/>
    <col min="2479" max="2479" width="17.7109375" style="34" customWidth="1"/>
    <col min="2480" max="2480" width="4.85546875" style="34" bestFit="1" customWidth="1"/>
    <col min="2481" max="2481" width="50.7109375" style="34" customWidth="1"/>
    <col min="2482" max="2483" width="7.7109375" style="34" customWidth="1"/>
    <col min="2484" max="2484" width="17.7109375" style="34" customWidth="1"/>
    <col min="2485" max="2485" width="5" style="34" bestFit="1" customWidth="1"/>
    <col min="2486" max="2486" width="50.7109375" style="34" customWidth="1"/>
    <col min="2487" max="2488" width="7.7109375" style="34" customWidth="1"/>
    <col min="2489" max="2489" width="17.7109375" style="34" customWidth="1"/>
    <col min="2490" max="2490" width="9.140625" style="34"/>
    <col min="2491" max="2491" width="41.85546875" style="34" bestFit="1" customWidth="1"/>
    <col min="2492" max="2492" width="6.140625" style="34" customWidth="1"/>
    <col min="2493" max="2493" width="6.7109375" style="34" customWidth="1"/>
    <col min="2494" max="2494" width="17.5703125" style="34" bestFit="1" customWidth="1"/>
    <col min="2495" max="2715" width="9.140625" style="34"/>
    <col min="2716" max="2716" width="5.7109375" style="34" customWidth="1"/>
    <col min="2717" max="2717" width="50.7109375" style="34" customWidth="1"/>
    <col min="2718" max="2719" width="7.7109375" style="34" customWidth="1"/>
    <col min="2720" max="2720" width="17.7109375" style="34" customWidth="1"/>
    <col min="2721" max="2721" width="4.85546875" style="34" bestFit="1" customWidth="1"/>
    <col min="2722" max="2722" width="50.7109375" style="34" customWidth="1"/>
    <col min="2723" max="2724" width="7.7109375" style="34" customWidth="1"/>
    <col min="2725" max="2725" width="17.7109375" style="34" customWidth="1"/>
    <col min="2726" max="2726" width="4.7109375" style="34" bestFit="1" customWidth="1"/>
    <col min="2727" max="2727" width="50.7109375" style="34" customWidth="1"/>
    <col min="2728" max="2729" width="7.7109375" style="34" customWidth="1"/>
    <col min="2730" max="2730" width="17.7109375" style="34" customWidth="1"/>
    <col min="2731" max="2731" width="5.140625" style="34" bestFit="1" customWidth="1"/>
    <col min="2732" max="2732" width="50.7109375" style="34" customWidth="1"/>
    <col min="2733" max="2734" width="7.7109375" style="34" customWidth="1"/>
    <col min="2735" max="2735" width="17.7109375" style="34" customWidth="1"/>
    <col min="2736" max="2736" width="4.85546875" style="34" bestFit="1" customWidth="1"/>
    <col min="2737" max="2737" width="50.7109375" style="34" customWidth="1"/>
    <col min="2738" max="2739" width="7.7109375" style="34" customWidth="1"/>
    <col min="2740" max="2740" width="17.7109375" style="34" customWidth="1"/>
    <col min="2741" max="2741" width="5" style="34" bestFit="1" customWidth="1"/>
    <col min="2742" max="2742" width="50.7109375" style="34" customWidth="1"/>
    <col min="2743" max="2744" width="7.7109375" style="34" customWidth="1"/>
    <col min="2745" max="2745" width="17.7109375" style="34" customWidth="1"/>
    <col min="2746" max="2746" width="9.140625" style="34"/>
    <col min="2747" max="2747" width="41.85546875" style="34" bestFit="1" customWidth="1"/>
    <col min="2748" max="2748" width="6.140625" style="34" customWidth="1"/>
    <col min="2749" max="2749" width="6.7109375" style="34" customWidth="1"/>
    <col min="2750" max="2750" width="17.5703125" style="34" bestFit="1" customWidth="1"/>
    <col min="2751" max="2971" width="9.140625" style="34"/>
    <col min="2972" max="2972" width="5.7109375" style="34" customWidth="1"/>
    <col min="2973" max="2973" width="50.7109375" style="34" customWidth="1"/>
    <col min="2974" max="2975" width="7.7109375" style="34" customWidth="1"/>
    <col min="2976" max="2976" width="17.7109375" style="34" customWidth="1"/>
    <col min="2977" max="2977" width="4.85546875" style="34" bestFit="1" customWidth="1"/>
    <col min="2978" max="2978" width="50.7109375" style="34" customWidth="1"/>
    <col min="2979" max="2980" width="7.7109375" style="34" customWidth="1"/>
    <col min="2981" max="2981" width="17.7109375" style="34" customWidth="1"/>
    <col min="2982" max="2982" width="4.7109375" style="34" bestFit="1" customWidth="1"/>
    <col min="2983" max="2983" width="50.7109375" style="34" customWidth="1"/>
    <col min="2984" max="2985" width="7.7109375" style="34" customWidth="1"/>
    <col min="2986" max="2986" width="17.7109375" style="34" customWidth="1"/>
    <col min="2987" max="2987" width="5.140625" style="34" bestFit="1" customWidth="1"/>
    <col min="2988" max="2988" width="50.7109375" style="34" customWidth="1"/>
    <col min="2989" max="2990" width="7.7109375" style="34" customWidth="1"/>
    <col min="2991" max="2991" width="17.7109375" style="34" customWidth="1"/>
    <col min="2992" max="2992" width="4.85546875" style="34" bestFit="1" customWidth="1"/>
    <col min="2993" max="2993" width="50.7109375" style="34" customWidth="1"/>
    <col min="2994" max="2995" width="7.7109375" style="34" customWidth="1"/>
    <col min="2996" max="2996" width="17.7109375" style="34" customWidth="1"/>
    <col min="2997" max="2997" width="5" style="34" bestFit="1" customWidth="1"/>
    <col min="2998" max="2998" width="50.7109375" style="34" customWidth="1"/>
    <col min="2999" max="3000" width="7.7109375" style="34" customWidth="1"/>
    <col min="3001" max="3001" width="17.7109375" style="34" customWidth="1"/>
    <col min="3002" max="3002" width="9.140625" style="34"/>
    <col min="3003" max="3003" width="41.85546875" style="34" bestFit="1" customWidth="1"/>
    <col min="3004" max="3004" width="6.140625" style="34" customWidth="1"/>
    <col min="3005" max="3005" width="6.7109375" style="34" customWidth="1"/>
    <col min="3006" max="3006" width="17.5703125" style="34" bestFit="1" customWidth="1"/>
    <col min="3007" max="3227" width="9.140625" style="34"/>
    <col min="3228" max="3228" width="5.7109375" style="34" customWidth="1"/>
    <col min="3229" max="3229" width="50.7109375" style="34" customWidth="1"/>
    <col min="3230" max="3231" width="7.7109375" style="34" customWidth="1"/>
    <col min="3232" max="3232" width="17.7109375" style="34" customWidth="1"/>
    <col min="3233" max="3233" width="4.85546875" style="34" bestFit="1" customWidth="1"/>
    <col min="3234" max="3234" width="50.7109375" style="34" customWidth="1"/>
    <col min="3235" max="3236" width="7.7109375" style="34" customWidth="1"/>
    <col min="3237" max="3237" width="17.7109375" style="34" customWidth="1"/>
    <col min="3238" max="3238" width="4.7109375" style="34" bestFit="1" customWidth="1"/>
    <col min="3239" max="3239" width="50.7109375" style="34" customWidth="1"/>
    <col min="3240" max="3241" width="7.7109375" style="34" customWidth="1"/>
    <col min="3242" max="3242" width="17.7109375" style="34" customWidth="1"/>
    <col min="3243" max="3243" width="5.140625" style="34" bestFit="1" customWidth="1"/>
    <col min="3244" max="3244" width="50.7109375" style="34" customWidth="1"/>
    <col min="3245" max="3246" width="7.7109375" style="34" customWidth="1"/>
    <col min="3247" max="3247" width="17.7109375" style="34" customWidth="1"/>
    <col min="3248" max="3248" width="4.85546875" style="34" bestFit="1" customWidth="1"/>
    <col min="3249" max="3249" width="50.7109375" style="34" customWidth="1"/>
    <col min="3250" max="3251" width="7.7109375" style="34" customWidth="1"/>
    <col min="3252" max="3252" width="17.7109375" style="34" customWidth="1"/>
    <col min="3253" max="3253" width="5" style="34" bestFit="1" customWidth="1"/>
    <col min="3254" max="3254" width="50.7109375" style="34" customWidth="1"/>
    <col min="3255" max="3256" width="7.7109375" style="34" customWidth="1"/>
    <col min="3257" max="3257" width="17.7109375" style="34" customWidth="1"/>
    <col min="3258" max="3258" width="9.140625" style="34"/>
    <col min="3259" max="3259" width="41.85546875" style="34" bestFit="1" customWidth="1"/>
    <col min="3260" max="3260" width="6.140625" style="34" customWidth="1"/>
    <col min="3261" max="3261" width="6.7109375" style="34" customWidth="1"/>
    <col min="3262" max="3262" width="17.5703125" style="34" bestFit="1" customWidth="1"/>
    <col min="3263" max="3483" width="9.140625" style="34"/>
    <col min="3484" max="3484" width="5.7109375" style="34" customWidth="1"/>
    <col min="3485" max="3485" width="50.7109375" style="34" customWidth="1"/>
    <col min="3486" max="3487" width="7.7109375" style="34" customWidth="1"/>
    <col min="3488" max="3488" width="17.7109375" style="34" customWidth="1"/>
    <col min="3489" max="3489" width="4.85546875" style="34" bestFit="1" customWidth="1"/>
    <col min="3490" max="3490" width="50.7109375" style="34" customWidth="1"/>
    <col min="3491" max="3492" width="7.7109375" style="34" customWidth="1"/>
    <col min="3493" max="3493" width="17.7109375" style="34" customWidth="1"/>
    <col min="3494" max="3494" width="4.7109375" style="34" bestFit="1" customWidth="1"/>
    <col min="3495" max="3495" width="50.7109375" style="34" customWidth="1"/>
    <col min="3496" max="3497" width="7.7109375" style="34" customWidth="1"/>
    <col min="3498" max="3498" width="17.7109375" style="34" customWidth="1"/>
    <col min="3499" max="3499" width="5.140625" style="34" bestFit="1" customWidth="1"/>
    <col min="3500" max="3500" width="50.7109375" style="34" customWidth="1"/>
    <col min="3501" max="3502" width="7.7109375" style="34" customWidth="1"/>
    <col min="3503" max="3503" width="17.7109375" style="34" customWidth="1"/>
    <col min="3504" max="3504" width="4.85546875" style="34" bestFit="1" customWidth="1"/>
    <col min="3505" max="3505" width="50.7109375" style="34" customWidth="1"/>
    <col min="3506" max="3507" width="7.7109375" style="34" customWidth="1"/>
    <col min="3508" max="3508" width="17.7109375" style="34" customWidth="1"/>
    <col min="3509" max="3509" width="5" style="34" bestFit="1" customWidth="1"/>
    <col min="3510" max="3510" width="50.7109375" style="34" customWidth="1"/>
    <col min="3511" max="3512" width="7.7109375" style="34" customWidth="1"/>
    <col min="3513" max="3513" width="17.7109375" style="34" customWidth="1"/>
    <col min="3514" max="3514" width="9.140625" style="34"/>
    <col min="3515" max="3515" width="41.85546875" style="34" bestFit="1" customWidth="1"/>
    <col min="3516" max="3516" width="6.140625" style="34" customWidth="1"/>
    <col min="3517" max="3517" width="6.7109375" style="34" customWidth="1"/>
    <col min="3518" max="3518" width="17.5703125" style="34" bestFit="1" customWidth="1"/>
    <col min="3519" max="3739" width="9.140625" style="34"/>
    <col min="3740" max="3740" width="5.7109375" style="34" customWidth="1"/>
    <col min="3741" max="3741" width="50.7109375" style="34" customWidth="1"/>
    <col min="3742" max="3743" width="7.7109375" style="34" customWidth="1"/>
    <col min="3744" max="3744" width="17.7109375" style="34" customWidth="1"/>
    <col min="3745" max="3745" width="4.85546875" style="34" bestFit="1" customWidth="1"/>
    <col min="3746" max="3746" width="50.7109375" style="34" customWidth="1"/>
    <col min="3747" max="3748" width="7.7109375" style="34" customWidth="1"/>
    <col min="3749" max="3749" width="17.7109375" style="34" customWidth="1"/>
    <col min="3750" max="3750" width="4.7109375" style="34" bestFit="1" customWidth="1"/>
    <col min="3751" max="3751" width="50.7109375" style="34" customWidth="1"/>
    <col min="3752" max="3753" width="7.7109375" style="34" customWidth="1"/>
    <col min="3754" max="3754" width="17.7109375" style="34" customWidth="1"/>
    <col min="3755" max="3755" width="5.140625" style="34" bestFit="1" customWidth="1"/>
    <col min="3756" max="3756" width="50.7109375" style="34" customWidth="1"/>
    <col min="3757" max="3758" width="7.7109375" style="34" customWidth="1"/>
    <col min="3759" max="3759" width="17.7109375" style="34" customWidth="1"/>
    <col min="3760" max="3760" width="4.85546875" style="34" bestFit="1" customWidth="1"/>
    <col min="3761" max="3761" width="50.7109375" style="34" customWidth="1"/>
    <col min="3762" max="3763" width="7.7109375" style="34" customWidth="1"/>
    <col min="3764" max="3764" width="17.7109375" style="34" customWidth="1"/>
    <col min="3765" max="3765" width="5" style="34" bestFit="1" customWidth="1"/>
    <col min="3766" max="3766" width="50.7109375" style="34" customWidth="1"/>
    <col min="3767" max="3768" width="7.7109375" style="34" customWidth="1"/>
    <col min="3769" max="3769" width="17.7109375" style="34" customWidth="1"/>
    <col min="3770" max="3770" width="9.140625" style="34"/>
    <col min="3771" max="3771" width="41.85546875" style="34" bestFit="1" customWidth="1"/>
    <col min="3772" max="3772" width="6.140625" style="34" customWidth="1"/>
    <col min="3773" max="3773" width="6.7109375" style="34" customWidth="1"/>
    <col min="3774" max="3774" width="17.5703125" style="34" bestFit="1" customWidth="1"/>
    <col min="3775" max="3995" width="9.140625" style="34"/>
    <col min="3996" max="3996" width="5.7109375" style="34" customWidth="1"/>
    <col min="3997" max="3997" width="50.7109375" style="34" customWidth="1"/>
    <col min="3998" max="3999" width="7.7109375" style="34" customWidth="1"/>
    <col min="4000" max="4000" width="17.7109375" style="34" customWidth="1"/>
    <col min="4001" max="4001" width="4.85546875" style="34" bestFit="1" customWidth="1"/>
    <col min="4002" max="4002" width="50.7109375" style="34" customWidth="1"/>
    <col min="4003" max="4004" width="7.7109375" style="34" customWidth="1"/>
    <col min="4005" max="4005" width="17.7109375" style="34" customWidth="1"/>
    <col min="4006" max="4006" width="4.7109375" style="34" bestFit="1" customWidth="1"/>
    <col min="4007" max="4007" width="50.7109375" style="34" customWidth="1"/>
    <col min="4008" max="4009" width="7.7109375" style="34" customWidth="1"/>
    <col min="4010" max="4010" width="17.7109375" style="34" customWidth="1"/>
    <col min="4011" max="4011" width="5.140625" style="34" bestFit="1" customWidth="1"/>
    <col min="4012" max="4012" width="50.7109375" style="34" customWidth="1"/>
    <col min="4013" max="4014" width="7.7109375" style="34" customWidth="1"/>
    <col min="4015" max="4015" width="17.7109375" style="34" customWidth="1"/>
    <col min="4016" max="4016" width="4.85546875" style="34" bestFit="1" customWidth="1"/>
    <col min="4017" max="4017" width="50.7109375" style="34" customWidth="1"/>
    <col min="4018" max="4019" width="7.7109375" style="34" customWidth="1"/>
    <col min="4020" max="4020" width="17.7109375" style="34" customWidth="1"/>
    <col min="4021" max="4021" width="5" style="34" bestFit="1" customWidth="1"/>
    <col min="4022" max="4022" width="50.7109375" style="34" customWidth="1"/>
    <col min="4023" max="4024" width="7.7109375" style="34" customWidth="1"/>
    <col min="4025" max="4025" width="17.7109375" style="34" customWidth="1"/>
    <col min="4026" max="4026" width="9.140625" style="34"/>
    <col min="4027" max="4027" width="41.85546875" style="34" bestFit="1" customWidth="1"/>
    <col min="4028" max="4028" width="6.140625" style="34" customWidth="1"/>
    <col min="4029" max="4029" width="6.7109375" style="34" customWidth="1"/>
    <col min="4030" max="4030" width="17.5703125" style="34" bestFit="1" customWidth="1"/>
    <col min="4031" max="4251" width="9.140625" style="34"/>
    <col min="4252" max="4252" width="5.7109375" style="34" customWidth="1"/>
    <col min="4253" max="4253" width="50.7109375" style="34" customWidth="1"/>
    <col min="4254" max="4255" width="7.7109375" style="34" customWidth="1"/>
    <col min="4256" max="4256" width="17.7109375" style="34" customWidth="1"/>
    <col min="4257" max="4257" width="4.85546875" style="34" bestFit="1" customWidth="1"/>
    <col min="4258" max="4258" width="50.7109375" style="34" customWidth="1"/>
    <col min="4259" max="4260" width="7.7109375" style="34" customWidth="1"/>
    <col min="4261" max="4261" width="17.7109375" style="34" customWidth="1"/>
    <col min="4262" max="4262" width="4.7109375" style="34" bestFit="1" customWidth="1"/>
    <col min="4263" max="4263" width="50.7109375" style="34" customWidth="1"/>
    <col min="4264" max="4265" width="7.7109375" style="34" customWidth="1"/>
    <col min="4266" max="4266" width="17.7109375" style="34" customWidth="1"/>
    <col min="4267" max="4267" width="5.140625" style="34" bestFit="1" customWidth="1"/>
    <col min="4268" max="4268" width="50.7109375" style="34" customWidth="1"/>
    <col min="4269" max="4270" width="7.7109375" style="34" customWidth="1"/>
    <col min="4271" max="4271" width="17.7109375" style="34" customWidth="1"/>
    <col min="4272" max="4272" width="4.85546875" style="34" bestFit="1" customWidth="1"/>
    <col min="4273" max="4273" width="50.7109375" style="34" customWidth="1"/>
    <col min="4274" max="4275" width="7.7109375" style="34" customWidth="1"/>
    <col min="4276" max="4276" width="17.7109375" style="34" customWidth="1"/>
    <col min="4277" max="4277" width="5" style="34" bestFit="1" customWidth="1"/>
    <col min="4278" max="4278" width="50.7109375" style="34" customWidth="1"/>
    <col min="4279" max="4280" width="7.7109375" style="34" customWidth="1"/>
    <col min="4281" max="4281" width="17.7109375" style="34" customWidth="1"/>
    <col min="4282" max="4282" width="9.140625" style="34"/>
    <col min="4283" max="4283" width="41.85546875" style="34" bestFit="1" customWidth="1"/>
    <col min="4284" max="4284" width="6.140625" style="34" customWidth="1"/>
    <col min="4285" max="4285" width="6.7109375" style="34" customWidth="1"/>
    <col min="4286" max="4286" width="17.5703125" style="34" bestFit="1" customWidth="1"/>
    <col min="4287" max="4507" width="9.140625" style="34"/>
    <col min="4508" max="4508" width="5.7109375" style="34" customWidth="1"/>
    <col min="4509" max="4509" width="50.7109375" style="34" customWidth="1"/>
    <col min="4510" max="4511" width="7.7109375" style="34" customWidth="1"/>
    <col min="4512" max="4512" width="17.7109375" style="34" customWidth="1"/>
    <col min="4513" max="4513" width="4.85546875" style="34" bestFit="1" customWidth="1"/>
    <col min="4514" max="4514" width="50.7109375" style="34" customWidth="1"/>
    <col min="4515" max="4516" width="7.7109375" style="34" customWidth="1"/>
    <col min="4517" max="4517" width="17.7109375" style="34" customWidth="1"/>
    <col min="4518" max="4518" width="4.7109375" style="34" bestFit="1" customWidth="1"/>
    <col min="4519" max="4519" width="50.7109375" style="34" customWidth="1"/>
    <col min="4520" max="4521" width="7.7109375" style="34" customWidth="1"/>
    <col min="4522" max="4522" width="17.7109375" style="34" customWidth="1"/>
    <col min="4523" max="4523" width="5.140625" style="34" bestFit="1" customWidth="1"/>
    <col min="4524" max="4524" width="50.7109375" style="34" customWidth="1"/>
    <col min="4525" max="4526" width="7.7109375" style="34" customWidth="1"/>
    <col min="4527" max="4527" width="17.7109375" style="34" customWidth="1"/>
    <col min="4528" max="4528" width="4.85546875" style="34" bestFit="1" customWidth="1"/>
    <col min="4529" max="4529" width="50.7109375" style="34" customWidth="1"/>
    <col min="4530" max="4531" width="7.7109375" style="34" customWidth="1"/>
    <col min="4532" max="4532" width="17.7109375" style="34" customWidth="1"/>
    <col min="4533" max="4533" width="5" style="34" bestFit="1" customWidth="1"/>
    <col min="4534" max="4534" width="50.7109375" style="34" customWidth="1"/>
    <col min="4535" max="4536" width="7.7109375" style="34" customWidth="1"/>
    <col min="4537" max="4537" width="17.7109375" style="34" customWidth="1"/>
    <col min="4538" max="4538" width="9.140625" style="34"/>
    <col min="4539" max="4539" width="41.85546875" style="34" bestFit="1" customWidth="1"/>
    <col min="4540" max="4540" width="6.140625" style="34" customWidth="1"/>
    <col min="4541" max="4541" width="6.7109375" style="34" customWidth="1"/>
    <col min="4542" max="4542" width="17.5703125" style="34" bestFit="1" customWidth="1"/>
    <col min="4543" max="4763" width="9.140625" style="34"/>
    <col min="4764" max="4764" width="5.7109375" style="34" customWidth="1"/>
    <col min="4765" max="4765" width="50.7109375" style="34" customWidth="1"/>
    <col min="4766" max="4767" width="7.7109375" style="34" customWidth="1"/>
    <col min="4768" max="4768" width="17.7109375" style="34" customWidth="1"/>
    <col min="4769" max="4769" width="4.85546875" style="34" bestFit="1" customWidth="1"/>
    <col min="4770" max="4770" width="50.7109375" style="34" customWidth="1"/>
    <col min="4771" max="4772" width="7.7109375" style="34" customWidth="1"/>
    <col min="4773" max="4773" width="17.7109375" style="34" customWidth="1"/>
    <col min="4774" max="4774" width="4.7109375" style="34" bestFit="1" customWidth="1"/>
    <col min="4775" max="4775" width="50.7109375" style="34" customWidth="1"/>
    <col min="4776" max="4777" width="7.7109375" style="34" customWidth="1"/>
    <col min="4778" max="4778" width="17.7109375" style="34" customWidth="1"/>
    <col min="4779" max="4779" width="5.140625" style="34" bestFit="1" customWidth="1"/>
    <col min="4780" max="4780" width="50.7109375" style="34" customWidth="1"/>
    <col min="4781" max="4782" width="7.7109375" style="34" customWidth="1"/>
    <col min="4783" max="4783" width="17.7109375" style="34" customWidth="1"/>
    <col min="4784" max="4784" width="4.85546875" style="34" bestFit="1" customWidth="1"/>
    <col min="4785" max="4785" width="50.7109375" style="34" customWidth="1"/>
    <col min="4786" max="4787" width="7.7109375" style="34" customWidth="1"/>
    <col min="4788" max="4788" width="17.7109375" style="34" customWidth="1"/>
    <col min="4789" max="4789" width="5" style="34" bestFit="1" customWidth="1"/>
    <col min="4790" max="4790" width="50.7109375" style="34" customWidth="1"/>
    <col min="4791" max="4792" width="7.7109375" style="34" customWidth="1"/>
    <col min="4793" max="4793" width="17.7109375" style="34" customWidth="1"/>
    <col min="4794" max="4794" width="9.140625" style="34"/>
    <col min="4795" max="4795" width="41.85546875" style="34" bestFit="1" customWidth="1"/>
    <col min="4796" max="4796" width="6.140625" style="34" customWidth="1"/>
    <col min="4797" max="4797" width="6.7109375" style="34" customWidth="1"/>
    <col min="4798" max="4798" width="17.5703125" style="34" bestFit="1" customWidth="1"/>
    <col min="4799" max="5019" width="9.140625" style="34"/>
    <col min="5020" max="5020" width="5.7109375" style="34" customWidth="1"/>
    <col min="5021" max="5021" width="50.7109375" style="34" customWidth="1"/>
    <col min="5022" max="5023" width="7.7109375" style="34" customWidth="1"/>
    <col min="5024" max="5024" width="17.7109375" style="34" customWidth="1"/>
    <col min="5025" max="5025" width="4.85546875" style="34" bestFit="1" customWidth="1"/>
    <col min="5026" max="5026" width="50.7109375" style="34" customWidth="1"/>
    <col min="5027" max="5028" width="7.7109375" style="34" customWidth="1"/>
    <col min="5029" max="5029" width="17.7109375" style="34" customWidth="1"/>
    <col min="5030" max="5030" width="4.7109375" style="34" bestFit="1" customWidth="1"/>
    <col min="5031" max="5031" width="50.7109375" style="34" customWidth="1"/>
    <col min="5032" max="5033" width="7.7109375" style="34" customWidth="1"/>
    <col min="5034" max="5034" width="17.7109375" style="34" customWidth="1"/>
    <col min="5035" max="5035" width="5.140625" style="34" bestFit="1" customWidth="1"/>
    <col min="5036" max="5036" width="50.7109375" style="34" customWidth="1"/>
    <col min="5037" max="5038" width="7.7109375" style="34" customWidth="1"/>
    <col min="5039" max="5039" width="17.7109375" style="34" customWidth="1"/>
    <col min="5040" max="5040" width="4.85546875" style="34" bestFit="1" customWidth="1"/>
    <col min="5041" max="5041" width="50.7109375" style="34" customWidth="1"/>
    <col min="5042" max="5043" width="7.7109375" style="34" customWidth="1"/>
    <col min="5044" max="5044" width="17.7109375" style="34" customWidth="1"/>
    <col min="5045" max="5045" width="5" style="34" bestFit="1" customWidth="1"/>
    <col min="5046" max="5046" width="50.7109375" style="34" customWidth="1"/>
    <col min="5047" max="5048" width="7.7109375" style="34" customWidth="1"/>
    <col min="5049" max="5049" width="17.7109375" style="34" customWidth="1"/>
    <col min="5050" max="5050" width="9.140625" style="34"/>
    <col min="5051" max="5051" width="41.85546875" style="34" bestFit="1" customWidth="1"/>
    <col min="5052" max="5052" width="6.140625" style="34" customWidth="1"/>
    <col min="5053" max="5053" width="6.7109375" style="34" customWidth="1"/>
    <col min="5054" max="5054" width="17.5703125" style="34" bestFit="1" customWidth="1"/>
    <col min="5055" max="5275" width="9.140625" style="34"/>
    <col min="5276" max="5276" width="5.7109375" style="34" customWidth="1"/>
    <col min="5277" max="5277" width="50.7109375" style="34" customWidth="1"/>
    <col min="5278" max="5279" width="7.7109375" style="34" customWidth="1"/>
    <col min="5280" max="5280" width="17.7109375" style="34" customWidth="1"/>
    <col min="5281" max="5281" width="4.85546875" style="34" bestFit="1" customWidth="1"/>
    <col min="5282" max="5282" width="50.7109375" style="34" customWidth="1"/>
    <col min="5283" max="5284" width="7.7109375" style="34" customWidth="1"/>
    <col min="5285" max="5285" width="17.7109375" style="34" customWidth="1"/>
    <col min="5286" max="5286" width="4.7109375" style="34" bestFit="1" customWidth="1"/>
    <col min="5287" max="5287" width="50.7109375" style="34" customWidth="1"/>
    <col min="5288" max="5289" width="7.7109375" style="34" customWidth="1"/>
    <col min="5290" max="5290" width="17.7109375" style="34" customWidth="1"/>
    <col min="5291" max="5291" width="5.140625" style="34" bestFit="1" customWidth="1"/>
    <col min="5292" max="5292" width="50.7109375" style="34" customWidth="1"/>
    <col min="5293" max="5294" width="7.7109375" style="34" customWidth="1"/>
    <col min="5295" max="5295" width="17.7109375" style="34" customWidth="1"/>
    <col min="5296" max="5296" width="4.85546875" style="34" bestFit="1" customWidth="1"/>
    <col min="5297" max="5297" width="50.7109375" style="34" customWidth="1"/>
    <col min="5298" max="5299" width="7.7109375" style="34" customWidth="1"/>
    <col min="5300" max="5300" width="17.7109375" style="34" customWidth="1"/>
    <col min="5301" max="5301" width="5" style="34" bestFit="1" customWidth="1"/>
    <col min="5302" max="5302" width="50.7109375" style="34" customWidth="1"/>
    <col min="5303" max="5304" width="7.7109375" style="34" customWidth="1"/>
    <col min="5305" max="5305" width="17.7109375" style="34" customWidth="1"/>
    <col min="5306" max="5306" width="9.140625" style="34"/>
    <col min="5307" max="5307" width="41.85546875" style="34" bestFit="1" customWidth="1"/>
    <col min="5308" max="5308" width="6.140625" style="34" customWidth="1"/>
    <col min="5309" max="5309" width="6.7109375" style="34" customWidth="1"/>
    <col min="5310" max="5310" width="17.5703125" style="34" bestFit="1" customWidth="1"/>
    <col min="5311" max="5531" width="9.140625" style="34"/>
    <col min="5532" max="5532" width="5.7109375" style="34" customWidth="1"/>
    <col min="5533" max="5533" width="50.7109375" style="34" customWidth="1"/>
    <col min="5534" max="5535" width="7.7109375" style="34" customWidth="1"/>
    <col min="5536" max="5536" width="17.7109375" style="34" customWidth="1"/>
    <col min="5537" max="5537" width="4.85546875" style="34" bestFit="1" customWidth="1"/>
    <col min="5538" max="5538" width="50.7109375" style="34" customWidth="1"/>
    <col min="5539" max="5540" width="7.7109375" style="34" customWidth="1"/>
    <col min="5541" max="5541" width="17.7109375" style="34" customWidth="1"/>
    <col min="5542" max="5542" width="4.7109375" style="34" bestFit="1" customWidth="1"/>
    <col min="5543" max="5543" width="50.7109375" style="34" customWidth="1"/>
    <col min="5544" max="5545" width="7.7109375" style="34" customWidth="1"/>
    <col min="5546" max="5546" width="17.7109375" style="34" customWidth="1"/>
    <col min="5547" max="5547" width="5.140625" style="34" bestFit="1" customWidth="1"/>
    <col min="5548" max="5548" width="50.7109375" style="34" customWidth="1"/>
    <col min="5549" max="5550" width="7.7109375" style="34" customWidth="1"/>
    <col min="5551" max="5551" width="17.7109375" style="34" customWidth="1"/>
    <col min="5552" max="5552" width="4.85546875" style="34" bestFit="1" customWidth="1"/>
    <col min="5553" max="5553" width="50.7109375" style="34" customWidth="1"/>
    <col min="5554" max="5555" width="7.7109375" style="34" customWidth="1"/>
    <col min="5556" max="5556" width="17.7109375" style="34" customWidth="1"/>
    <col min="5557" max="5557" width="5" style="34" bestFit="1" customWidth="1"/>
    <col min="5558" max="5558" width="50.7109375" style="34" customWidth="1"/>
    <col min="5559" max="5560" width="7.7109375" style="34" customWidth="1"/>
    <col min="5561" max="5561" width="17.7109375" style="34" customWidth="1"/>
    <col min="5562" max="5562" width="9.140625" style="34"/>
    <col min="5563" max="5563" width="41.85546875" style="34" bestFit="1" customWidth="1"/>
    <col min="5564" max="5564" width="6.140625" style="34" customWidth="1"/>
    <col min="5565" max="5565" width="6.7109375" style="34" customWidth="1"/>
    <col min="5566" max="5566" width="17.5703125" style="34" bestFit="1" customWidth="1"/>
    <col min="5567" max="5787" width="9.140625" style="34"/>
    <col min="5788" max="5788" width="5.7109375" style="34" customWidth="1"/>
    <col min="5789" max="5789" width="50.7109375" style="34" customWidth="1"/>
    <col min="5790" max="5791" width="7.7109375" style="34" customWidth="1"/>
    <col min="5792" max="5792" width="17.7109375" style="34" customWidth="1"/>
    <col min="5793" max="5793" width="4.85546875" style="34" bestFit="1" customWidth="1"/>
    <col min="5794" max="5794" width="50.7109375" style="34" customWidth="1"/>
    <col min="5795" max="5796" width="7.7109375" style="34" customWidth="1"/>
    <col min="5797" max="5797" width="17.7109375" style="34" customWidth="1"/>
    <col min="5798" max="5798" width="4.7109375" style="34" bestFit="1" customWidth="1"/>
    <col min="5799" max="5799" width="50.7109375" style="34" customWidth="1"/>
    <col min="5800" max="5801" width="7.7109375" style="34" customWidth="1"/>
    <col min="5802" max="5802" width="17.7109375" style="34" customWidth="1"/>
    <col min="5803" max="5803" width="5.140625" style="34" bestFit="1" customWidth="1"/>
    <col min="5804" max="5804" width="50.7109375" style="34" customWidth="1"/>
    <col min="5805" max="5806" width="7.7109375" style="34" customWidth="1"/>
    <col min="5807" max="5807" width="17.7109375" style="34" customWidth="1"/>
    <col min="5808" max="5808" width="4.85546875" style="34" bestFit="1" customWidth="1"/>
    <col min="5809" max="5809" width="50.7109375" style="34" customWidth="1"/>
    <col min="5810" max="5811" width="7.7109375" style="34" customWidth="1"/>
    <col min="5812" max="5812" width="17.7109375" style="34" customWidth="1"/>
    <col min="5813" max="5813" width="5" style="34" bestFit="1" customWidth="1"/>
    <col min="5814" max="5814" width="50.7109375" style="34" customWidth="1"/>
    <col min="5815" max="5816" width="7.7109375" style="34" customWidth="1"/>
    <col min="5817" max="5817" width="17.7109375" style="34" customWidth="1"/>
    <col min="5818" max="5818" width="9.140625" style="34"/>
    <col min="5819" max="5819" width="41.85546875" style="34" bestFit="1" customWidth="1"/>
    <col min="5820" max="5820" width="6.140625" style="34" customWidth="1"/>
    <col min="5821" max="5821" width="6.7109375" style="34" customWidth="1"/>
    <col min="5822" max="5822" width="17.5703125" style="34" bestFit="1" customWidth="1"/>
    <col min="5823" max="6043" width="9.140625" style="34"/>
    <col min="6044" max="6044" width="5.7109375" style="34" customWidth="1"/>
    <col min="6045" max="6045" width="50.7109375" style="34" customWidth="1"/>
    <col min="6046" max="6047" width="7.7109375" style="34" customWidth="1"/>
    <col min="6048" max="6048" width="17.7109375" style="34" customWidth="1"/>
    <col min="6049" max="6049" width="4.85546875" style="34" bestFit="1" customWidth="1"/>
    <col min="6050" max="6050" width="50.7109375" style="34" customWidth="1"/>
    <col min="6051" max="6052" width="7.7109375" style="34" customWidth="1"/>
    <col min="6053" max="6053" width="17.7109375" style="34" customWidth="1"/>
    <col min="6054" max="6054" width="4.7109375" style="34" bestFit="1" customWidth="1"/>
    <col min="6055" max="6055" width="50.7109375" style="34" customWidth="1"/>
    <col min="6056" max="6057" width="7.7109375" style="34" customWidth="1"/>
    <col min="6058" max="6058" width="17.7109375" style="34" customWidth="1"/>
    <col min="6059" max="6059" width="5.140625" style="34" bestFit="1" customWidth="1"/>
    <col min="6060" max="6060" width="50.7109375" style="34" customWidth="1"/>
    <col min="6061" max="6062" width="7.7109375" style="34" customWidth="1"/>
    <col min="6063" max="6063" width="17.7109375" style="34" customWidth="1"/>
    <col min="6064" max="6064" width="4.85546875" style="34" bestFit="1" customWidth="1"/>
    <col min="6065" max="6065" width="50.7109375" style="34" customWidth="1"/>
    <col min="6066" max="6067" width="7.7109375" style="34" customWidth="1"/>
    <col min="6068" max="6068" width="17.7109375" style="34" customWidth="1"/>
    <col min="6069" max="6069" width="5" style="34" bestFit="1" customWidth="1"/>
    <col min="6070" max="6070" width="50.7109375" style="34" customWidth="1"/>
    <col min="6071" max="6072" width="7.7109375" style="34" customWidth="1"/>
    <col min="6073" max="6073" width="17.7109375" style="34" customWidth="1"/>
    <col min="6074" max="6074" width="9.140625" style="34"/>
    <col min="6075" max="6075" width="41.85546875" style="34" bestFit="1" customWidth="1"/>
    <col min="6076" max="6076" width="6.140625" style="34" customWidth="1"/>
    <col min="6077" max="6077" width="6.7109375" style="34" customWidth="1"/>
    <col min="6078" max="6078" width="17.5703125" style="34" bestFit="1" customWidth="1"/>
    <col min="6079" max="6299" width="9.140625" style="34"/>
    <col min="6300" max="6300" width="5.7109375" style="34" customWidth="1"/>
    <col min="6301" max="6301" width="50.7109375" style="34" customWidth="1"/>
    <col min="6302" max="6303" width="7.7109375" style="34" customWidth="1"/>
    <col min="6304" max="6304" width="17.7109375" style="34" customWidth="1"/>
    <col min="6305" max="6305" width="4.85546875" style="34" bestFit="1" customWidth="1"/>
    <col min="6306" max="6306" width="50.7109375" style="34" customWidth="1"/>
    <col min="6307" max="6308" width="7.7109375" style="34" customWidth="1"/>
    <col min="6309" max="6309" width="17.7109375" style="34" customWidth="1"/>
    <col min="6310" max="6310" width="4.7109375" style="34" bestFit="1" customWidth="1"/>
    <col min="6311" max="6311" width="50.7109375" style="34" customWidth="1"/>
    <col min="6312" max="6313" width="7.7109375" style="34" customWidth="1"/>
    <col min="6314" max="6314" width="17.7109375" style="34" customWidth="1"/>
    <col min="6315" max="6315" width="5.140625" style="34" bestFit="1" customWidth="1"/>
    <col min="6316" max="6316" width="50.7109375" style="34" customWidth="1"/>
    <col min="6317" max="6318" width="7.7109375" style="34" customWidth="1"/>
    <col min="6319" max="6319" width="17.7109375" style="34" customWidth="1"/>
    <col min="6320" max="6320" width="4.85546875" style="34" bestFit="1" customWidth="1"/>
    <col min="6321" max="6321" width="50.7109375" style="34" customWidth="1"/>
    <col min="6322" max="6323" width="7.7109375" style="34" customWidth="1"/>
    <col min="6324" max="6324" width="17.7109375" style="34" customWidth="1"/>
    <col min="6325" max="6325" width="5" style="34" bestFit="1" customWidth="1"/>
    <col min="6326" max="6326" width="50.7109375" style="34" customWidth="1"/>
    <col min="6327" max="6328" width="7.7109375" style="34" customWidth="1"/>
    <col min="6329" max="6329" width="17.7109375" style="34" customWidth="1"/>
    <col min="6330" max="6330" width="9.140625" style="34"/>
    <col min="6331" max="6331" width="41.85546875" style="34" bestFit="1" customWidth="1"/>
    <col min="6332" max="6332" width="6.140625" style="34" customWidth="1"/>
    <col min="6333" max="6333" width="6.7109375" style="34" customWidth="1"/>
    <col min="6334" max="6334" width="17.5703125" style="34" bestFit="1" customWidth="1"/>
    <col min="6335" max="6555" width="9.140625" style="34"/>
    <col min="6556" max="6556" width="5.7109375" style="34" customWidth="1"/>
    <col min="6557" max="6557" width="50.7109375" style="34" customWidth="1"/>
    <col min="6558" max="6559" width="7.7109375" style="34" customWidth="1"/>
    <col min="6560" max="6560" width="17.7109375" style="34" customWidth="1"/>
    <col min="6561" max="6561" width="4.85546875" style="34" bestFit="1" customWidth="1"/>
    <col min="6562" max="6562" width="50.7109375" style="34" customWidth="1"/>
    <col min="6563" max="6564" width="7.7109375" style="34" customWidth="1"/>
    <col min="6565" max="6565" width="17.7109375" style="34" customWidth="1"/>
    <col min="6566" max="6566" width="4.7109375" style="34" bestFit="1" customWidth="1"/>
    <col min="6567" max="6567" width="50.7109375" style="34" customWidth="1"/>
    <col min="6568" max="6569" width="7.7109375" style="34" customWidth="1"/>
    <col min="6570" max="6570" width="17.7109375" style="34" customWidth="1"/>
    <col min="6571" max="6571" width="5.140625" style="34" bestFit="1" customWidth="1"/>
    <col min="6572" max="6572" width="50.7109375" style="34" customWidth="1"/>
    <col min="6573" max="6574" width="7.7109375" style="34" customWidth="1"/>
    <col min="6575" max="6575" width="17.7109375" style="34" customWidth="1"/>
    <col min="6576" max="6576" width="4.85546875" style="34" bestFit="1" customWidth="1"/>
    <col min="6577" max="6577" width="50.7109375" style="34" customWidth="1"/>
    <col min="6578" max="6579" width="7.7109375" style="34" customWidth="1"/>
    <col min="6580" max="6580" width="17.7109375" style="34" customWidth="1"/>
    <col min="6581" max="6581" width="5" style="34" bestFit="1" customWidth="1"/>
    <col min="6582" max="6582" width="50.7109375" style="34" customWidth="1"/>
    <col min="6583" max="6584" width="7.7109375" style="34" customWidth="1"/>
    <col min="6585" max="6585" width="17.7109375" style="34" customWidth="1"/>
    <col min="6586" max="6586" width="9.140625" style="34"/>
    <col min="6587" max="6587" width="41.85546875" style="34" bestFit="1" customWidth="1"/>
    <col min="6588" max="6588" width="6.140625" style="34" customWidth="1"/>
    <col min="6589" max="6589" width="6.7109375" style="34" customWidth="1"/>
    <col min="6590" max="6590" width="17.5703125" style="34" bestFit="1" customWidth="1"/>
    <col min="6591" max="6811" width="9.140625" style="34"/>
    <col min="6812" max="6812" width="5.7109375" style="34" customWidth="1"/>
    <col min="6813" max="6813" width="50.7109375" style="34" customWidth="1"/>
    <col min="6814" max="6815" width="7.7109375" style="34" customWidth="1"/>
    <col min="6816" max="6816" width="17.7109375" style="34" customWidth="1"/>
    <col min="6817" max="6817" width="4.85546875" style="34" bestFit="1" customWidth="1"/>
    <col min="6818" max="6818" width="50.7109375" style="34" customWidth="1"/>
    <col min="6819" max="6820" width="7.7109375" style="34" customWidth="1"/>
    <col min="6821" max="6821" width="17.7109375" style="34" customWidth="1"/>
    <col min="6822" max="6822" width="4.7109375" style="34" bestFit="1" customWidth="1"/>
    <col min="6823" max="6823" width="50.7109375" style="34" customWidth="1"/>
    <col min="6824" max="6825" width="7.7109375" style="34" customWidth="1"/>
    <col min="6826" max="6826" width="17.7109375" style="34" customWidth="1"/>
    <col min="6827" max="6827" width="5.140625" style="34" bestFit="1" customWidth="1"/>
    <col min="6828" max="6828" width="50.7109375" style="34" customWidth="1"/>
    <col min="6829" max="6830" width="7.7109375" style="34" customWidth="1"/>
    <col min="6831" max="6831" width="17.7109375" style="34" customWidth="1"/>
    <col min="6832" max="6832" width="4.85546875" style="34" bestFit="1" customWidth="1"/>
    <col min="6833" max="6833" width="50.7109375" style="34" customWidth="1"/>
    <col min="6834" max="6835" width="7.7109375" style="34" customWidth="1"/>
    <col min="6836" max="6836" width="17.7109375" style="34" customWidth="1"/>
    <col min="6837" max="6837" width="5" style="34" bestFit="1" customWidth="1"/>
    <col min="6838" max="6838" width="50.7109375" style="34" customWidth="1"/>
    <col min="6839" max="6840" width="7.7109375" style="34" customWidth="1"/>
    <col min="6841" max="6841" width="17.7109375" style="34" customWidth="1"/>
    <col min="6842" max="6842" width="9.140625" style="34"/>
    <col min="6843" max="6843" width="41.85546875" style="34" bestFit="1" customWidth="1"/>
    <col min="6844" max="6844" width="6.140625" style="34" customWidth="1"/>
    <col min="6845" max="6845" width="6.7109375" style="34" customWidth="1"/>
    <col min="6846" max="6846" width="17.5703125" style="34" bestFit="1" customWidth="1"/>
    <col min="6847" max="7067" width="9.140625" style="34"/>
    <col min="7068" max="7068" width="5.7109375" style="34" customWidth="1"/>
    <col min="7069" max="7069" width="50.7109375" style="34" customWidth="1"/>
    <col min="7070" max="7071" width="7.7109375" style="34" customWidth="1"/>
    <col min="7072" max="7072" width="17.7109375" style="34" customWidth="1"/>
    <col min="7073" max="7073" width="4.85546875" style="34" bestFit="1" customWidth="1"/>
    <col min="7074" max="7074" width="50.7109375" style="34" customWidth="1"/>
    <col min="7075" max="7076" width="7.7109375" style="34" customWidth="1"/>
    <col min="7077" max="7077" width="17.7109375" style="34" customWidth="1"/>
    <col min="7078" max="7078" width="4.7109375" style="34" bestFit="1" customWidth="1"/>
    <col min="7079" max="7079" width="50.7109375" style="34" customWidth="1"/>
    <col min="7080" max="7081" width="7.7109375" style="34" customWidth="1"/>
    <col min="7082" max="7082" width="17.7109375" style="34" customWidth="1"/>
    <col min="7083" max="7083" width="5.140625" style="34" bestFit="1" customWidth="1"/>
    <col min="7084" max="7084" width="50.7109375" style="34" customWidth="1"/>
    <col min="7085" max="7086" width="7.7109375" style="34" customWidth="1"/>
    <col min="7087" max="7087" width="17.7109375" style="34" customWidth="1"/>
    <col min="7088" max="7088" width="4.85546875" style="34" bestFit="1" customWidth="1"/>
    <col min="7089" max="7089" width="50.7109375" style="34" customWidth="1"/>
    <col min="7090" max="7091" width="7.7109375" style="34" customWidth="1"/>
    <col min="7092" max="7092" width="17.7109375" style="34" customWidth="1"/>
    <col min="7093" max="7093" width="5" style="34" bestFit="1" customWidth="1"/>
    <col min="7094" max="7094" width="50.7109375" style="34" customWidth="1"/>
    <col min="7095" max="7096" width="7.7109375" style="34" customWidth="1"/>
    <col min="7097" max="7097" width="17.7109375" style="34" customWidth="1"/>
    <col min="7098" max="7098" width="9.140625" style="34"/>
    <col min="7099" max="7099" width="41.85546875" style="34" bestFit="1" customWidth="1"/>
    <col min="7100" max="7100" width="6.140625" style="34" customWidth="1"/>
    <col min="7101" max="7101" width="6.7109375" style="34" customWidth="1"/>
    <col min="7102" max="7102" width="17.5703125" style="34" bestFit="1" customWidth="1"/>
    <col min="7103" max="7323" width="9.140625" style="34"/>
    <col min="7324" max="7324" width="5.7109375" style="34" customWidth="1"/>
    <col min="7325" max="7325" width="50.7109375" style="34" customWidth="1"/>
    <col min="7326" max="7327" width="7.7109375" style="34" customWidth="1"/>
    <col min="7328" max="7328" width="17.7109375" style="34" customWidth="1"/>
    <col min="7329" max="7329" width="4.85546875" style="34" bestFit="1" customWidth="1"/>
    <col min="7330" max="7330" width="50.7109375" style="34" customWidth="1"/>
    <col min="7331" max="7332" width="7.7109375" style="34" customWidth="1"/>
    <col min="7333" max="7333" width="17.7109375" style="34" customWidth="1"/>
    <col min="7334" max="7334" width="4.7109375" style="34" bestFit="1" customWidth="1"/>
    <col min="7335" max="7335" width="50.7109375" style="34" customWidth="1"/>
    <col min="7336" max="7337" width="7.7109375" style="34" customWidth="1"/>
    <col min="7338" max="7338" width="17.7109375" style="34" customWidth="1"/>
    <col min="7339" max="7339" width="5.140625" style="34" bestFit="1" customWidth="1"/>
    <col min="7340" max="7340" width="50.7109375" style="34" customWidth="1"/>
    <col min="7341" max="7342" width="7.7109375" style="34" customWidth="1"/>
    <col min="7343" max="7343" width="17.7109375" style="34" customWidth="1"/>
    <col min="7344" max="7344" width="4.85546875" style="34" bestFit="1" customWidth="1"/>
    <col min="7345" max="7345" width="50.7109375" style="34" customWidth="1"/>
    <col min="7346" max="7347" width="7.7109375" style="34" customWidth="1"/>
    <col min="7348" max="7348" width="17.7109375" style="34" customWidth="1"/>
    <col min="7349" max="7349" width="5" style="34" bestFit="1" customWidth="1"/>
    <col min="7350" max="7350" width="50.7109375" style="34" customWidth="1"/>
    <col min="7351" max="7352" width="7.7109375" style="34" customWidth="1"/>
    <col min="7353" max="7353" width="17.7109375" style="34" customWidth="1"/>
    <col min="7354" max="7354" width="9.140625" style="34"/>
    <col min="7355" max="7355" width="41.85546875" style="34" bestFit="1" customWidth="1"/>
    <col min="7356" max="7356" width="6.140625" style="34" customWidth="1"/>
    <col min="7357" max="7357" width="6.7109375" style="34" customWidth="1"/>
    <col min="7358" max="7358" width="17.5703125" style="34" bestFit="1" customWidth="1"/>
    <col min="7359" max="7579" width="9.140625" style="34"/>
    <col min="7580" max="7580" width="5.7109375" style="34" customWidth="1"/>
    <col min="7581" max="7581" width="50.7109375" style="34" customWidth="1"/>
    <col min="7582" max="7583" width="7.7109375" style="34" customWidth="1"/>
    <col min="7584" max="7584" width="17.7109375" style="34" customWidth="1"/>
    <col min="7585" max="7585" width="4.85546875" style="34" bestFit="1" customWidth="1"/>
    <col min="7586" max="7586" width="50.7109375" style="34" customWidth="1"/>
    <col min="7587" max="7588" width="7.7109375" style="34" customWidth="1"/>
    <col min="7589" max="7589" width="17.7109375" style="34" customWidth="1"/>
    <col min="7590" max="7590" width="4.7109375" style="34" bestFit="1" customWidth="1"/>
    <col min="7591" max="7591" width="50.7109375" style="34" customWidth="1"/>
    <col min="7592" max="7593" width="7.7109375" style="34" customWidth="1"/>
    <col min="7594" max="7594" width="17.7109375" style="34" customWidth="1"/>
    <col min="7595" max="7595" width="5.140625" style="34" bestFit="1" customWidth="1"/>
    <col min="7596" max="7596" width="50.7109375" style="34" customWidth="1"/>
    <col min="7597" max="7598" width="7.7109375" style="34" customWidth="1"/>
    <col min="7599" max="7599" width="17.7109375" style="34" customWidth="1"/>
    <col min="7600" max="7600" width="4.85546875" style="34" bestFit="1" customWidth="1"/>
    <col min="7601" max="7601" width="50.7109375" style="34" customWidth="1"/>
    <col min="7602" max="7603" width="7.7109375" style="34" customWidth="1"/>
    <col min="7604" max="7604" width="17.7109375" style="34" customWidth="1"/>
    <col min="7605" max="7605" width="5" style="34" bestFit="1" customWidth="1"/>
    <col min="7606" max="7606" width="50.7109375" style="34" customWidth="1"/>
    <col min="7607" max="7608" width="7.7109375" style="34" customWidth="1"/>
    <col min="7609" max="7609" width="17.7109375" style="34" customWidth="1"/>
    <col min="7610" max="7610" width="9.140625" style="34"/>
    <col min="7611" max="7611" width="41.85546875" style="34" bestFit="1" customWidth="1"/>
    <col min="7612" max="7612" width="6.140625" style="34" customWidth="1"/>
    <col min="7613" max="7613" width="6.7109375" style="34" customWidth="1"/>
    <col min="7614" max="7614" width="17.5703125" style="34" bestFit="1" customWidth="1"/>
    <col min="7615" max="7835" width="9.140625" style="34"/>
    <col min="7836" max="7836" width="5.7109375" style="34" customWidth="1"/>
    <col min="7837" max="7837" width="50.7109375" style="34" customWidth="1"/>
    <col min="7838" max="7839" width="7.7109375" style="34" customWidth="1"/>
    <col min="7840" max="7840" width="17.7109375" style="34" customWidth="1"/>
    <col min="7841" max="7841" width="4.85546875" style="34" bestFit="1" customWidth="1"/>
    <col min="7842" max="7842" width="50.7109375" style="34" customWidth="1"/>
    <col min="7843" max="7844" width="7.7109375" style="34" customWidth="1"/>
    <col min="7845" max="7845" width="17.7109375" style="34" customWidth="1"/>
    <col min="7846" max="7846" width="4.7109375" style="34" bestFit="1" customWidth="1"/>
    <col min="7847" max="7847" width="50.7109375" style="34" customWidth="1"/>
    <col min="7848" max="7849" width="7.7109375" style="34" customWidth="1"/>
    <col min="7850" max="7850" width="17.7109375" style="34" customWidth="1"/>
    <col min="7851" max="7851" width="5.140625" style="34" bestFit="1" customWidth="1"/>
    <col min="7852" max="7852" width="50.7109375" style="34" customWidth="1"/>
    <col min="7853" max="7854" width="7.7109375" style="34" customWidth="1"/>
    <col min="7855" max="7855" width="17.7109375" style="34" customWidth="1"/>
    <col min="7856" max="7856" width="4.85546875" style="34" bestFit="1" customWidth="1"/>
    <col min="7857" max="7857" width="50.7109375" style="34" customWidth="1"/>
    <col min="7858" max="7859" width="7.7109375" style="34" customWidth="1"/>
    <col min="7860" max="7860" width="17.7109375" style="34" customWidth="1"/>
    <col min="7861" max="7861" width="5" style="34" bestFit="1" customWidth="1"/>
    <col min="7862" max="7862" width="50.7109375" style="34" customWidth="1"/>
    <col min="7863" max="7864" width="7.7109375" style="34" customWidth="1"/>
    <col min="7865" max="7865" width="17.7109375" style="34" customWidth="1"/>
    <col min="7866" max="7866" width="9.140625" style="34"/>
    <col min="7867" max="7867" width="41.85546875" style="34" bestFit="1" customWidth="1"/>
    <col min="7868" max="7868" width="6.140625" style="34" customWidth="1"/>
    <col min="7869" max="7869" width="6.7109375" style="34" customWidth="1"/>
    <col min="7870" max="7870" width="17.5703125" style="34" bestFit="1" customWidth="1"/>
    <col min="7871" max="8091" width="9.140625" style="34"/>
    <col min="8092" max="8092" width="5.7109375" style="34" customWidth="1"/>
    <col min="8093" max="8093" width="50.7109375" style="34" customWidth="1"/>
    <col min="8094" max="8095" width="7.7109375" style="34" customWidth="1"/>
    <col min="8096" max="8096" width="17.7109375" style="34" customWidth="1"/>
    <col min="8097" max="8097" width="4.85546875" style="34" bestFit="1" customWidth="1"/>
    <col min="8098" max="8098" width="50.7109375" style="34" customWidth="1"/>
    <col min="8099" max="8100" width="7.7109375" style="34" customWidth="1"/>
    <col min="8101" max="8101" width="17.7109375" style="34" customWidth="1"/>
    <col min="8102" max="8102" width="4.7109375" style="34" bestFit="1" customWidth="1"/>
    <col min="8103" max="8103" width="50.7109375" style="34" customWidth="1"/>
    <col min="8104" max="8105" width="7.7109375" style="34" customWidth="1"/>
    <col min="8106" max="8106" width="17.7109375" style="34" customWidth="1"/>
    <col min="8107" max="8107" width="5.140625" style="34" bestFit="1" customWidth="1"/>
    <col min="8108" max="8108" width="50.7109375" style="34" customWidth="1"/>
    <col min="8109" max="8110" width="7.7109375" style="34" customWidth="1"/>
    <col min="8111" max="8111" width="17.7109375" style="34" customWidth="1"/>
    <col min="8112" max="8112" width="4.85546875" style="34" bestFit="1" customWidth="1"/>
    <col min="8113" max="8113" width="50.7109375" style="34" customWidth="1"/>
    <col min="8114" max="8115" width="7.7109375" style="34" customWidth="1"/>
    <col min="8116" max="8116" width="17.7109375" style="34" customWidth="1"/>
    <col min="8117" max="8117" width="5" style="34" bestFit="1" customWidth="1"/>
    <col min="8118" max="8118" width="50.7109375" style="34" customWidth="1"/>
    <col min="8119" max="8120" width="7.7109375" style="34" customWidth="1"/>
    <col min="8121" max="8121" width="17.7109375" style="34" customWidth="1"/>
    <col min="8122" max="8122" width="9.140625" style="34"/>
    <col min="8123" max="8123" width="41.85546875" style="34" bestFit="1" customWidth="1"/>
    <col min="8124" max="8124" width="6.140625" style="34" customWidth="1"/>
    <col min="8125" max="8125" width="6.7109375" style="34" customWidth="1"/>
    <col min="8126" max="8126" width="17.5703125" style="34" bestFit="1" customWidth="1"/>
    <col min="8127" max="8347" width="9.140625" style="34"/>
    <col min="8348" max="8348" width="5.7109375" style="34" customWidth="1"/>
    <col min="8349" max="8349" width="50.7109375" style="34" customWidth="1"/>
    <col min="8350" max="8351" width="7.7109375" style="34" customWidth="1"/>
    <col min="8352" max="8352" width="17.7109375" style="34" customWidth="1"/>
    <col min="8353" max="8353" width="4.85546875" style="34" bestFit="1" customWidth="1"/>
    <col min="8354" max="8354" width="50.7109375" style="34" customWidth="1"/>
    <col min="8355" max="8356" width="7.7109375" style="34" customWidth="1"/>
    <col min="8357" max="8357" width="17.7109375" style="34" customWidth="1"/>
    <col min="8358" max="8358" width="4.7109375" style="34" bestFit="1" customWidth="1"/>
    <col min="8359" max="8359" width="50.7109375" style="34" customWidth="1"/>
    <col min="8360" max="8361" width="7.7109375" style="34" customWidth="1"/>
    <col min="8362" max="8362" width="17.7109375" style="34" customWidth="1"/>
    <col min="8363" max="8363" width="5.140625" style="34" bestFit="1" customWidth="1"/>
    <col min="8364" max="8364" width="50.7109375" style="34" customWidth="1"/>
    <col min="8365" max="8366" width="7.7109375" style="34" customWidth="1"/>
    <col min="8367" max="8367" width="17.7109375" style="34" customWidth="1"/>
    <col min="8368" max="8368" width="4.85546875" style="34" bestFit="1" customWidth="1"/>
    <col min="8369" max="8369" width="50.7109375" style="34" customWidth="1"/>
    <col min="8370" max="8371" width="7.7109375" style="34" customWidth="1"/>
    <col min="8372" max="8372" width="17.7109375" style="34" customWidth="1"/>
    <col min="8373" max="8373" width="5" style="34" bestFit="1" customWidth="1"/>
    <col min="8374" max="8374" width="50.7109375" style="34" customWidth="1"/>
    <col min="8375" max="8376" width="7.7109375" style="34" customWidth="1"/>
    <col min="8377" max="8377" width="17.7109375" style="34" customWidth="1"/>
    <col min="8378" max="8378" width="9.140625" style="34"/>
    <col min="8379" max="8379" width="41.85546875" style="34" bestFit="1" customWidth="1"/>
    <col min="8380" max="8380" width="6.140625" style="34" customWidth="1"/>
    <col min="8381" max="8381" width="6.7109375" style="34" customWidth="1"/>
    <col min="8382" max="8382" width="17.5703125" style="34" bestFit="1" customWidth="1"/>
    <col min="8383" max="8603" width="9.140625" style="34"/>
    <col min="8604" max="8604" width="5.7109375" style="34" customWidth="1"/>
    <col min="8605" max="8605" width="50.7109375" style="34" customWidth="1"/>
    <col min="8606" max="8607" width="7.7109375" style="34" customWidth="1"/>
    <col min="8608" max="8608" width="17.7109375" style="34" customWidth="1"/>
    <col min="8609" max="8609" width="4.85546875" style="34" bestFit="1" customWidth="1"/>
    <col min="8610" max="8610" width="50.7109375" style="34" customWidth="1"/>
    <col min="8611" max="8612" width="7.7109375" style="34" customWidth="1"/>
    <col min="8613" max="8613" width="17.7109375" style="34" customWidth="1"/>
    <col min="8614" max="8614" width="4.7109375" style="34" bestFit="1" customWidth="1"/>
    <col min="8615" max="8615" width="50.7109375" style="34" customWidth="1"/>
    <col min="8616" max="8617" width="7.7109375" style="34" customWidth="1"/>
    <col min="8618" max="8618" width="17.7109375" style="34" customWidth="1"/>
    <col min="8619" max="8619" width="5.140625" style="34" bestFit="1" customWidth="1"/>
    <col min="8620" max="8620" width="50.7109375" style="34" customWidth="1"/>
    <col min="8621" max="8622" width="7.7109375" style="34" customWidth="1"/>
    <col min="8623" max="8623" width="17.7109375" style="34" customWidth="1"/>
    <col min="8624" max="8624" width="4.85546875" style="34" bestFit="1" customWidth="1"/>
    <col min="8625" max="8625" width="50.7109375" style="34" customWidth="1"/>
    <col min="8626" max="8627" width="7.7109375" style="34" customWidth="1"/>
    <col min="8628" max="8628" width="17.7109375" style="34" customWidth="1"/>
    <col min="8629" max="8629" width="5" style="34" bestFit="1" customWidth="1"/>
    <col min="8630" max="8630" width="50.7109375" style="34" customWidth="1"/>
    <col min="8631" max="8632" width="7.7109375" style="34" customWidth="1"/>
    <col min="8633" max="8633" width="17.7109375" style="34" customWidth="1"/>
    <col min="8634" max="8634" width="9.140625" style="34"/>
    <col min="8635" max="8635" width="41.85546875" style="34" bestFit="1" customWidth="1"/>
    <col min="8636" max="8636" width="6.140625" style="34" customWidth="1"/>
    <col min="8637" max="8637" width="6.7109375" style="34" customWidth="1"/>
    <col min="8638" max="8638" width="17.5703125" style="34" bestFit="1" customWidth="1"/>
    <col min="8639" max="8859" width="9.140625" style="34"/>
    <col min="8860" max="8860" width="5.7109375" style="34" customWidth="1"/>
    <col min="8861" max="8861" width="50.7109375" style="34" customWidth="1"/>
    <col min="8862" max="8863" width="7.7109375" style="34" customWidth="1"/>
    <col min="8864" max="8864" width="17.7109375" style="34" customWidth="1"/>
    <col min="8865" max="8865" width="4.85546875" style="34" bestFit="1" customWidth="1"/>
    <col min="8866" max="8866" width="50.7109375" style="34" customWidth="1"/>
    <col min="8867" max="8868" width="7.7109375" style="34" customWidth="1"/>
    <col min="8869" max="8869" width="17.7109375" style="34" customWidth="1"/>
    <col min="8870" max="8870" width="4.7109375" style="34" bestFit="1" customWidth="1"/>
    <col min="8871" max="8871" width="50.7109375" style="34" customWidth="1"/>
    <col min="8872" max="8873" width="7.7109375" style="34" customWidth="1"/>
    <col min="8874" max="8874" width="17.7109375" style="34" customWidth="1"/>
    <col min="8875" max="8875" width="5.140625" style="34" bestFit="1" customWidth="1"/>
    <col min="8876" max="8876" width="50.7109375" style="34" customWidth="1"/>
    <col min="8877" max="8878" width="7.7109375" style="34" customWidth="1"/>
    <col min="8879" max="8879" width="17.7109375" style="34" customWidth="1"/>
    <col min="8880" max="8880" width="4.85546875" style="34" bestFit="1" customWidth="1"/>
    <col min="8881" max="8881" width="50.7109375" style="34" customWidth="1"/>
    <col min="8882" max="8883" width="7.7109375" style="34" customWidth="1"/>
    <col min="8884" max="8884" width="17.7109375" style="34" customWidth="1"/>
    <col min="8885" max="8885" width="5" style="34" bestFit="1" customWidth="1"/>
    <col min="8886" max="8886" width="50.7109375" style="34" customWidth="1"/>
    <col min="8887" max="8888" width="7.7109375" style="34" customWidth="1"/>
    <col min="8889" max="8889" width="17.7109375" style="34" customWidth="1"/>
    <col min="8890" max="8890" width="9.140625" style="34"/>
    <col min="8891" max="8891" width="41.85546875" style="34" bestFit="1" customWidth="1"/>
    <col min="8892" max="8892" width="6.140625" style="34" customWidth="1"/>
    <col min="8893" max="8893" width="6.7109375" style="34" customWidth="1"/>
    <col min="8894" max="8894" width="17.5703125" style="34" bestFit="1" customWidth="1"/>
    <col min="8895" max="9115" width="9.140625" style="34"/>
    <col min="9116" max="9116" width="5.7109375" style="34" customWidth="1"/>
    <col min="9117" max="9117" width="50.7109375" style="34" customWidth="1"/>
    <col min="9118" max="9119" width="7.7109375" style="34" customWidth="1"/>
    <col min="9120" max="9120" width="17.7109375" style="34" customWidth="1"/>
    <col min="9121" max="9121" width="4.85546875" style="34" bestFit="1" customWidth="1"/>
    <col min="9122" max="9122" width="50.7109375" style="34" customWidth="1"/>
    <col min="9123" max="9124" width="7.7109375" style="34" customWidth="1"/>
    <col min="9125" max="9125" width="17.7109375" style="34" customWidth="1"/>
    <col min="9126" max="9126" width="4.7109375" style="34" bestFit="1" customWidth="1"/>
    <col min="9127" max="9127" width="50.7109375" style="34" customWidth="1"/>
    <col min="9128" max="9129" width="7.7109375" style="34" customWidth="1"/>
    <col min="9130" max="9130" width="17.7109375" style="34" customWidth="1"/>
    <col min="9131" max="9131" width="5.140625" style="34" bestFit="1" customWidth="1"/>
    <col min="9132" max="9132" width="50.7109375" style="34" customWidth="1"/>
    <col min="9133" max="9134" width="7.7109375" style="34" customWidth="1"/>
    <col min="9135" max="9135" width="17.7109375" style="34" customWidth="1"/>
    <col min="9136" max="9136" width="4.85546875" style="34" bestFit="1" customWidth="1"/>
    <col min="9137" max="9137" width="50.7109375" style="34" customWidth="1"/>
    <col min="9138" max="9139" width="7.7109375" style="34" customWidth="1"/>
    <col min="9140" max="9140" width="17.7109375" style="34" customWidth="1"/>
    <col min="9141" max="9141" width="5" style="34" bestFit="1" customWidth="1"/>
    <col min="9142" max="9142" width="50.7109375" style="34" customWidth="1"/>
    <col min="9143" max="9144" width="7.7109375" style="34" customWidth="1"/>
    <col min="9145" max="9145" width="17.7109375" style="34" customWidth="1"/>
    <col min="9146" max="9146" width="9.140625" style="34"/>
    <col min="9147" max="9147" width="41.85546875" style="34" bestFit="1" customWidth="1"/>
    <col min="9148" max="9148" width="6.140625" style="34" customWidth="1"/>
    <col min="9149" max="9149" width="6.7109375" style="34" customWidth="1"/>
    <col min="9150" max="9150" width="17.5703125" style="34" bestFit="1" customWidth="1"/>
    <col min="9151" max="9371" width="9.140625" style="34"/>
    <col min="9372" max="9372" width="5.7109375" style="34" customWidth="1"/>
    <col min="9373" max="9373" width="50.7109375" style="34" customWidth="1"/>
    <col min="9374" max="9375" width="7.7109375" style="34" customWidth="1"/>
    <col min="9376" max="9376" width="17.7109375" style="34" customWidth="1"/>
    <col min="9377" max="9377" width="4.85546875" style="34" bestFit="1" customWidth="1"/>
    <col min="9378" max="9378" width="50.7109375" style="34" customWidth="1"/>
    <col min="9379" max="9380" width="7.7109375" style="34" customWidth="1"/>
    <col min="9381" max="9381" width="17.7109375" style="34" customWidth="1"/>
    <col min="9382" max="9382" width="4.7109375" style="34" bestFit="1" customWidth="1"/>
    <col min="9383" max="9383" width="50.7109375" style="34" customWidth="1"/>
    <col min="9384" max="9385" width="7.7109375" style="34" customWidth="1"/>
    <col min="9386" max="9386" width="17.7109375" style="34" customWidth="1"/>
    <col min="9387" max="9387" width="5.140625" style="34" bestFit="1" customWidth="1"/>
    <col min="9388" max="9388" width="50.7109375" style="34" customWidth="1"/>
    <col min="9389" max="9390" width="7.7109375" style="34" customWidth="1"/>
    <col min="9391" max="9391" width="17.7109375" style="34" customWidth="1"/>
    <col min="9392" max="9392" width="4.85546875" style="34" bestFit="1" customWidth="1"/>
    <col min="9393" max="9393" width="50.7109375" style="34" customWidth="1"/>
    <col min="9394" max="9395" width="7.7109375" style="34" customWidth="1"/>
    <col min="9396" max="9396" width="17.7109375" style="34" customWidth="1"/>
    <col min="9397" max="9397" width="5" style="34" bestFit="1" customWidth="1"/>
    <col min="9398" max="9398" width="50.7109375" style="34" customWidth="1"/>
    <col min="9399" max="9400" width="7.7109375" style="34" customWidth="1"/>
    <col min="9401" max="9401" width="17.7109375" style="34" customWidth="1"/>
    <col min="9402" max="9402" width="9.140625" style="34"/>
    <col min="9403" max="9403" width="41.85546875" style="34" bestFit="1" customWidth="1"/>
    <col min="9404" max="9404" width="6.140625" style="34" customWidth="1"/>
    <col min="9405" max="9405" width="6.7109375" style="34" customWidth="1"/>
    <col min="9406" max="9406" width="17.5703125" style="34" bestFit="1" customWidth="1"/>
    <col min="9407" max="9627" width="9.140625" style="34"/>
    <col min="9628" max="9628" width="5.7109375" style="34" customWidth="1"/>
    <col min="9629" max="9629" width="50.7109375" style="34" customWidth="1"/>
    <col min="9630" max="9631" width="7.7109375" style="34" customWidth="1"/>
    <col min="9632" max="9632" width="17.7109375" style="34" customWidth="1"/>
    <col min="9633" max="9633" width="4.85546875" style="34" bestFit="1" customWidth="1"/>
    <col min="9634" max="9634" width="50.7109375" style="34" customWidth="1"/>
    <col min="9635" max="9636" width="7.7109375" style="34" customWidth="1"/>
    <col min="9637" max="9637" width="17.7109375" style="34" customWidth="1"/>
    <col min="9638" max="9638" width="4.7109375" style="34" bestFit="1" customWidth="1"/>
    <col min="9639" max="9639" width="50.7109375" style="34" customWidth="1"/>
    <col min="9640" max="9641" width="7.7109375" style="34" customWidth="1"/>
    <col min="9642" max="9642" width="17.7109375" style="34" customWidth="1"/>
    <col min="9643" max="9643" width="5.140625" style="34" bestFit="1" customWidth="1"/>
    <col min="9644" max="9644" width="50.7109375" style="34" customWidth="1"/>
    <col min="9645" max="9646" width="7.7109375" style="34" customWidth="1"/>
    <col min="9647" max="9647" width="17.7109375" style="34" customWidth="1"/>
    <col min="9648" max="9648" width="4.85546875" style="34" bestFit="1" customWidth="1"/>
    <col min="9649" max="9649" width="50.7109375" style="34" customWidth="1"/>
    <col min="9650" max="9651" width="7.7109375" style="34" customWidth="1"/>
    <col min="9652" max="9652" width="17.7109375" style="34" customWidth="1"/>
    <col min="9653" max="9653" width="5" style="34" bestFit="1" customWidth="1"/>
    <col min="9654" max="9654" width="50.7109375" style="34" customWidth="1"/>
    <col min="9655" max="9656" width="7.7109375" style="34" customWidth="1"/>
    <col min="9657" max="9657" width="17.7109375" style="34" customWidth="1"/>
    <col min="9658" max="9658" width="9.140625" style="34"/>
    <col min="9659" max="9659" width="41.85546875" style="34" bestFit="1" customWidth="1"/>
    <col min="9660" max="9660" width="6.140625" style="34" customWidth="1"/>
    <col min="9661" max="9661" width="6.7109375" style="34" customWidth="1"/>
    <col min="9662" max="9662" width="17.5703125" style="34" bestFit="1" customWidth="1"/>
    <col min="9663" max="9883" width="9.140625" style="34"/>
    <col min="9884" max="9884" width="5.7109375" style="34" customWidth="1"/>
    <col min="9885" max="9885" width="50.7109375" style="34" customWidth="1"/>
    <col min="9886" max="9887" width="7.7109375" style="34" customWidth="1"/>
    <col min="9888" max="9888" width="17.7109375" style="34" customWidth="1"/>
    <col min="9889" max="9889" width="4.85546875" style="34" bestFit="1" customWidth="1"/>
    <col min="9890" max="9890" width="50.7109375" style="34" customWidth="1"/>
    <col min="9891" max="9892" width="7.7109375" style="34" customWidth="1"/>
    <col min="9893" max="9893" width="17.7109375" style="34" customWidth="1"/>
    <col min="9894" max="9894" width="4.7109375" style="34" bestFit="1" customWidth="1"/>
    <col min="9895" max="9895" width="50.7109375" style="34" customWidth="1"/>
    <col min="9896" max="9897" width="7.7109375" style="34" customWidth="1"/>
    <col min="9898" max="9898" width="17.7109375" style="34" customWidth="1"/>
    <col min="9899" max="9899" width="5.140625" style="34" bestFit="1" customWidth="1"/>
    <col min="9900" max="9900" width="50.7109375" style="34" customWidth="1"/>
    <col min="9901" max="9902" width="7.7109375" style="34" customWidth="1"/>
    <col min="9903" max="9903" width="17.7109375" style="34" customWidth="1"/>
    <col min="9904" max="9904" width="4.85546875" style="34" bestFit="1" customWidth="1"/>
    <col min="9905" max="9905" width="50.7109375" style="34" customWidth="1"/>
    <col min="9906" max="9907" width="7.7109375" style="34" customWidth="1"/>
    <col min="9908" max="9908" width="17.7109375" style="34" customWidth="1"/>
    <col min="9909" max="9909" width="5" style="34" bestFit="1" customWidth="1"/>
    <col min="9910" max="9910" width="50.7109375" style="34" customWidth="1"/>
    <col min="9911" max="9912" width="7.7109375" style="34" customWidth="1"/>
    <col min="9913" max="9913" width="17.7109375" style="34" customWidth="1"/>
    <col min="9914" max="9914" width="9.140625" style="34"/>
    <col min="9915" max="9915" width="41.85546875" style="34" bestFit="1" customWidth="1"/>
    <col min="9916" max="9916" width="6.140625" style="34" customWidth="1"/>
    <col min="9917" max="9917" width="6.7109375" style="34" customWidth="1"/>
    <col min="9918" max="9918" width="17.5703125" style="34" bestFit="1" customWidth="1"/>
    <col min="9919" max="10139" width="9.140625" style="34"/>
    <col min="10140" max="10140" width="5.7109375" style="34" customWidth="1"/>
    <col min="10141" max="10141" width="50.7109375" style="34" customWidth="1"/>
    <col min="10142" max="10143" width="7.7109375" style="34" customWidth="1"/>
    <col min="10144" max="10144" width="17.7109375" style="34" customWidth="1"/>
    <col min="10145" max="10145" width="4.85546875" style="34" bestFit="1" customWidth="1"/>
    <col min="10146" max="10146" width="50.7109375" style="34" customWidth="1"/>
    <col min="10147" max="10148" width="7.7109375" style="34" customWidth="1"/>
    <col min="10149" max="10149" width="17.7109375" style="34" customWidth="1"/>
    <col min="10150" max="10150" width="4.7109375" style="34" bestFit="1" customWidth="1"/>
    <col min="10151" max="10151" width="50.7109375" style="34" customWidth="1"/>
    <col min="10152" max="10153" width="7.7109375" style="34" customWidth="1"/>
    <col min="10154" max="10154" width="17.7109375" style="34" customWidth="1"/>
    <col min="10155" max="10155" width="5.140625" style="34" bestFit="1" customWidth="1"/>
    <col min="10156" max="10156" width="50.7109375" style="34" customWidth="1"/>
    <col min="10157" max="10158" width="7.7109375" style="34" customWidth="1"/>
    <col min="10159" max="10159" width="17.7109375" style="34" customWidth="1"/>
    <col min="10160" max="10160" width="4.85546875" style="34" bestFit="1" customWidth="1"/>
    <col min="10161" max="10161" width="50.7109375" style="34" customWidth="1"/>
    <col min="10162" max="10163" width="7.7109375" style="34" customWidth="1"/>
    <col min="10164" max="10164" width="17.7109375" style="34" customWidth="1"/>
    <col min="10165" max="10165" width="5" style="34" bestFit="1" customWidth="1"/>
    <col min="10166" max="10166" width="50.7109375" style="34" customWidth="1"/>
    <col min="10167" max="10168" width="7.7109375" style="34" customWidth="1"/>
    <col min="10169" max="10169" width="17.7109375" style="34" customWidth="1"/>
    <col min="10170" max="10170" width="9.140625" style="34"/>
    <col min="10171" max="10171" width="41.85546875" style="34" bestFit="1" customWidth="1"/>
    <col min="10172" max="10172" width="6.140625" style="34" customWidth="1"/>
    <col min="10173" max="10173" width="6.7109375" style="34" customWidth="1"/>
    <col min="10174" max="10174" width="17.5703125" style="34" bestFit="1" customWidth="1"/>
    <col min="10175" max="10395" width="9.140625" style="34"/>
    <col min="10396" max="10396" width="5.7109375" style="34" customWidth="1"/>
    <col min="10397" max="10397" width="50.7109375" style="34" customWidth="1"/>
    <col min="10398" max="10399" width="7.7109375" style="34" customWidth="1"/>
    <col min="10400" max="10400" width="17.7109375" style="34" customWidth="1"/>
    <col min="10401" max="10401" width="4.85546875" style="34" bestFit="1" customWidth="1"/>
    <col min="10402" max="10402" width="50.7109375" style="34" customWidth="1"/>
    <col min="10403" max="10404" width="7.7109375" style="34" customWidth="1"/>
    <col min="10405" max="10405" width="17.7109375" style="34" customWidth="1"/>
    <col min="10406" max="10406" width="4.7109375" style="34" bestFit="1" customWidth="1"/>
    <col min="10407" max="10407" width="50.7109375" style="34" customWidth="1"/>
    <col min="10408" max="10409" width="7.7109375" style="34" customWidth="1"/>
    <col min="10410" max="10410" width="17.7109375" style="34" customWidth="1"/>
    <col min="10411" max="10411" width="5.140625" style="34" bestFit="1" customWidth="1"/>
    <col min="10412" max="10412" width="50.7109375" style="34" customWidth="1"/>
    <col min="10413" max="10414" width="7.7109375" style="34" customWidth="1"/>
    <col min="10415" max="10415" width="17.7109375" style="34" customWidth="1"/>
    <col min="10416" max="10416" width="4.85546875" style="34" bestFit="1" customWidth="1"/>
    <col min="10417" max="10417" width="50.7109375" style="34" customWidth="1"/>
    <col min="10418" max="10419" width="7.7109375" style="34" customWidth="1"/>
    <col min="10420" max="10420" width="17.7109375" style="34" customWidth="1"/>
    <col min="10421" max="10421" width="5" style="34" bestFit="1" customWidth="1"/>
    <col min="10422" max="10422" width="50.7109375" style="34" customWidth="1"/>
    <col min="10423" max="10424" width="7.7109375" style="34" customWidth="1"/>
    <col min="10425" max="10425" width="17.7109375" style="34" customWidth="1"/>
    <col min="10426" max="10426" width="9.140625" style="34"/>
    <col min="10427" max="10427" width="41.85546875" style="34" bestFit="1" customWidth="1"/>
    <col min="10428" max="10428" width="6.140625" style="34" customWidth="1"/>
    <col min="10429" max="10429" width="6.7109375" style="34" customWidth="1"/>
    <col min="10430" max="10430" width="17.5703125" style="34" bestFit="1" customWidth="1"/>
    <col min="10431" max="10651" width="9.140625" style="34"/>
    <col min="10652" max="10652" width="5.7109375" style="34" customWidth="1"/>
    <col min="10653" max="10653" width="50.7109375" style="34" customWidth="1"/>
    <col min="10654" max="10655" width="7.7109375" style="34" customWidth="1"/>
    <col min="10656" max="10656" width="17.7109375" style="34" customWidth="1"/>
    <col min="10657" max="10657" width="4.85546875" style="34" bestFit="1" customWidth="1"/>
    <col min="10658" max="10658" width="50.7109375" style="34" customWidth="1"/>
    <col min="10659" max="10660" width="7.7109375" style="34" customWidth="1"/>
    <col min="10661" max="10661" width="17.7109375" style="34" customWidth="1"/>
    <col min="10662" max="10662" width="4.7109375" style="34" bestFit="1" customWidth="1"/>
    <col min="10663" max="10663" width="50.7109375" style="34" customWidth="1"/>
    <col min="10664" max="10665" width="7.7109375" style="34" customWidth="1"/>
    <col min="10666" max="10666" width="17.7109375" style="34" customWidth="1"/>
    <col min="10667" max="10667" width="5.140625" style="34" bestFit="1" customWidth="1"/>
    <col min="10668" max="10668" width="50.7109375" style="34" customWidth="1"/>
    <col min="10669" max="10670" width="7.7109375" style="34" customWidth="1"/>
    <col min="10671" max="10671" width="17.7109375" style="34" customWidth="1"/>
    <col min="10672" max="10672" width="4.85546875" style="34" bestFit="1" customWidth="1"/>
    <col min="10673" max="10673" width="50.7109375" style="34" customWidth="1"/>
    <col min="10674" max="10675" width="7.7109375" style="34" customWidth="1"/>
    <col min="10676" max="10676" width="17.7109375" style="34" customWidth="1"/>
    <col min="10677" max="10677" width="5" style="34" bestFit="1" customWidth="1"/>
    <col min="10678" max="10678" width="50.7109375" style="34" customWidth="1"/>
    <col min="10679" max="10680" width="7.7109375" style="34" customWidth="1"/>
    <col min="10681" max="10681" width="17.7109375" style="34" customWidth="1"/>
    <col min="10682" max="10682" width="9.140625" style="34"/>
    <col min="10683" max="10683" width="41.85546875" style="34" bestFit="1" customWidth="1"/>
    <col min="10684" max="10684" width="6.140625" style="34" customWidth="1"/>
    <col min="10685" max="10685" width="6.7109375" style="34" customWidth="1"/>
    <col min="10686" max="10686" width="17.5703125" style="34" bestFit="1" customWidth="1"/>
    <col min="10687" max="10907" width="9.140625" style="34"/>
    <col min="10908" max="10908" width="5.7109375" style="34" customWidth="1"/>
    <col min="10909" max="10909" width="50.7109375" style="34" customWidth="1"/>
    <col min="10910" max="10911" width="7.7109375" style="34" customWidth="1"/>
    <col min="10912" max="10912" width="17.7109375" style="34" customWidth="1"/>
    <col min="10913" max="10913" width="4.85546875" style="34" bestFit="1" customWidth="1"/>
    <col min="10914" max="10914" width="50.7109375" style="34" customWidth="1"/>
    <col min="10915" max="10916" width="7.7109375" style="34" customWidth="1"/>
    <col min="10917" max="10917" width="17.7109375" style="34" customWidth="1"/>
    <col min="10918" max="10918" width="4.7109375" style="34" bestFit="1" customWidth="1"/>
    <col min="10919" max="10919" width="50.7109375" style="34" customWidth="1"/>
    <col min="10920" max="10921" width="7.7109375" style="34" customWidth="1"/>
    <col min="10922" max="10922" width="17.7109375" style="34" customWidth="1"/>
    <col min="10923" max="10923" width="5.140625" style="34" bestFit="1" customWidth="1"/>
    <col min="10924" max="10924" width="50.7109375" style="34" customWidth="1"/>
    <col min="10925" max="10926" width="7.7109375" style="34" customWidth="1"/>
    <col min="10927" max="10927" width="17.7109375" style="34" customWidth="1"/>
    <col min="10928" max="10928" width="4.85546875" style="34" bestFit="1" customWidth="1"/>
    <col min="10929" max="10929" width="50.7109375" style="34" customWidth="1"/>
    <col min="10930" max="10931" width="7.7109375" style="34" customWidth="1"/>
    <col min="10932" max="10932" width="17.7109375" style="34" customWidth="1"/>
    <col min="10933" max="10933" width="5" style="34" bestFit="1" customWidth="1"/>
    <col min="10934" max="10934" width="50.7109375" style="34" customWidth="1"/>
    <col min="10935" max="10936" width="7.7109375" style="34" customWidth="1"/>
    <col min="10937" max="10937" width="17.7109375" style="34" customWidth="1"/>
    <col min="10938" max="10938" width="9.140625" style="34"/>
    <col min="10939" max="10939" width="41.85546875" style="34" bestFit="1" customWidth="1"/>
    <col min="10940" max="10940" width="6.140625" style="34" customWidth="1"/>
    <col min="10941" max="10941" width="6.7109375" style="34" customWidth="1"/>
    <col min="10942" max="10942" width="17.5703125" style="34" bestFit="1" customWidth="1"/>
    <col min="10943" max="11163" width="9.140625" style="34"/>
    <col min="11164" max="11164" width="5.7109375" style="34" customWidth="1"/>
    <col min="11165" max="11165" width="50.7109375" style="34" customWidth="1"/>
    <col min="11166" max="11167" width="7.7109375" style="34" customWidth="1"/>
    <col min="11168" max="11168" width="17.7109375" style="34" customWidth="1"/>
    <col min="11169" max="11169" width="4.85546875" style="34" bestFit="1" customWidth="1"/>
    <col min="11170" max="11170" width="50.7109375" style="34" customWidth="1"/>
    <col min="11171" max="11172" width="7.7109375" style="34" customWidth="1"/>
    <col min="11173" max="11173" width="17.7109375" style="34" customWidth="1"/>
    <col min="11174" max="11174" width="4.7109375" style="34" bestFit="1" customWidth="1"/>
    <col min="11175" max="11175" width="50.7109375" style="34" customWidth="1"/>
    <col min="11176" max="11177" width="7.7109375" style="34" customWidth="1"/>
    <col min="11178" max="11178" width="17.7109375" style="34" customWidth="1"/>
    <col min="11179" max="11179" width="5.140625" style="34" bestFit="1" customWidth="1"/>
    <col min="11180" max="11180" width="50.7109375" style="34" customWidth="1"/>
    <col min="11181" max="11182" width="7.7109375" style="34" customWidth="1"/>
    <col min="11183" max="11183" width="17.7109375" style="34" customWidth="1"/>
    <col min="11184" max="11184" width="4.85546875" style="34" bestFit="1" customWidth="1"/>
    <col min="11185" max="11185" width="50.7109375" style="34" customWidth="1"/>
    <col min="11186" max="11187" width="7.7109375" style="34" customWidth="1"/>
    <col min="11188" max="11188" width="17.7109375" style="34" customWidth="1"/>
    <col min="11189" max="11189" width="5" style="34" bestFit="1" customWidth="1"/>
    <col min="11190" max="11190" width="50.7109375" style="34" customWidth="1"/>
    <col min="11191" max="11192" width="7.7109375" style="34" customWidth="1"/>
    <col min="11193" max="11193" width="17.7109375" style="34" customWidth="1"/>
    <col min="11194" max="11194" width="9.140625" style="34"/>
    <col min="11195" max="11195" width="41.85546875" style="34" bestFit="1" customWidth="1"/>
    <col min="11196" max="11196" width="6.140625" style="34" customWidth="1"/>
    <col min="11197" max="11197" width="6.7109375" style="34" customWidth="1"/>
    <col min="11198" max="11198" width="17.5703125" style="34" bestFit="1" customWidth="1"/>
    <col min="11199" max="11419" width="9.140625" style="34"/>
    <col min="11420" max="11420" width="5.7109375" style="34" customWidth="1"/>
    <col min="11421" max="11421" width="50.7109375" style="34" customWidth="1"/>
    <col min="11422" max="11423" width="7.7109375" style="34" customWidth="1"/>
    <col min="11424" max="11424" width="17.7109375" style="34" customWidth="1"/>
    <col min="11425" max="11425" width="4.85546875" style="34" bestFit="1" customWidth="1"/>
    <col min="11426" max="11426" width="50.7109375" style="34" customWidth="1"/>
    <col min="11427" max="11428" width="7.7109375" style="34" customWidth="1"/>
    <col min="11429" max="11429" width="17.7109375" style="34" customWidth="1"/>
    <col min="11430" max="11430" width="4.7109375" style="34" bestFit="1" customWidth="1"/>
    <col min="11431" max="11431" width="50.7109375" style="34" customWidth="1"/>
    <col min="11432" max="11433" width="7.7109375" style="34" customWidth="1"/>
    <col min="11434" max="11434" width="17.7109375" style="34" customWidth="1"/>
    <col min="11435" max="11435" width="5.140625" style="34" bestFit="1" customWidth="1"/>
    <col min="11436" max="11436" width="50.7109375" style="34" customWidth="1"/>
    <col min="11437" max="11438" width="7.7109375" style="34" customWidth="1"/>
    <col min="11439" max="11439" width="17.7109375" style="34" customWidth="1"/>
    <col min="11440" max="11440" width="4.85546875" style="34" bestFit="1" customWidth="1"/>
    <col min="11441" max="11441" width="50.7109375" style="34" customWidth="1"/>
    <col min="11442" max="11443" width="7.7109375" style="34" customWidth="1"/>
    <col min="11444" max="11444" width="17.7109375" style="34" customWidth="1"/>
    <col min="11445" max="11445" width="5" style="34" bestFit="1" customWidth="1"/>
    <col min="11446" max="11446" width="50.7109375" style="34" customWidth="1"/>
    <col min="11447" max="11448" width="7.7109375" style="34" customWidth="1"/>
    <col min="11449" max="11449" width="17.7109375" style="34" customWidth="1"/>
    <col min="11450" max="11450" width="9.140625" style="34"/>
    <col min="11451" max="11451" width="41.85546875" style="34" bestFit="1" customWidth="1"/>
    <col min="11452" max="11452" width="6.140625" style="34" customWidth="1"/>
    <col min="11453" max="11453" width="6.7109375" style="34" customWidth="1"/>
    <col min="11454" max="11454" width="17.5703125" style="34" bestFit="1" customWidth="1"/>
    <col min="11455" max="11675" width="9.140625" style="34"/>
    <col min="11676" max="11676" width="5.7109375" style="34" customWidth="1"/>
    <col min="11677" max="11677" width="50.7109375" style="34" customWidth="1"/>
    <col min="11678" max="11679" width="7.7109375" style="34" customWidth="1"/>
    <col min="11680" max="11680" width="17.7109375" style="34" customWidth="1"/>
    <col min="11681" max="11681" width="4.85546875" style="34" bestFit="1" customWidth="1"/>
    <col min="11682" max="11682" width="50.7109375" style="34" customWidth="1"/>
    <col min="11683" max="11684" width="7.7109375" style="34" customWidth="1"/>
    <col min="11685" max="11685" width="17.7109375" style="34" customWidth="1"/>
    <col min="11686" max="11686" width="4.7109375" style="34" bestFit="1" customWidth="1"/>
    <col min="11687" max="11687" width="50.7109375" style="34" customWidth="1"/>
    <col min="11688" max="11689" width="7.7109375" style="34" customWidth="1"/>
    <col min="11690" max="11690" width="17.7109375" style="34" customWidth="1"/>
    <col min="11691" max="11691" width="5.140625" style="34" bestFit="1" customWidth="1"/>
    <col min="11692" max="11692" width="50.7109375" style="34" customWidth="1"/>
    <col min="11693" max="11694" width="7.7109375" style="34" customWidth="1"/>
    <col min="11695" max="11695" width="17.7109375" style="34" customWidth="1"/>
    <col min="11696" max="11696" width="4.85546875" style="34" bestFit="1" customWidth="1"/>
    <col min="11697" max="11697" width="50.7109375" style="34" customWidth="1"/>
    <col min="11698" max="11699" width="7.7109375" style="34" customWidth="1"/>
    <col min="11700" max="11700" width="17.7109375" style="34" customWidth="1"/>
    <col min="11701" max="11701" width="5" style="34" bestFit="1" customWidth="1"/>
    <col min="11702" max="11702" width="50.7109375" style="34" customWidth="1"/>
    <col min="11703" max="11704" width="7.7109375" style="34" customWidth="1"/>
    <col min="11705" max="11705" width="17.7109375" style="34" customWidth="1"/>
    <col min="11706" max="11706" width="9.140625" style="34"/>
    <col min="11707" max="11707" width="41.85546875" style="34" bestFit="1" customWidth="1"/>
    <col min="11708" max="11708" width="6.140625" style="34" customWidth="1"/>
    <col min="11709" max="11709" width="6.7109375" style="34" customWidth="1"/>
    <col min="11710" max="11710" width="17.5703125" style="34" bestFit="1" customWidth="1"/>
    <col min="11711" max="11931" width="9.140625" style="34"/>
    <col min="11932" max="11932" width="5.7109375" style="34" customWidth="1"/>
    <col min="11933" max="11933" width="50.7109375" style="34" customWidth="1"/>
    <col min="11934" max="11935" width="7.7109375" style="34" customWidth="1"/>
    <col min="11936" max="11936" width="17.7109375" style="34" customWidth="1"/>
    <col min="11937" max="11937" width="4.85546875" style="34" bestFit="1" customWidth="1"/>
    <col min="11938" max="11938" width="50.7109375" style="34" customWidth="1"/>
    <col min="11939" max="11940" width="7.7109375" style="34" customWidth="1"/>
    <col min="11941" max="11941" width="17.7109375" style="34" customWidth="1"/>
    <col min="11942" max="11942" width="4.7109375" style="34" bestFit="1" customWidth="1"/>
    <col min="11943" max="11943" width="50.7109375" style="34" customWidth="1"/>
    <col min="11944" max="11945" width="7.7109375" style="34" customWidth="1"/>
    <col min="11946" max="11946" width="17.7109375" style="34" customWidth="1"/>
    <col min="11947" max="11947" width="5.140625" style="34" bestFit="1" customWidth="1"/>
    <col min="11948" max="11948" width="50.7109375" style="34" customWidth="1"/>
    <col min="11949" max="11950" width="7.7109375" style="34" customWidth="1"/>
    <col min="11951" max="11951" width="17.7109375" style="34" customWidth="1"/>
    <col min="11952" max="11952" width="4.85546875" style="34" bestFit="1" customWidth="1"/>
    <col min="11953" max="11953" width="50.7109375" style="34" customWidth="1"/>
    <col min="11954" max="11955" width="7.7109375" style="34" customWidth="1"/>
    <col min="11956" max="11956" width="17.7109375" style="34" customWidth="1"/>
    <col min="11957" max="11957" width="5" style="34" bestFit="1" customWidth="1"/>
    <col min="11958" max="11958" width="50.7109375" style="34" customWidth="1"/>
    <col min="11959" max="11960" width="7.7109375" style="34" customWidth="1"/>
    <col min="11961" max="11961" width="17.7109375" style="34" customWidth="1"/>
    <col min="11962" max="11962" width="9.140625" style="34"/>
    <col min="11963" max="11963" width="41.85546875" style="34" bestFit="1" customWidth="1"/>
    <col min="11964" max="11964" width="6.140625" style="34" customWidth="1"/>
    <col min="11965" max="11965" width="6.7109375" style="34" customWidth="1"/>
    <col min="11966" max="11966" width="17.5703125" style="34" bestFit="1" customWidth="1"/>
    <col min="11967" max="12187" width="9.140625" style="34"/>
    <col min="12188" max="12188" width="5.7109375" style="34" customWidth="1"/>
    <col min="12189" max="12189" width="50.7109375" style="34" customWidth="1"/>
    <col min="12190" max="12191" width="7.7109375" style="34" customWidth="1"/>
    <col min="12192" max="12192" width="17.7109375" style="34" customWidth="1"/>
    <col min="12193" max="12193" width="4.85546875" style="34" bestFit="1" customWidth="1"/>
    <col min="12194" max="12194" width="50.7109375" style="34" customWidth="1"/>
    <col min="12195" max="12196" width="7.7109375" style="34" customWidth="1"/>
    <col min="12197" max="12197" width="17.7109375" style="34" customWidth="1"/>
    <col min="12198" max="12198" width="4.7109375" style="34" bestFit="1" customWidth="1"/>
    <col min="12199" max="12199" width="50.7109375" style="34" customWidth="1"/>
    <col min="12200" max="12201" width="7.7109375" style="34" customWidth="1"/>
    <col min="12202" max="12202" width="17.7109375" style="34" customWidth="1"/>
    <col min="12203" max="12203" width="5.140625" style="34" bestFit="1" customWidth="1"/>
    <col min="12204" max="12204" width="50.7109375" style="34" customWidth="1"/>
    <col min="12205" max="12206" width="7.7109375" style="34" customWidth="1"/>
    <col min="12207" max="12207" width="17.7109375" style="34" customWidth="1"/>
    <col min="12208" max="12208" width="4.85546875" style="34" bestFit="1" customWidth="1"/>
    <col min="12209" max="12209" width="50.7109375" style="34" customWidth="1"/>
    <col min="12210" max="12211" width="7.7109375" style="34" customWidth="1"/>
    <col min="12212" max="12212" width="17.7109375" style="34" customWidth="1"/>
    <col min="12213" max="12213" width="5" style="34" bestFit="1" customWidth="1"/>
    <col min="12214" max="12214" width="50.7109375" style="34" customWidth="1"/>
    <col min="12215" max="12216" width="7.7109375" style="34" customWidth="1"/>
    <col min="12217" max="12217" width="17.7109375" style="34" customWidth="1"/>
    <col min="12218" max="12218" width="9.140625" style="34"/>
    <col min="12219" max="12219" width="41.85546875" style="34" bestFit="1" customWidth="1"/>
    <col min="12220" max="12220" width="6.140625" style="34" customWidth="1"/>
    <col min="12221" max="12221" width="6.7109375" style="34" customWidth="1"/>
    <col min="12222" max="12222" width="17.5703125" style="34" bestFit="1" customWidth="1"/>
    <col min="12223" max="12443" width="9.140625" style="34"/>
    <col min="12444" max="12444" width="5.7109375" style="34" customWidth="1"/>
    <col min="12445" max="12445" width="50.7109375" style="34" customWidth="1"/>
    <col min="12446" max="12447" width="7.7109375" style="34" customWidth="1"/>
    <col min="12448" max="12448" width="17.7109375" style="34" customWidth="1"/>
    <col min="12449" max="12449" width="4.85546875" style="34" bestFit="1" customWidth="1"/>
    <col min="12450" max="12450" width="50.7109375" style="34" customWidth="1"/>
    <col min="12451" max="12452" width="7.7109375" style="34" customWidth="1"/>
    <col min="12453" max="12453" width="17.7109375" style="34" customWidth="1"/>
    <col min="12454" max="12454" width="4.7109375" style="34" bestFit="1" customWidth="1"/>
    <col min="12455" max="12455" width="50.7109375" style="34" customWidth="1"/>
    <col min="12456" max="12457" width="7.7109375" style="34" customWidth="1"/>
    <col min="12458" max="12458" width="17.7109375" style="34" customWidth="1"/>
    <col min="12459" max="12459" width="5.140625" style="34" bestFit="1" customWidth="1"/>
    <col min="12460" max="12460" width="50.7109375" style="34" customWidth="1"/>
    <col min="12461" max="12462" width="7.7109375" style="34" customWidth="1"/>
    <col min="12463" max="12463" width="17.7109375" style="34" customWidth="1"/>
    <col min="12464" max="12464" width="4.85546875" style="34" bestFit="1" customWidth="1"/>
    <col min="12465" max="12465" width="50.7109375" style="34" customWidth="1"/>
    <col min="12466" max="12467" width="7.7109375" style="34" customWidth="1"/>
    <col min="12468" max="12468" width="17.7109375" style="34" customWidth="1"/>
    <col min="12469" max="12469" width="5" style="34" bestFit="1" customWidth="1"/>
    <col min="12470" max="12470" width="50.7109375" style="34" customWidth="1"/>
    <col min="12471" max="12472" width="7.7109375" style="34" customWidth="1"/>
    <col min="12473" max="12473" width="17.7109375" style="34" customWidth="1"/>
    <col min="12474" max="12474" width="9.140625" style="34"/>
    <col min="12475" max="12475" width="41.85546875" style="34" bestFit="1" customWidth="1"/>
    <col min="12476" max="12476" width="6.140625" style="34" customWidth="1"/>
    <col min="12477" max="12477" width="6.7109375" style="34" customWidth="1"/>
    <col min="12478" max="12478" width="17.5703125" style="34" bestFit="1" customWidth="1"/>
    <col min="12479" max="12699" width="9.140625" style="34"/>
    <col min="12700" max="12700" width="5.7109375" style="34" customWidth="1"/>
    <col min="12701" max="12701" width="50.7109375" style="34" customWidth="1"/>
    <col min="12702" max="12703" width="7.7109375" style="34" customWidth="1"/>
    <col min="12704" max="12704" width="17.7109375" style="34" customWidth="1"/>
    <col min="12705" max="12705" width="4.85546875" style="34" bestFit="1" customWidth="1"/>
    <col min="12706" max="12706" width="50.7109375" style="34" customWidth="1"/>
    <col min="12707" max="12708" width="7.7109375" style="34" customWidth="1"/>
    <col min="12709" max="12709" width="17.7109375" style="34" customWidth="1"/>
    <col min="12710" max="12710" width="4.7109375" style="34" bestFit="1" customWidth="1"/>
    <col min="12711" max="12711" width="50.7109375" style="34" customWidth="1"/>
    <col min="12712" max="12713" width="7.7109375" style="34" customWidth="1"/>
    <col min="12714" max="12714" width="17.7109375" style="34" customWidth="1"/>
    <col min="12715" max="12715" width="5.140625" style="34" bestFit="1" customWidth="1"/>
    <col min="12716" max="12716" width="50.7109375" style="34" customWidth="1"/>
    <col min="12717" max="12718" width="7.7109375" style="34" customWidth="1"/>
    <col min="12719" max="12719" width="17.7109375" style="34" customWidth="1"/>
    <col min="12720" max="12720" width="4.85546875" style="34" bestFit="1" customWidth="1"/>
    <col min="12721" max="12721" width="50.7109375" style="34" customWidth="1"/>
    <col min="12722" max="12723" width="7.7109375" style="34" customWidth="1"/>
    <col min="12724" max="12724" width="17.7109375" style="34" customWidth="1"/>
    <col min="12725" max="12725" width="5" style="34" bestFit="1" customWidth="1"/>
    <col min="12726" max="12726" width="50.7109375" style="34" customWidth="1"/>
    <col min="12727" max="12728" width="7.7109375" style="34" customWidth="1"/>
    <col min="12729" max="12729" width="17.7109375" style="34" customWidth="1"/>
    <col min="12730" max="12730" width="9.140625" style="34"/>
    <col min="12731" max="12731" width="41.85546875" style="34" bestFit="1" customWidth="1"/>
    <col min="12732" max="12732" width="6.140625" style="34" customWidth="1"/>
    <col min="12733" max="12733" width="6.7109375" style="34" customWidth="1"/>
    <col min="12734" max="12734" width="17.5703125" style="34" bestFit="1" customWidth="1"/>
    <col min="12735" max="12955" width="9.140625" style="34"/>
    <col min="12956" max="12956" width="5.7109375" style="34" customWidth="1"/>
    <col min="12957" max="12957" width="50.7109375" style="34" customWidth="1"/>
    <col min="12958" max="12959" width="7.7109375" style="34" customWidth="1"/>
    <col min="12960" max="12960" width="17.7109375" style="34" customWidth="1"/>
    <col min="12961" max="12961" width="4.85546875" style="34" bestFit="1" customWidth="1"/>
    <col min="12962" max="12962" width="50.7109375" style="34" customWidth="1"/>
    <col min="12963" max="12964" width="7.7109375" style="34" customWidth="1"/>
    <col min="12965" max="12965" width="17.7109375" style="34" customWidth="1"/>
    <col min="12966" max="12966" width="4.7109375" style="34" bestFit="1" customWidth="1"/>
    <col min="12967" max="12967" width="50.7109375" style="34" customWidth="1"/>
    <col min="12968" max="12969" width="7.7109375" style="34" customWidth="1"/>
    <col min="12970" max="12970" width="17.7109375" style="34" customWidth="1"/>
    <col min="12971" max="12971" width="5.140625" style="34" bestFit="1" customWidth="1"/>
    <col min="12972" max="12972" width="50.7109375" style="34" customWidth="1"/>
    <col min="12973" max="12974" width="7.7109375" style="34" customWidth="1"/>
    <col min="12975" max="12975" width="17.7109375" style="34" customWidth="1"/>
    <col min="12976" max="12976" width="4.85546875" style="34" bestFit="1" customWidth="1"/>
    <col min="12977" max="12977" width="50.7109375" style="34" customWidth="1"/>
    <col min="12978" max="12979" width="7.7109375" style="34" customWidth="1"/>
    <col min="12980" max="12980" width="17.7109375" style="34" customWidth="1"/>
    <col min="12981" max="12981" width="5" style="34" bestFit="1" customWidth="1"/>
    <col min="12982" max="12982" width="50.7109375" style="34" customWidth="1"/>
    <col min="12983" max="12984" width="7.7109375" style="34" customWidth="1"/>
    <col min="12985" max="12985" width="17.7109375" style="34" customWidth="1"/>
    <col min="12986" max="12986" width="9.140625" style="34"/>
    <col min="12987" max="12987" width="41.85546875" style="34" bestFit="1" customWidth="1"/>
    <col min="12988" max="12988" width="6.140625" style="34" customWidth="1"/>
    <col min="12989" max="12989" width="6.7109375" style="34" customWidth="1"/>
    <col min="12990" max="12990" width="17.5703125" style="34" bestFit="1" customWidth="1"/>
    <col min="12991" max="13211" width="9.140625" style="34"/>
    <col min="13212" max="13212" width="5.7109375" style="34" customWidth="1"/>
    <col min="13213" max="13213" width="50.7109375" style="34" customWidth="1"/>
    <col min="13214" max="13215" width="7.7109375" style="34" customWidth="1"/>
    <col min="13216" max="13216" width="17.7109375" style="34" customWidth="1"/>
    <col min="13217" max="13217" width="4.85546875" style="34" bestFit="1" customWidth="1"/>
    <col min="13218" max="13218" width="50.7109375" style="34" customWidth="1"/>
    <col min="13219" max="13220" width="7.7109375" style="34" customWidth="1"/>
    <col min="13221" max="13221" width="17.7109375" style="34" customWidth="1"/>
    <col min="13222" max="13222" width="4.7109375" style="34" bestFit="1" customWidth="1"/>
    <col min="13223" max="13223" width="50.7109375" style="34" customWidth="1"/>
    <col min="13224" max="13225" width="7.7109375" style="34" customWidth="1"/>
    <col min="13226" max="13226" width="17.7109375" style="34" customWidth="1"/>
    <col min="13227" max="13227" width="5.140625" style="34" bestFit="1" customWidth="1"/>
    <col min="13228" max="13228" width="50.7109375" style="34" customWidth="1"/>
    <col min="13229" max="13230" width="7.7109375" style="34" customWidth="1"/>
    <col min="13231" max="13231" width="17.7109375" style="34" customWidth="1"/>
    <col min="13232" max="13232" width="4.85546875" style="34" bestFit="1" customWidth="1"/>
    <col min="13233" max="13233" width="50.7109375" style="34" customWidth="1"/>
    <col min="13234" max="13235" width="7.7109375" style="34" customWidth="1"/>
    <col min="13236" max="13236" width="17.7109375" style="34" customWidth="1"/>
    <col min="13237" max="13237" width="5" style="34" bestFit="1" customWidth="1"/>
    <col min="13238" max="13238" width="50.7109375" style="34" customWidth="1"/>
    <col min="13239" max="13240" width="7.7109375" style="34" customWidth="1"/>
    <col min="13241" max="13241" width="17.7109375" style="34" customWidth="1"/>
    <col min="13242" max="13242" width="9.140625" style="34"/>
    <col min="13243" max="13243" width="41.85546875" style="34" bestFit="1" customWidth="1"/>
    <col min="13244" max="13244" width="6.140625" style="34" customWidth="1"/>
    <col min="13245" max="13245" width="6.7109375" style="34" customWidth="1"/>
    <col min="13246" max="13246" width="17.5703125" style="34" bestFit="1" customWidth="1"/>
    <col min="13247" max="13467" width="9.140625" style="34"/>
    <col min="13468" max="13468" width="5.7109375" style="34" customWidth="1"/>
    <col min="13469" max="13469" width="50.7109375" style="34" customWidth="1"/>
    <col min="13470" max="13471" width="7.7109375" style="34" customWidth="1"/>
    <col min="13472" max="13472" width="17.7109375" style="34" customWidth="1"/>
    <col min="13473" max="13473" width="4.85546875" style="34" bestFit="1" customWidth="1"/>
    <col min="13474" max="13474" width="50.7109375" style="34" customWidth="1"/>
    <col min="13475" max="13476" width="7.7109375" style="34" customWidth="1"/>
    <col min="13477" max="13477" width="17.7109375" style="34" customWidth="1"/>
    <col min="13478" max="13478" width="4.7109375" style="34" bestFit="1" customWidth="1"/>
    <col min="13479" max="13479" width="50.7109375" style="34" customWidth="1"/>
    <col min="13480" max="13481" width="7.7109375" style="34" customWidth="1"/>
    <col min="13482" max="13482" width="17.7109375" style="34" customWidth="1"/>
    <col min="13483" max="13483" width="5.140625" style="34" bestFit="1" customWidth="1"/>
    <col min="13484" max="13484" width="50.7109375" style="34" customWidth="1"/>
    <col min="13485" max="13486" width="7.7109375" style="34" customWidth="1"/>
    <col min="13487" max="13487" width="17.7109375" style="34" customWidth="1"/>
    <col min="13488" max="13488" width="4.85546875" style="34" bestFit="1" customWidth="1"/>
    <col min="13489" max="13489" width="50.7109375" style="34" customWidth="1"/>
    <col min="13490" max="13491" width="7.7109375" style="34" customWidth="1"/>
    <col min="13492" max="13492" width="17.7109375" style="34" customWidth="1"/>
    <col min="13493" max="13493" width="5" style="34" bestFit="1" customWidth="1"/>
    <col min="13494" max="13494" width="50.7109375" style="34" customWidth="1"/>
    <col min="13495" max="13496" width="7.7109375" style="34" customWidth="1"/>
    <col min="13497" max="13497" width="17.7109375" style="34" customWidth="1"/>
    <col min="13498" max="13498" width="9.140625" style="34"/>
    <col min="13499" max="13499" width="41.85546875" style="34" bestFit="1" customWidth="1"/>
    <col min="13500" max="13500" width="6.140625" style="34" customWidth="1"/>
    <col min="13501" max="13501" width="6.7109375" style="34" customWidth="1"/>
    <col min="13502" max="13502" width="17.5703125" style="34" bestFit="1" customWidth="1"/>
    <col min="13503" max="13723" width="9.140625" style="34"/>
    <col min="13724" max="13724" width="5.7109375" style="34" customWidth="1"/>
    <col min="13725" max="13725" width="50.7109375" style="34" customWidth="1"/>
    <col min="13726" max="13727" width="7.7109375" style="34" customWidth="1"/>
    <col min="13728" max="13728" width="17.7109375" style="34" customWidth="1"/>
    <col min="13729" max="13729" width="4.85546875" style="34" bestFit="1" customWidth="1"/>
    <col min="13730" max="13730" width="50.7109375" style="34" customWidth="1"/>
    <col min="13731" max="13732" width="7.7109375" style="34" customWidth="1"/>
    <col min="13733" max="13733" width="17.7109375" style="34" customWidth="1"/>
    <col min="13734" max="13734" width="4.7109375" style="34" bestFit="1" customWidth="1"/>
    <col min="13735" max="13735" width="50.7109375" style="34" customWidth="1"/>
    <col min="13736" max="13737" width="7.7109375" style="34" customWidth="1"/>
    <col min="13738" max="13738" width="17.7109375" style="34" customWidth="1"/>
    <col min="13739" max="13739" width="5.140625" style="34" bestFit="1" customWidth="1"/>
    <col min="13740" max="13740" width="50.7109375" style="34" customWidth="1"/>
    <col min="13741" max="13742" width="7.7109375" style="34" customWidth="1"/>
    <col min="13743" max="13743" width="17.7109375" style="34" customWidth="1"/>
    <col min="13744" max="13744" width="4.85546875" style="34" bestFit="1" customWidth="1"/>
    <col min="13745" max="13745" width="50.7109375" style="34" customWidth="1"/>
    <col min="13746" max="13747" width="7.7109375" style="34" customWidth="1"/>
    <col min="13748" max="13748" width="17.7109375" style="34" customWidth="1"/>
    <col min="13749" max="13749" width="5" style="34" bestFit="1" customWidth="1"/>
    <col min="13750" max="13750" width="50.7109375" style="34" customWidth="1"/>
    <col min="13751" max="13752" width="7.7109375" style="34" customWidth="1"/>
    <col min="13753" max="13753" width="17.7109375" style="34" customWidth="1"/>
    <col min="13754" max="13754" width="9.140625" style="34"/>
    <col min="13755" max="13755" width="41.85546875" style="34" bestFit="1" customWidth="1"/>
    <col min="13756" max="13756" width="6.140625" style="34" customWidth="1"/>
    <col min="13757" max="13757" width="6.7109375" style="34" customWidth="1"/>
    <col min="13758" max="13758" width="17.5703125" style="34" bestFit="1" customWidth="1"/>
    <col min="13759" max="13979" width="9.140625" style="34"/>
    <col min="13980" max="13980" width="5.7109375" style="34" customWidth="1"/>
    <col min="13981" max="13981" width="50.7109375" style="34" customWidth="1"/>
    <col min="13982" max="13983" width="7.7109375" style="34" customWidth="1"/>
    <col min="13984" max="13984" width="17.7109375" style="34" customWidth="1"/>
    <col min="13985" max="13985" width="4.85546875" style="34" bestFit="1" customWidth="1"/>
    <col min="13986" max="13986" width="50.7109375" style="34" customWidth="1"/>
    <col min="13987" max="13988" width="7.7109375" style="34" customWidth="1"/>
    <col min="13989" max="13989" width="17.7109375" style="34" customWidth="1"/>
    <col min="13990" max="13990" width="4.7109375" style="34" bestFit="1" customWidth="1"/>
    <col min="13991" max="13991" width="50.7109375" style="34" customWidth="1"/>
    <col min="13992" max="13993" width="7.7109375" style="34" customWidth="1"/>
    <col min="13994" max="13994" width="17.7109375" style="34" customWidth="1"/>
    <col min="13995" max="13995" width="5.140625" style="34" bestFit="1" customWidth="1"/>
    <col min="13996" max="13996" width="50.7109375" style="34" customWidth="1"/>
    <col min="13997" max="13998" width="7.7109375" style="34" customWidth="1"/>
    <col min="13999" max="13999" width="17.7109375" style="34" customWidth="1"/>
    <col min="14000" max="14000" width="4.85546875" style="34" bestFit="1" customWidth="1"/>
    <col min="14001" max="14001" width="50.7109375" style="34" customWidth="1"/>
    <col min="14002" max="14003" width="7.7109375" style="34" customWidth="1"/>
    <col min="14004" max="14004" width="17.7109375" style="34" customWidth="1"/>
    <col min="14005" max="14005" width="5" style="34" bestFit="1" customWidth="1"/>
    <col min="14006" max="14006" width="50.7109375" style="34" customWidth="1"/>
    <col min="14007" max="14008" width="7.7109375" style="34" customWidth="1"/>
    <col min="14009" max="14009" width="17.7109375" style="34" customWidth="1"/>
    <col min="14010" max="14010" width="9.140625" style="34"/>
    <col min="14011" max="14011" width="41.85546875" style="34" bestFit="1" customWidth="1"/>
    <col min="14012" max="14012" width="6.140625" style="34" customWidth="1"/>
    <col min="14013" max="14013" width="6.7109375" style="34" customWidth="1"/>
    <col min="14014" max="14014" width="17.5703125" style="34" bestFit="1" customWidth="1"/>
    <col min="14015" max="14235" width="9.140625" style="34"/>
    <col min="14236" max="14236" width="5.7109375" style="34" customWidth="1"/>
    <col min="14237" max="14237" width="50.7109375" style="34" customWidth="1"/>
    <col min="14238" max="14239" width="7.7109375" style="34" customWidth="1"/>
    <col min="14240" max="14240" width="17.7109375" style="34" customWidth="1"/>
    <col min="14241" max="14241" width="4.85546875" style="34" bestFit="1" customWidth="1"/>
    <col min="14242" max="14242" width="50.7109375" style="34" customWidth="1"/>
    <col min="14243" max="14244" width="7.7109375" style="34" customWidth="1"/>
    <col min="14245" max="14245" width="17.7109375" style="34" customWidth="1"/>
    <col min="14246" max="14246" width="4.7109375" style="34" bestFit="1" customWidth="1"/>
    <col min="14247" max="14247" width="50.7109375" style="34" customWidth="1"/>
    <col min="14248" max="14249" width="7.7109375" style="34" customWidth="1"/>
    <col min="14250" max="14250" width="17.7109375" style="34" customWidth="1"/>
    <col min="14251" max="14251" width="5.140625" style="34" bestFit="1" customWidth="1"/>
    <col min="14252" max="14252" width="50.7109375" style="34" customWidth="1"/>
    <col min="14253" max="14254" width="7.7109375" style="34" customWidth="1"/>
    <col min="14255" max="14255" width="17.7109375" style="34" customWidth="1"/>
    <col min="14256" max="14256" width="4.85546875" style="34" bestFit="1" customWidth="1"/>
    <col min="14257" max="14257" width="50.7109375" style="34" customWidth="1"/>
    <col min="14258" max="14259" width="7.7109375" style="34" customWidth="1"/>
    <col min="14260" max="14260" width="17.7109375" style="34" customWidth="1"/>
    <col min="14261" max="14261" width="5" style="34" bestFit="1" customWidth="1"/>
    <col min="14262" max="14262" width="50.7109375" style="34" customWidth="1"/>
    <col min="14263" max="14264" width="7.7109375" style="34" customWidth="1"/>
    <col min="14265" max="14265" width="17.7109375" style="34" customWidth="1"/>
    <col min="14266" max="14266" width="9.140625" style="34"/>
    <col min="14267" max="14267" width="41.85546875" style="34" bestFit="1" customWidth="1"/>
    <col min="14268" max="14268" width="6.140625" style="34" customWidth="1"/>
    <col min="14269" max="14269" width="6.7109375" style="34" customWidth="1"/>
    <col min="14270" max="14270" width="17.5703125" style="34" bestFit="1" customWidth="1"/>
    <col min="14271" max="14491" width="9.140625" style="34"/>
    <col min="14492" max="14492" width="5.7109375" style="34" customWidth="1"/>
    <col min="14493" max="14493" width="50.7109375" style="34" customWidth="1"/>
    <col min="14494" max="14495" width="7.7109375" style="34" customWidth="1"/>
    <col min="14496" max="14496" width="17.7109375" style="34" customWidth="1"/>
    <col min="14497" max="14497" width="4.85546875" style="34" bestFit="1" customWidth="1"/>
    <col min="14498" max="14498" width="50.7109375" style="34" customWidth="1"/>
    <col min="14499" max="14500" width="7.7109375" style="34" customWidth="1"/>
    <col min="14501" max="14501" width="17.7109375" style="34" customWidth="1"/>
    <col min="14502" max="14502" width="4.7109375" style="34" bestFit="1" customWidth="1"/>
    <col min="14503" max="14503" width="50.7109375" style="34" customWidth="1"/>
    <col min="14504" max="14505" width="7.7109375" style="34" customWidth="1"/>
    <col min="14506" max="14506" width="17.7109375" style="34" customWidth="1"/>
    <col min="14507" max="14507" width="5.140625" style="34" bestFit="1" customWidth="1"/>
    <col min="14508" max="14508" width="50.7109375" style="34" customWidth="1"/>
    <col min="14509" max="14510" width="7.7109375" style="34" customWidth="1"/>
    <col min="14511" max="14511" width="17.7109375" style="34" customWidth="1"/>
    <col min="14512" max="14512" width="4.85546875" style="34" bestFit="1" customWidth="1"/>
    <col min="14513" max="14513" width="50.7109375" style="34" customWidth="1"/>
    <col min="14514" max="14515" width="7.7109375" style="34" customWidth="1"/>
    <col min="14516" max="14516" width="17.7109375" style="34" customWidth="1"/>
    <col min="14517" max="14517" width="5" style="34" bestFit="1" customWidth="1"/>
    <col min="14518" max="14518" width="50.7109375" style="34" customWidth="1"/>
    <col min="14519" max="14520" width="7.7109375" style="34" customWidth="1"/>
    <col min="14521" max="14521" width="17.7109375" style="34" customWidth="1"/>
    <col min="14522" max="14522" width="9.140625" style="34"/>
    <col min="14523" max="14523" width="41.85546875" style="34" bestFit="1" customWidth="1"/>
    <col min="14524" max="14524" width="6.140625" style="34" customWidth="1"/>
    <col min="14525" max="14525" width="6.7109375" style="34" customWidth="1"/>
    <col min="14526" max="14526" width="17.5703125" style="34" bestFit="1" customWidth="1"/>
    <col min="14527" max="14747" width="9.140625" style="34"/>
    <col min="14748" max="14748" width="5.7109375" style="34" customWidth="1"/>
    <col min="14749" max="14749" width="50.7109375" style="34" customWidth="1"/>
    <col min="14750" max="14751" width="7.7109375" style="34" customWidth="1"/>
    <col min="14752" max="14752" width="17.7109375" style="34" customWidth="1"/>
    <col min="14753" max="14753" width="4.85546875" style="34" bestFit="1" customWidth="1"/>
    <col min="14754" max="14754" width="50.7109375" style="34" customWidth="1"/>
    <col min="14755" max="14756" width="7.7109375" style="34" customWidth="1"/>
    <col min="14757" max="14757" width="17.7109375" style="34" customWidth="1"/>
    <col min="14758" max="14758" width="4.7109375" style="34" bestFit="1" customWidth="1"/>
    <col min="14759" max="14759" width="50.7109375" style="34" customWidth="1"/>
    <col min="14760" max="14761" width="7.7109375" style="34" customWidth="1"/>
    <col min="14762" max="14762" width="17.7109375" style="34" customWidth="1"/>
    <col min="14763" max="14763" width="5.140625" style="34" bestFit="1" customWidth="1"/>
    <col min="14764" max="14764" width="50.7109375" style="34" customWidth="1"/>
    <col min="14765" max="14766" width="7.7109375" style="34" customWidth="1"/>
    <col min="14767" max="14767" width="17.7109375" style="34" customWidth="1"/>
    <col min="14768" max="14768" width="4.85546875" style="34" bestFit="1" customWidth="1"/>
    <col min="14769" max="14769" width="50.7109375" style="34" customWidth="1"/>
    <col min="14770" max="14771" width="7.7109375" style="34" customWidth="1"/>
    <col min="14772" max="14772" width="17.7109375" style="34" customWidth="1"/>
    <col min="14773" max="14773" width="5" style="34" bestFit="1" customWidth="1"/>
    <col min="14774" max="14774" width="50.7109375" style="34" customWidth="1"/>
    <col min="14775" max="14776" width="7.7109375" style="34" customWidth="1"/>
    <col min="14777" max="14777" width="17.7109375" style="34" customWidth="1"/>
    <col min="14778" max="14778" width="9.140625" style="34"/>
    <col min="14779" max="14779" width="41.85546875" style="34" bestFit="1" customWidth="1"/>
    <col min="14780" max="14780" width="6.140625" style="34" customWidth="1"/>
    <col min="14781" max="14781" width="6.7109375" style="34" customWidth="1"/>
    <col min="14782" max="14782" width="17.5703125" style="34" bestFit="1" customWidth="1"/>
    <col min="14783" max="15003" width="9.140625" style="34"/>
    <col min="15004" max="15004" width="5.7109375" style="34" customWidth="1"/>
    <col min="15005" max="15005" width="50.7109375" style="34" customWidth="1"/>
    <col min="15006" max="15007" width="7.7109375" style="34" customWidth="1"/>
    <col min="15008" max="15008" width="17.7109375" style="34" customWidth="1"/>
    <col min="15009" max="15009" width="4.85546875" style="34" bestFit="1" customWidth="1"/>
    <col min="15010" max="15010" width="50.7109375" style="34" customWidth="1"/>
    <col min="15011" max="15012" width="7.7109375" style="34" customWidth="1"/>
    <col min="15013" max="15013" width="17.7109375" style="34" customWidth="1"/>
    <col min="15014" max="15014" width="4.7109375" style="34" bestFit="1" customWidth="1"/>
    <col min="15015" max="15015" width="50.7109375" style="34" customWidth="1"/>
    <col min="15016" max="15017" width="7.7109375" style="34" customWidth="1"/>
    <col min="15018" max="15018" width="17.7109375" style="34" customWidth="1"/>
    <col min="15019" max="15019" width="5.140625" style="34" bestFit="1" customWidth="1"/>
    <col min="15020" max="15020" width="50.7109375" style="34" customWidth="1"/>
    <col min="15021" max="15022" width="7.7109375" style="34" customWidth="1"/>
    <col min="15023" max="15023" width="17.7109375" style="34" customWidth="1"/>
    <col min="15024" max="15024" width="4.85546875" style="34" bestFit="1" customWidth="1"/>
    <col min="15025" max="15025" width="50.7109375" style="34" customWidth="1"/>
    <col min="15026" max="15027" width="7.7109375" style="34" customWidth="1"/>
    <col min="15028" max="15028" width="17.7109375" style="34" customWidth="1"/>
    <col min="15029" max="15029" width="5" style="34" bestFit="1" customWidth="1"/>
    <col min="15030" max="15030" width="50.7109375" style="34" customWidth="1"/>
    <col min="15031" max="15032" width="7.7109375" style="34" customWidth="1"/>
    <col min="15033" max="15033" width="17.7109375" style="34" customWidth="1"/>
    <col min="15034" max="15034" width="9.140625" style="34"/>
    <col min="15035" max="15035" width="41.85546875" style="34" bestFit="1" customWidth="1"/>
    <col min="15036" max="15036" width="6.140625" style="34" customWidth="1"/>
    <col min="15037" max="15037" width="6.7109375" style="34" customWidth="1"/>
    <col min="15038" max="15038" width="17.5703125" style="34" bestFit="1" customWidth="1"/>
    <col min="15039" max="15259" width="9.140625" style="34"/>
    <col min="15260" max="15260" width="5.7109375" style="34" customWidth="1"/>
    <col min="15261" max="15261" width="50.7109375" style="34" customWidth="1"/>
    <col min="15262" max="15263" width="7.7109375" style="34" customWidth="1"/>
    <col min="15264" max="15264" width="17.7109375" style="34" customWidth="1"/>
    <col min="15265" max="15265" width="4.85546875" style="34" bestFit="1" customWidth="1"/>
    <col min="15266" max="15266" width="50.7109375" style="34" customWidth="1"/>
    <col min="15267" max="15268" width="7.7109375" style="34" customWidth="1"/>
    <col min="15269" max="15269" width="17.7109375" style="34" customWidth="1"/>
    <col min="15270" max="15270" width="4.7109375" style="34" bestFit="1" customWidth="1"/>
    <col min="15271" max="15271" width="50.7109375" style="34" customWidth="1"/>
    <col min="15272" max="15273" width="7.7109375" style="34" customWidth="1"/>
    <col min="15274" max="15274" width="17.7109375" style="34" customWidth="1"/>
    <col min="15275" max="15275" width="5.140625" style="34" bestFit="1" customWidth="1"/>
    <col min="15276" max="15276" width="50.7109375" style="34" customWidth="1"/>
    <col min="15277" max="15278" width="7.7109375" style="34" customWidth="1"/>
    <col min="15279" max="15279" width="17.7109375" style="34" customWidth="1"/>
    <col min="15280" max="15280" width="4.85546875" style="34" bestFit="1" customWidth="1"/>
    <col min="15281" max="15281" width="50.7109375" style="34" customWidth="1"/>
    <col min="15282" max="15283" width="7.7109375" style="34" customWidth="1"/>
    <col min="15284" max="15284" width="17.7109375" style="34" customWidth="1"/>
    <col min="15285" max="15285" width="5" style="34" bestFit="1" customWidth="1"/>
    <col min="15286" max="15286" width="50.7109375" style="34" customWidth="1"/>
    <col min="15287" max="15288" width="7.7109375" style="34" customWidth="1"/>
    <col min="15289" max="15289" width="17.7109375" style="34" customWidth="1"/>
    <col min="15290" max="15290" width="9.140625" style="34"/>
    <col min="15291" max="15291" width="41.85546875" style="34" bestFit="1" customWidth="1"/>
    <col min="15292" max="15292" width="6.140625" style="34" customWidth="1"/>
    <col min="15293" max="15293" width="6.7109375" style="34" customWidth="1"/>
    <col min="15294" max="15294" width="17.5703125" style="34" bestFit="1" customWidth="1"/>
    <col min="15295" max="15515" width="9.140625" style="34"/>
    <col min="15516" max="15516" width="5.7109375" style="34" customWidth="1"/>
    <col min="15517" max="15517" width="50.7109375" style="34" customWidth="1"/>
    <col min="15518" max="15519" width="7.7109375" style="34" customWidth="1"/>
    <col min="15520" max="15520" width="17.7109375" style="34" customWidth="1"/>
    <col min="15521" max="15521" width="4.85546875" style="34" bestFit="1" customWidth="1"/>
    <col min="15522" max="15522" width="50.7109375" style="34" customWidth="1"/>
    <col min="15523" max="15524" width="7.7109375" style="34" customWidth="1"/>
    <col min="15525" max="15525" width="17.7109375" style="34" customWidth="1"/>
    <col min="15526" max="15526" width="4.7109375" style="34" bestFit="1" customWidth="1"/>
    <col min="15527" max="15527" width="50.7109375" style="34" customWidth="1"/>
    <col min="15528" max="15529" width="7.7109375" style="34" customWidth="1"/>
    <col min="15530" max="15530" width="17.7109375" style="34" customWidth="1"/>
    <col min="15531" max="15531" width="5.140625" style="34" bestFit="1" customWidth="1"/>
    <col min="15532" max="15532" width="50.7109375" style="34" customWidth="1"/>
    <col min="15533" max="15534" width="7.7109375" style="34" customWidth="1"/>
    <col min="15535" max="15535" width="17.7109375" style="34" customWidth="1"/>
    <col min="15536" max="15536" width="4.85546875" style="34" bestFit="1" customWidth="1"/>
    <col min="15537" max="15537" width="50.7109375" style="34" customWidth="1"/>
    <col min="15538" max="15539" width="7.7109375" style="34" customWidth="1"/>
    <col min="15540" max="15540" width="17.7109375" style="34" customWidth="1"/>
    <col min="15541" max="15541" width="5" style="34" bestFit="1" customWidth="1"/>
    <col min="15542" max="15542" width="50.7109375" style="34" customWidth="1"/>
    <col min="15543" max="15544" width="7.7109375" style="34" customWidth="1"/>
    <col min="15545" max="15545" width="17.7109375" style="34" customWidth="1"/>
    <col min="15546" max="15546" width="9.140625" style="34"/>
    <col min="15547" max="15547" width="41.85546875" style="34" bestFit="1" customWidth="1"/>
    <col min="15548" max="15548" width="6.140625" style="34" customWidth="1"/>
    <col min="15549" max="15549" width="6.7109375" style="34" customWidth="1"/>
    <col min="15550" max="15550" width="17.5703125" style="34" bestFit="1" customWidth="1"/>
    <col min="15551" max="15771" width="9.140625" style="34"/>
    <col min="15772" max="15772" width="5.7109375" style="34" customWidth="1"/>
    <col min="15773" max="15773" width="50.7109375" style="34" customWidth="1"/>
    <col min="15774" max="15775" width="7.7109375" style="34" customWidth="1"/>
    <col min="15776" max="15776" width="17.7109375" style="34" customWidth="1"/>
    <col min="15777" max="15777" width="4.85546875" style="34" bestFit="1" customWidth="1"/>
    <col min="15778" max="15778" width="50.7109375" style="34" customWidth="1"/>
    <col min="15779" max="15780" width="7.7109375" style="34" customWidth="1"/>
    <col min="15781" max="15781" width="17.7109375" style="34" customWidth="1"/>
    <col min="15782" max="15782" width="4.7109375" style="34" bestFit="1" customWidth="1"/>
    <col min="15783" max="15783" width="50.7109375" style="34" customWidth="1"/>
    <col min="15784" max="15785" width="7.7109375" style="34" customWidth="1"/>
    <col min="15786" max="15786" width="17.7109375" style="34" customWidth="1"/>
    <col min="15787" max="15787" width="5.140625" style="34" bestFit="1" customWidth="1"/>
    <col min="15788" max="15788" width="50.7109375" style="34" customWidth="1"/>
    <col min="15789" max="15790" width="7.7109375" style="34" customWidth="1"/>
    <col min="15791" max="15791" width="17.7109375" style="34" customWidth="1"/>
    <col min="15792" max="15792" width="4.85546875" style="34" bestFit="1" customWidth="1"/>
    <col min="15793" max="15793" width="50.7109375" style="34" customWidth="1"/>
    <col min="15794" max="15795" width="7.7109375" style="34" customWidth="1"/>
    <col min="15796" max="15796" width="17.7109375" style="34" customWidth="1"/>
    <col min="15797" max="15797" width="5" style="34" bestFit="1" customWidth="1"/>
    <col min="15798" max="15798" width="50.7109375" style="34" customWidth="1"/>
    <col min="15799" max="15800" width="7.7109375" style="34" customWidth="1"/>
    <col min="15801" max="15801" width="17.7109375" style="34" customWidth="1"/>
    <col min="15802" max="15802" width="9.140625" style="34"/>
    <col min="15803" max="15803" width="41.85546875" style="34" bestFit="1" customWidth="1"/>
    <col min="15804" max="15804" width="6.140625" style="34" customWidth="1"/>
    <col min="15805" max="15805" width="6.7109375" style="34" customWidth="1"/>
    <col min="15806" max="15806" width="17.5703125" style="34" bestFit="1" customWidth="1"/>
    <col min="15807" max="16027" width="9.140625" style="34"/>
    <col min="16028" max="16028" width="5.7109375" style="34" customWidth="1"/>
    <col min="16029" max="16029" width="50.7109375" style="34" customWidth="1"/>
    <col min="16030" max="16031" width="7.7109375" style="34" customWidth="1"/>
    <col min="16032" max="16032" width="17.7109375" style="34" customWidth="1"/>
    <col min="16033" max="16033" width="4.85546875" style="34" bestFit="1" customWidth="1"/>
    <col min="16034" max="16034" width="50.7109375" style="34" customWidth="1"/>
    <col min="16035" max="16036" width="7.7109375" style="34" customWidth="1"/>
    <col min="16037" max="16037" width="17.7109375" style="34" customWidth="1"/>
    <col min="16038" max="16038" width="4.7109375" style="34" bestFit="1" customWidth="1"/>
    <col min="16039" max="16039" width="50.7109375" style="34" customWidth="1"/>
    <col min="16040" max="16041" width="7.7109375" style="34" customWidth="1"/>
    <col min="16042" max="16042" width="17.7109375" style="34" customWidth="1"/>
    <col min="16043" max="16043" width="5.140625" style="34" bestFit="1" customWidth="1"/>
    <col min="16044" max="16044" width="50.7109375" style="34" customWidth="1"/>
    <col min="16045" max="16046" width="7.7109375" style="34" customWidth="1"/>
    <col min="16047" max="16047" width="17.7109375" style="34" customWidth="1"/>
    <col min="16048" max="16048" width="4.85546875" style="34" bestFit="1" customWidth="1"/>
    <col min="16049" max="16049" width="50.7109375" style="34" customWidth="1"/>
    <col min="16050" max="16051" width="7.7109375" style="34" customWidth="1"/>
    <col min="16052" max="16052" width="17.7109375" style="34" customWidth="1"/>
    <col min="16053" max="16053" width="5" style="34" bestFit="1" customWidth="1"/>
    <col min="16054" max="16054" width="50.7109375" style="34" customWidth="1"/>
    <col min="16055" max="16056" width="7.7109375" style="34" customWidth="1"/>
    <col min="16057" max="16057" width="17.7109375" style="34" customWidth="1"/>
    <col min="16058" max="16058" width="9.140625" style="34"/>
    <col min="16059" max="16059" width="41.85546875" style="34" bestFit="1" customWidth="1"/>
    <col min="16060" max="16060" width="6.140625" style="34" customWidth="1"/>
    <col min="16061" max="16061" width="6.7109375" style="34" customWidth="1"/>
    <col min="16062" max="16062" width="17.5703125" style="34" bestFit="1" customWidth="1"/>
    <col min="16063" max="16384" width="9.140625" style="34"/>
  </cols>
  <sheetData>
    <row r="1" spans="1:25" s="391" customFormat="1" ht="24" customHeight="1" thickBot="1" x14ac:dyDescent="0.35">
      <c r="A1" s="1285" t="s">
        <v>29</v>
      </c>
      <c r="B1" s="1286"/>
      <c r="C1" s="1286"/>
      <c r="D1" s="1286"/>
      <c r="E1" s="389" t="s">
        <v>350</v>
      </c>
      <c r="F1" s="1285" t="s">
        <v>117</v>
      </c>
      <c r="G1" s="1286"/>
      <c r="H1" s="1286"/>
      <c r="I1" s="1286"/>
      <c r="J1" s="390" t="s">
        <v>351</v>
      </c>
      <c r="K1" s="1285" t="s">
        <v>30</v>
      </c>
      <c r="L1" s="1286"/>
      <c r="M1" s="1286"/>
      <c r="N1" s="1286"/>
      <c r="O1" s="390" t="s">
        <v>352</v>
      </c>
      <c r="P1" s="1282" t="s">
        <v>416</v>
      </c>
      <c r="Q1" s="1282"/>
      <c r="R1" s="1282"/>
      <c r="S1" s="1282"/>
      <c r="T1" s="390" t="s">
        <v>353</v>
      </c>
      <c r="U1" s="1278" t="s">
        <v>298</v>
      </c>
      <c r="V1" s="1278"/>
      <c r="W1" s="1278"/>
      <c r="X1" s="1278"/>
      <c r="Y1" s="389"/>
    </row>
    <row r="2" spans="1:25" ht="67.5" customHeight="1" thickBot="1" x14ac:dyDescent="0.3">
      <c r="A2" s="339" t="s">
        <v>12</v>
      </c>
      <c r="B2" s="340" t="s">
        <v>13</v>
      </c>
      <c r="C2" s="341" t="s">
        <v>355</v>
      </c>
      <c r="D2" s="341" t="s">
        <v>14</v>
      </c>
      <c r="E2" s="342" t="s">
        <v>15</v>
      </c>
      <c r="F2" s="339" t="s">
        <v>12</v>
      </c>
      <c r="G2" s="340" t="s">
        <v>13</v>
      </c>
      <c r="H2" s="341" t="s">
        <v>355</v>
      </c>
      <c r="I2" s="341" t="s">
        <v>14</v>
      </c>
      <c r="J2" s="340" t="s">
        <v>15</v>
      </c>
      <c r="K2" s="339" t="s">
        <v>12</v>
      </c>
      <c r="L2" s="340" t="s">
        <v>13</v>
      </c>
      <c r="M2" s="341" t="s">
        <v>355</v>
      </c>
      <c r="N2" s="341" t="s">
        <v>14</v>
      </c>
      <c r="O2" s="340" t="s">
        <v>15</v>
      </c>
      <c r="P2" s="343" t="s">
        <v>12</v>
      </c>
      <c r="Q2" s="344"/>
      <c r="R2" s="341" t="s">
        <v>354</v>
      </c>
      <c r="S2" s="341" t="s">
        <v>14</v>
      </c>
      <c r="T2" s="340" t="s">
        <v>15</v>
      </c>
      <c r="U2" s="341" t="s">
        <v>12</v>
      </c>
      <c r="V2" s="340" t="s">
        <v>13</v>
      </c>
      <c r="W2" s="341" t="s">
        <v>354</v>
      </c>
      <c r="X2" s="341" t="s">
        <v>14</v>
      </c>
      <c r="Y2" s="342" t="s">
        <v>15</v>
      </c>
    </row>
    <row r="3" spans="1:25" x14ac:dyDescent="0.25">
      <c r="A3" s="1201">
        <v>1</v>
      </c>
      <c r="B3" s="14" t="s">
        <v>91</v>
      </c>
      <c r="C3" s="14">
        <v>15</v>
      </c>
      <c r="D3" s="14">
        <v>5</v>
      </c>
      <c r="E3" s="50" t="s">
        <v>92</v>
      </c>
      <c r="F3" s="1201">
        <v>1</v>
      </c>
      <c r="G3" s="14" t="s">
        <v>356</v>
      </c>
      <c r="H3" s="14">
        <v>15</v>
      </c>
      <c r="I3" s="14">
        <v>5</v>
      </c>
      <c r="J3" s="14" t="s">
        <v>99</v>
      </c>
      <c r="K3" s="1201">
        <v>1</v>
      </c>
      <c r="L3" s="34" t="s">
        <v>94</v>
      </c>
      <c r="M3" s="14">
        <v>15</v>
      </c>
      <c r="N3" s="14">
        <v>4</v>
      </c>
      <c r="O3" s="34" t="s">
        <v>92</v>
      </c>
      <c r="P3" s="1201">
        <v>1</v>
      </c>
      <c r="Q3" s="351" t="s">
        <v>226</v>
      </c>
      <c r="R3" s="34">
        <v>15</v>
      </c>
      <c r="S3" s="34">
        <v>5</v>
      </c>
      <c r="T3" s="34" t="s">
        <v>99</v>
      </c>
      <c r="U3" s="1279">
        <v>1</v>
      </c>
      <c r="V3" s="345" t="s">
        <v>299</v>
      </c>
      <c r="W3" s="346">
        <v>10</v>
      </c>
      <c r="X3" s="346">
        <v>4</v>
      </c>
      <c r="Y3" s="347" t="s">
        <v>99</v>
      </c>
    </row>
    <row r="4" spans="1:25" x14ac:dyDescent="0.25">
      <c r="A4" s="1202"/>
      <c r="B4" s="14" t="s">
        <v>32</v>
      </c>
      <c r="C4" s="14">
        <v>15</v>
      </c>
      <c r="D4" s="14">
        <v>5</v>
      </c>
      <c r="E4" s="50" t="s">
        <v>99</v>
      </c>
      <c r="F4" s="1202"/>
      <c r="G4" s="14" t="s">
        <v>91</v>
      </c>
      <c r="H4" s="14">
        <v>15</v>
      </c>
      <c r="I4" s="14">
        <v>5</v>
      </c>
      <c r="J4" s="14" t="s">
        <v>92</v>
      </c>
      <c r="K4" s="1202"/>
      <c r="L4" s="34" t="s">
        <v>93</v>
      </c>
      <c r="M4" s="14">
        <v>20</v>
      </c>
      <c r="N4" s="14">
        <v>4</v>
      </c>
      <c r="O4" s="34" t="s">
        <v>99</v>
      </c>
      <c r="P4" s="1202"/>
      <c r="Q4" s="351" t="s">
        <v>107</v>
      </c>
      <c r="R4" s="34">
        <v>20</v>
      </c>
      <c r="S4" s="34">
        <v>6</v>
      </c>
      <c r="T4" s="34" t="s">
        <v>99</v>
      </c>
      <c r="U4" s="1280"/>
      <c r="V4" s="34" t="s">
        <v>300</v>
      </c>
      <c r="W4" s="348">
        <v>10</v>
      </c>
      <c r="X4" s="348">
        <v>3</v>
      </c>
      <c r="Y4" s="349" t="s">
        <v>99</v>
      </c>
    </row>
    <row r="5" spans="1:25" x14ac:dyDescent="0.25">
      <c r="A5" s="1202"/>
      <c r="B5" s="14" t="s">
        <v>35</v>
      </c>
      <c r="C5" s="14">
        <v>15</v>
      </c>
      <c r="D5" s="14">
        <v>5</v>
      </c>
      <c r="E5" s="50" t="s">
        <v>99</v>
      </c>
      <c r="F5" s="1202"/>
      <c r="G5" s="14" t="s">
        <v>24</v>
      </c>
      <c r="H5" s="14">
        <v>15</v>
      </c>
      <c r="I5" s="14">
        <v>5</v>
      </c>
      <c r="J5" s="14" t="s">
        <v>99</v>
      </c>
      <c r="K5" s="1202"/>
      <c r="L5" s="34" t="s">
        <v>36</v>
      </c>
      <c r="M5" s="14">
        <v>15</v>
      </c>
      <c r="N5" s="14">
        <v>4</v>
      </c>
      <c r="O5" s="34" t="s">
        <v>99</v>
      </c>
      <c r="P5" s="1202"/>
      <c r="Q5" s="351" t="s">
        <v>231</v>
      </c>
      <c r="R5" s="34">
        <v>15</v>
      </c>
      <c r="S5" s="34">
        <v>6</v>
      </c>
      <c r="T5" s="34" t="s">
        <v>99</v>
      </c>
      <c r="U5" s="1280"/>
      <c r="V5" s="34" t="s">
        <v>301</v>
      </c>
      <c r="W5" s="348">
        <v>15</v>
      </c>
      <c r="X5" s="348">
        <v>4</v>
      </c>
      <c r="Y5" s="349" t="s">
        <v>92</v>
      </c>
    </row>
    <row r="6" spans="1:25" x14ac:dyDescent="0.25">
      <c r="A6" s="1202"/>
      <c r="B6" s="14" t="s">
        <v>24</v>
      </c>
      <c r="C6" s="14">
        <v>15</v>
      </c>
      <c r="D6" s="14">
        <v>5</v>
      </c>
      <c r="E6" s="50" t="s">
        <v>99</v>
      </c>
      <c r="F6" s="1202"/>
      <c r="G6" s="14" t="s">
        <v>25</v>
      </c>
      <c r="H6" s="14">
        <v>15</v>
      </c>
      <c r="I6" s="14">
        <v>5</v>
      </c>
      <c r="J6" s="14" t="s">
        <v>99</v>
      </c>
      <c r="K6" s="1202"/>
      <c r="L6" s="34" t="s">
        <v>37</v>
      </c>
      <c r="M6" s="14">
        <v>20</v>
      </c>
      <c r="N6" s="14">
        <v>5</v>
      </c>
      <c r="O6" s="34" t="s">
        <v>99</v>
      </c>
      <c r="P6" s="1202"/>
      <c r="Q6" s="351" t="s">
        <v>227</v>
      </c>
      <c r="R6" s="34">
        <v>10</v>
      </c>
      <c r="S6" s="34">
        <v>4</v>
      </c>
      <c r="T6" s="34" t="s">
        <v>99</v>
      </c>
      <c r="U6" s="1280"/>
      <c r="V6" s="14" t="s">
        <v>302</v>
      </c>
      <c r="W6" s="348">
        <v>15</v>
      </c>
      <c r="X6" s="348">
        <v>3</v>
      </c>
      <c r="Y6" s="349" t="s">
        <v>92</v>
      </c>
    </row>
    <row r="7" spans="1:25" x14ac:dyDescent="0.25">
      <c r="A7" s="1202"/>
      <c r="B7" s="14" t="s">
        <v>38</v>
      </c>
      <c r="C7" s="14">
        <v>20</v>
      </c>
      <c r="D7" s="14">
        <v>5</v>
      </c>
      <c r="E7" s="50" t="s">
        <v>99</v>
      </c>
      <c r="F7" s="1202"/>
      <c r="G7" s="14" t="s">
        <v>357</v>
      </c>
      <c r="H7" s="14">
        <v>15</v>
      </c>
      <c r="I7" s="14">
        <v>5</v>
      </c>
      <c r="J7" s="14" t="s">
        <v>99</v>
      </c>
      <c r="K7" s="1202"/>
      <c r="L7" s="34" t="s">
        <v>3</v>
      </c>
      <c r="M7" s="14">
        <v>15</v>
      </c>
      <c r="N7" s="14">
        <v>4</v>
      </c>
      <c r="O7" s="34" t="s">
        <v>99</v>
      </c>
      <c r="P7" s="1202"/>
      <c r="Q7" s="351" t="s">
        <v>228</v>
      </c>
      <c r="R7" s="34">
        <v>15</v>
      </c>
      <c r="S7" s="34">
        <v>3</v>
      </c>
      <c r="T7" s="34" t="s">
        <v>99</v>
      </c>
      <c r="U7" s="1280"/>
      <c r="V7" s="14" t="s">
        <v>303</v>
      </c>
      <c r="W7" s="348">
        <v>10</v>
      </c>
      <c r="X7" s="348">
        <v>3</v>
      </c>
      <c r="Y7" s="349" t="s">
        <v>99</v>
      </c>
    </row>
    <row r="8" spans="1:25" ht="16.5" thickBot="1" x14ac:dyDescent="0.3">
      <c r="A8" s="1202"/>
      <c r="B8" s="25" t="s">
        <v>135</v>
      </c>
      <c r="C8" s="25">
        <f>SUM(C3:C7)</f>
        <v>80</v>
      </c>
      <c r="D8" s="25">
        <f>SUM(D3:D7)</f>
        <v>25</v>
      </c>
      <c r="E8" s="52"/>
      <c r="F8" s="1202"/>
      <c r="G8" s="14" t="s">
        <v>35</v>
      </c>
      <c r="H8" s="14">
        <v>15</v>
      </c>
      <c r="I8" s="14">
        <v>5</v>
      </c>
      <c r="J8" s="14" t="s">
        <v>99</v>
      </c>
      <c r="K8" s="1202"/>
      <c r="L8" s="14" t="s">
        <v>73</v>
      </c>
      <c r="M8" s="14">
        <v>20</v>
      </c>
      <c r="N8" s="14">
        <v>6</v>
      </c>
      <c r="O8" s="14"/>
      <c r="P8" s="1202"/>
      <c r="Q8" s="364" t="s">
        <v>230</v>
      </c>
      <c r="R8" s="14">
        <v>15</v>
      </c>
      <c r="S8" s="14">
        <v>3</v>
      </c>
      <c r="T8" s="14" t="s">
        <v>99</v>
      </c>
      <c r="U8" s="1280"/>
      <c r="V8" s="14" t="s">
        <v>304</v>
      </c>
      <c r="W8" s="348">
        <v>10</v>
      </c>
      <c r="X8" s="348">
        <v>3</v>
      </c>
      <c r="Y8" s="349" t="s">
        <v>99</v>
      </c>
    </row>
    <row r="9" spans="1:25" ht="16.5" thickBot="1" x14ac:dyDescent="0.3">
      <c r="A9" s="1202">
        <v>2</v>
      </c>
      <c r="B9" s="14" t="s">
        <v>39</v>
      </c>
      <c r="C9" s="14">
        <v>15</v>
      </c>
      <c r="D9" s="14">
        <v>5</v>
      </c>
      <c r="E9" s="50" t="s">
        <v>99</v>
      </c>
      <c r="F9" s="1202"/>
      <c r="G9" s="25" t="s">
        <v>135</v>
      </c>
      <c r="H9" s="25">
        <f>SUM(H3:H8)</f>
        <v>90</v>
      </c>
      <c r="I9" s="25">
        <f>SUM(I3:I8)</f>
        <v>30</v>
      </c>
      <c r="J9" s="25"/>
      <c r="K9" s="1202"/>
      <c r="L9" s="25" t="s">
        <v>135</v>
      </c>
      <c r="M9" s="25">
        <f>SUM(M3:M8)</f>
        <v>105</v>
      </c>
      <c r="N9" s="25">
        <f>SUM(N3:N8)</f>
        <v>27</v>
      </c>
      <c r="O9" s="25"/>
      <c r="P9" s="1202"/>
      <c r="Q9" s="25" t="s">
        <v>135</v>
      </c>
      <c r="R9" s="350">
        <f>SUM(R3:R8)</f>
        <v>90</v>
      </c>
      <c r="S9" s="350">
        <f>SUM(S3:S8)</f>
        <v>27</v>
      </c>
      <c r="T9" s="350"/>
      <c r="U9" s="1280"/>
      <c r="V9" s="34" t="s">
        <v>305</v>
      </c>
      <c r="W9" s="348">
        <v>10</v>
      </c>
      <c r="X9" s="348">
        <v>4</v>
      </c>
      <c r="Y9" s="349" t="s">
        <v>99</v>
      </c>
    </row>
    <row r="10" spans="1:25" x14ac:dyDescent="0.25">
      <c r="A10" s="1202"/>
      <c r="B10" s="14" t="s">
        <v>290</v>
      </c>
      <c r="C10" s="14">
        <v>15</v>
      </c>
      <c r="D10" s="14">
        <v>5</v>
      </c>
      <c r="E10" s="50" t="s">
        <v>99</v>
      </c>
      <c r="F10" s="1202">
        <v>2</v>
      </c>
      <c r="G10" s="14" t="s">
        <v>290</v>
      </c>
      <c r="H10" s="14">
        <v>15</v>
      </c>
      <c r="I10" s="14">
        <v>5</v>
      </c>
      <c r="J10" s="14" t="s">
        <v>99</v>
      </c>
      <c r="K10" s="1202">
        <v>2</v>
      </c>
      <c r="L10" s="34" t="s">
        <v>109</v>
      </c>
      <c r="M10" s="14">
        <v>15</v>
      </c>
      <c r="N10" s="14">
        <v>6</v>
      </c>
      <c r="O10" s="34" t="s">
        <v>99</v>
      </c>
      <c r="P10" s="1283" t="s">
        <v>129</v>
      </c>
      <c r="Q10" s="351" t="s">
        <v>358</v>
      </c>
      <c r="R10" s="34">
        <v>15</v>
      </c>
      <c r="S10" s="34">
        <v>4</v>
      </c>
      <c r="T10" s="34" t="s">
        <v>99</v>
      </c>
      <c r="U10" s="1280"/>
      <c r="V10" s="352" t="s">
        <v>307</v>
      </c>
      <c r="W10" s="353">
        <v>10</v>
      </c>
      <c r="X10" s="353">
        <v>2</v>
      </c>
      <c r="Y10" s="354" t="s">
        <v>92</v>
      </c>
    </row>
    <row r="11" spans="1:25" ht="16.5" thickBot="1" x14ac:dyDescent="0.3">
      <c r="A11" s="1202"/>
      <c r="B11" s="14" t="s">
        <v>19</v>
      </c>
      <c r="C11" s="14">
        <v>15</v>
      </c>
      <c r="D11" s="14">
        <v>5</v>
      </c>
      <c r="E11" s="50" t="s">
        <v>92</v>
      </c>
      <c r="F11" s="1202"/>
      <c r="G11" s="14" t="s">
        <v>359</v>
      </c>
      <c r="H11" s="14">
        <v>15</v>
      </c>
      <c r="I11" s="14">
        <v>4</v>
      </c>
      <c r="J11" s="14" t="s">
        <v>99</v>
      </c>
      <c r="K11" s="1202"/>
      <c r="L11" s="34" t="s">
        <v>34</v>
      </c>
      <c r="M11" s="14">
        <v>20</v>
      </c>
      <c r="N11" s="14">
        <v>5</v>
      </c>
      <c r="O11" s="34" t="s">
        <v>99</v>
      </c>
      <c r="P11" s="1283"/>
      <c r="Q11" s="351" t="s">
        <v>361</v>
      </c>
      <c r="R11" s="34">
        <v>15</v>
      </c>
      <c r="S11" s="34">
        <v>4</v>
      </c>
      <c r="T11" s="34" t="s">
        <v>99</v>
      </c>
      <c r="U11" s="1280"/>
      <c r="V11" s="355" t="s">
        <v>135</v>
      </c>
      <c r="W11" s="356">
        <f>SUM(W3:W10)</f>
        <v>90</v>
      </c>
      <c r="X11" s="356">
        <f>SUM(X3:X10)</f>
        <v>26</v>
      </c>
      <c r="Y11" s="357"/>
    </row>
    <row r="12" spans="1:25" x14ac:dyDescent="0.25">
      <c r="A12" s="1202"/>
      <c r="B12" s="14" t="s">
        <v>108</v>
      </c>
      <c r="C12" s="14">
        <v>20</v>
      </c>
      <c r="D12" s="14">
        <v>5</v>
      </c>
      <c r="E12" s="50" t="s">
        <v>99</v>
      </c>
      <c r="F12" s="1202"/>
      <c r="G12" s="14" t="s">
        <v>39</v>
      </c>
      <c r="H12" s="14">
        <v>15</v>
      </c>
      <c r="I12" s="14">
        <v>5</v>
      </c>
      <c r="J12" s="14" t="s">
        <v>99</v>
      </c>
      <c r="K12" s="1202"/>
      <c r="L12" s="34" t="s">
        <v>126</v>
      </c>
      <c r="M12" s="14">
        <v>15</v>
      </c>
      <c r="N12" s="14">
        <v>5</v>
      </c>
      <c r="O12" s="34" t="s">
        <v>99</v>
      </c>
      <c r="P12" s="1283"/>
      <c r="Q12" s="351" t="s">
        <v>363</v>
      </c>
      <c r="R12" s="34">
        <v>15</v>
      </c>
      <c r="S12" s="34">
        <v>6</v>
      </c>
      <c r="T12" s="34" t="s">
        <v>99</v>
      </c>
      <c r="U12" s="1280" t="s">
        <v>129</v>
      </c>
      <c r="V12" s="351" t="s">
        <v>308</v>
      </c>
      <c r="W12" s="358">
        <v>15</v>
      </c>
      <c r="X12" s="358">
        <v>5</v>
      </c>
      <c r="Y12" s="359" t="s">
        <v>92</v>
      </c>
    </row>
    <row r="13" spans="1:25" x14ac:dyDescent="0.25">
      <c r="A13" s="1202"/>
      <c r="B13" s="14" t="s">
        <v>42</v>
      </c>
      <c r="C13" s="14">
        <v>15</v>
      </c>
      <c r="D13" s="14">
        <v>5</v>
      </c>
      <c r="E13" s="50" t="s">
        <v>99</v>
      </c>
      <c r="F13" s="1202"/>
      <c r="G13" s="14" t="s">
        <v>362</v>
      </c>
      <c r="H13" s="14">
        <v>15</v>
      </c>
      <c r="I13" s="14">
        <v>4</v>
      </c>
      <c r="J13" s="14" t="s">
        <v>99</v>
      </c>
      <c r="K13" s="1202"/>
      <c r="L13" s="34" t="s">
        <v>73</v>
      </c>
      <c r="M13" s="14">
        <v>30</v>
      </c>
      <c r="N13" s="14">
        <v>10</v>
      </c>
      <c r="P13" s="1283"/>
      <c r="Q13" s="351" t="s">
        <v>232</v>
      </c>
      <c r="R13" s="34">
        <v>10</v>
      </c>
      <c r="S13" s="34">
        <v>3</v>
      </c>
      <c r="T13" s="34" t="s">
        <v>99</v>
      </c>
      <c r="U13" s="1280"/>
      <c r="V13" s="351" t="s">
        <v>309</v>
      </c>
      <c r="W13" s="348">
        <v>15</v>
      </c>
      <c r="X13" s="348">
        <v>5</v>
      </c>
      <c r="Y13" s="349" t="s">
        <v>99</v>
      </c>
    </row>
    <row r="14" spans="1:25" ht="16.5" thickBot="1" x14ac:dyDescent="0.3">
      <c r="A14" s="1202"/>
      <c r="B14" s="25" t="s">
        <v>135</v>
      </c>
      <c r="C14" s="25">
        <f>SUM(C9:C13)</f>
        <v>80</v>
      </c>
      <c r="D14" s="25">
        <f>SUM(D9:D13)</f>
        <v>25</v>
      </c>
      <c r="E14" s="52"/>
      <c r="F14" s="1202"/>
      <c r="G14" s="14" t="s">
        <v>364</v>
      </c>
      <c r="H14" s="14">
        <v>15</v>
      </c>
      <c r="I14" s="14">
        <v>4</v>
      </c>
      <c r="J14" s="14" t="s">
        <v>99</v>
      </c>
      <c r="K14" s="1202"/>
      <c r="L14" s="25" t="s">
        <v>135</v>
      </c>
      <c r="M14" s="25">
        <f>SUM(M10:M13)</f>
        <v>80</v>
      </c>
      <c r="N14" s="25">
        <f>SUM(N10:N13)</f>
        <v>26</v>
      </c>
      <c r="O14" s="25"/>
      <c r="P14" s="1283"/>
      <c r="Q14" s="351" t="s">
        <v>233</v>
      </c>
      <c r="R14" s="34">
        <v>10</v>
      </c>
      <c r="S14" s="34">
        <v>3</v>
      </c>
      <c r="T14" s="34" t="s">
        <v>99</v>
      </c>
      <c r="U14" s="1280"/>
      <c r="V14" s="351" t="s">
        <v>310</v>
      </c>
      <c r="W14" s="348">
        <v>15</v>
      </c>
      <c r="X14" s="348">
        <v>5</v>
      </c>
      <c r="Y14" s="349" t="s">
        <v>99</v>
      </c>
    </row>
    <row r="15" spans="1:25" ht="25.5" customHeight="1" x14ac:dyDescent="0.25">
      <c r="A15" s="1202">
        <v>3</v>
      </c>
      <c r="B15" s="14" t="s">
        <v>44</v>
      </c>
      <c r="C15" s="14">
        <v>15</v>
      </c>
      <c r="D15" s="14">
        <v>5</v>
      </c>
      <c r="E15" s="50" t="s">
        <v>99</v>
      </c>
      <c r="F15" s="1202"/>
      <c r="G15" s="352" t="s">
        <v>43</v>
      </c>
      <c r="H15" s="14">
        <v>15</v>
      </c>
      <c r="I15" s="14">
        <v>3</v>
      </c>
      <c r="J15" s="14" t="s">
        <v>92</v>
      </c>
      <c r="K15" s="1202">
        <v>3</v>
      </c>
      <c r="L15" s="14" t="s">
        <v>47</v>
      </c>
      <c r="M15" s="14">
        <v>15</v>
      </c>
      <c r="N15" s="14">
        <v>3</v>
      </c>
      <c r="O15" s="34" t="s">
        <v>99</v>
      </c>
      <c r="P15" s="1283"/>
      <c r="Q15" s="49" t="s">
        <v>407</v>
      </c>
      <c r="R15" s="34">
        <v>15</v>
      </c>
      <c r="S15" s="34">
        <v>5</v>
      </c>
      <c r="T15" s="34" t="s">
        <v>99</v>
      </c>
      <c r="U15" s="1280"/>
      <c r="V15" s="351" t="s">
        <v>311</v>
      </c>
      <c r="W15" s="360">
        <v>15</v>
      </c>
      <c r="X15" s="360">
        <v>4</v>
      </c>
      <c r="Y15" s="361" t="s">
        <v>92</v>
      </c>
    </row>
    <row r="16" spans="1:25" ht="16.5" thickBot="1" x14ac:dyDescent="0.3">
      <c r="A16" s="1202"/>
      <c r="B16" s="14" t="s">
        <v>45</v>
      </c>
      <c r="C16" s="14">
        <v>20</v>
      </c>
      <c r="D16" s="14">
        <v>5</v>
      </c>
      <c r="E16" s="50" t="s">
        <v>99</v>
      </c>
      <c r="F16" s="1202"/>
      <c r="G16" s="25" t="s">
        <v>135</v>
      </c>
      <c r="H16" s="25">
        <f>SUM(H10:H15)</f>
        <v>90</v>
      </c>
      <c r="I16" s="25">
        <f>SUM(I10:I15)</f>
        <v>25</v>
      </c>
      <c r="J16" s="25"/>
      <c r="K16" s="1202"/>
      <c r="L16" s="14" t="s">
        <v>49</v>
      </c>
      <c r="M16" s="14">
        <v>10</v>
      </c>
      <c r="N16" s="14">
        <v>3</v>
      </c>
      <c r="O16" s="34" t="s">
        <v>92</v>
      </c>
      <c r="P16" s="1283"/>
      <c r="Q16" s="25" t="s">
        <v>135</v>
      </c>
      <c r="R16" s="350">
        <f>SUM(R10:R15)</f>
        <v>80</v>
      </c>
      <c r="S16" s="350">
        <f>SUM(S10:S15)</f>
        <v>25</v>
      </c>
      <c r="T16" s="350"/>
      <c r="U16" s="1280"/>
      <c r="V16" s="351" t="s">
        <v>19</v>
      </c>
      <c r="W16" s="17">
        <v>15</v>
      </c>
      <c r="X16" s="17">
        <v>4</v>
      </c>
      <c r="Y16" s="362" t="s">
        <v>92</v>
      </c>
    </row>
    <row r="17" spans="1:25" x14ac:dyDescent="0.25">
      <c r="A17" s="1202"/>
      <c r="B17" s="351" t="s">
        <v>291</v>
      </c>
      <c r="C17" s="34">
        <v>15</v>
      </c>
      <c r="D17" s="34">
        <v>4</v>
      </c>
      <c r="E17" s="34" t="s">
        <v>92</v>
      </c>
      <c r="F17" s="1202">
        <v>3</v>
      </c>
      <c r="G17" s="14" t="s">
        <v>44</v>
      </c>
      <c r="H17" s="14">
        <v>15</v>
      </c>
      <c r="I17" s="14">
        <v>5</v>
      </c>
      <c r="J17" s="14" t="s">
        <v>99</v>
      </c>
      <c r="K17" s="1202"/>
      <c r="L17" s="351" t="s">
        <v>293</v>
      </c>
      <c r="M17" s="34">
        <v>15</v>
      </c>
      <c r="N17" s="34">
        <v>3</v>
      </c>
      <c r="O17" s="14" t="s">
        <v>92</v>
      </c>
      <c r="P17" s="1283" t="s">
        <v>120</v>
      </c>
      <c r="Q17" s="14" t="s">
        <v>91</v>
      </c>
      <c r="R17" s="34">
        <v>15</v>
      </c>
      <c r="S17" s="34">
        <v>5</v>
      </c>
      <c r="T17" s="34" t="s">
        <v>92</v>
      </c>
      <c r="U17" s="1280"/>
      <c r="V17" s="351" t="s">
        <v>307</v>
      </c>
      <c r="W17" s="353">
        <v>10</v>
      </c>
      <c r="X17" s="353">
        <v>2</v>
      </c>
      <c r="Y17" s="354" t="s">
        <v>92</v>
      </c>
    </row>
    <row r="18" spans="1:25" ht="16.5" thickBot="1" x14ac:dyDescent="0.3">
      <c r="A18" s="1202"/>
      <c r="B18" s="14" t="s">
        <v>48</v>
      </c>
      <c r="C18" s="14">
        <v>15</v>
      </c>
      <c r="D18" s="14">
        <v>5</v>
      </c>
      <c r="E18" s="50" t="s">
        <v>99</v>
      </c>
      <c r="F18" s="1202"/>
      <c r="G18" s="14" t="s">
        <v>45</v>
      </c>
      <c r="H18" s="14">
        <v>20</v>
      </c>
      <c r="I18" s="14">
        <v>5</v>
      </c>
      <c r="J18" s="14" t="s">
        <v>99</v>
      </c>
      <c r="K18" s="1202"/>
      <c r="L18" s="14" t="s">
        <v>51</v>
      </c>
      <c r="M18" s="14">
        <v>10</v>
      </c>
      <c r="N18" s="14">
        <v>3</v>
      </c>
      <c r="O18" s="34" t="s">
        <v>99</v>
      </c>
      <c r="P18" s="1283"/>
      <c r="Q18" s="14" t="s">
        <v>234</v>
      </c>
      <c r="R18" s="34">
        <v>15</v>
      </c>
      <c r="S18" s="34">
        <v>4</v>
      </c>
      <c r="T18" s="34" t="s">
        <v>99</v>
      </c>
      <c r="U18" s="1280"/>
      <c r="V18" s="355" t="s">
        <v>135</v>
      </c>
      <c r="W18" s="356">
        <f>SUM(W12:W17)</f>
        <v>85</v>
      </c>
      <c r="X18" s="356">
        <f>SUM(X12:X17)</f>
        <v>25</v>
      </c>
      <c r="Y18" s="363"/>
    </row>
    <row r="19" spans="1:25" x14ac:dyDescent="0.25">
      <c r="A19" s="1202"/>
      <c r="B19" s="14" t="s">
        <v>50</v>
      </c>
      <c r="C19" s="14">
        <v>15</v>
      </c>
      <c r="D19" s="14">
        <v>4</v>
      </c>
      <c r="E19" s="50" t="s">
        <v>99</v>
      </c>
      <c r="F19" s="1202"/>
      <c r="G19" s="351" t="s">
        <v>43</v>
      </c>
      <c r="H19" s="14">
        <v>15</v>
      </c>
      <c r="I19" s="14">
        <v>3</v>
      </c>
      <c r="J19" s="14" t="s">
        <v>92</v>
      </c>
      <c r="K19" s="1202"/>
      <c r="L19" s="14" t="s">
        <v>73</v>
      </c>
      <c r="M19" s="14">
        <v>45</v>
      </c>
      <c r="N19" s="14">
        <v>15</v>
      </c>
      <c r="P19" s="1283"/>
      <c r="Q19" s="351" t="s">
        <v>235</v>
      </c>
      <c r="R19" s="34">
        <v>10</v>
      </c>
      <c r="S19" s="34">
        <v>4</v>
      </c>
      <c r="T19" s="34" t="s">
        <v>99</v>
      </c>
      <c r="U19" s="1280">
        <v>3</v>
      </c>
      <c r="V19" s="15" t="s">
        <v>312</v>
      </c>
      <c r="W19" s="346">
        <v>10</v>
      </c>
      <c r="X19" s="346">
        <v>3</v>
      </c>
      <c r="Y19" s="347" t="s">
        <v>99</v>
      </c>
    </row>
    <row r="20" spans="1:25" ht="25.5" customHeight="1" thickBot="1" x14ac:dyDescent="0.3">
      <c r="A20" s="1202"/>
      <c r="B20" s="364" t="s">
        <v>43</v>
      </c>
      <c r="C20" s="14">
        <v>15</v>
      </c>
      <c r="D20" s="14">
        <v>4</v>
      </c>
      <c r="E20" s="50" t="s">
        <v>92</v>
      </c>
      <c r="F20" s="1202"/>
      <c r="G20" s="14" t="s">
        <v>121</v>
      </c>
      <c r="H20" s="14">
        <v>45</v>
      </c>
      <c r="I20" s="14">
        <v>14</v>
      </c>
      <c r="J20" s="14"/>
      <c r="K20" s="1202"/>
      <c r="L20" s="25" t="s">
        <v>135</v>
      </c>
      <c r="M20" s="25">
        <f>SUM(M15:M19)</f>
        <v>95</v>
      </c>
      <c r="N20" s="25">
        <f>SUM(N15:N19)</f>
        <v>27</v>
      </c>
      <c r="O20" s="25"/>
      <c r="P20" s="1283"/>
      <c r="Q20" s="14" t="s">
        <v>365</v>
      </c>
      <c r="R20" s="34">
        <v>20</v>
      </c>
      <c r="S20" s="34">
        <v>5</v>
      </c>
      <c r="T20" s="34" t="s">
        <v>99</v>
      </c>
      <c r="U20" s="1280"/>
      <c r="V20" s="14" t="s">
        <v>313</v>
      </c>
      <c r="W20" s="348">
        <v>10</v>
      </c>
      <c r="X20" s="348">
        <v>3</v>
      </c>
      <c r="Y20" s="349" t="s">
        <v>99</v>
      </c>
    </row>
    <row r="21" spans="1:25" ht="16.5" thickBot="1" x14ac:dyDescent="0.3">
      <c r="A21" s="1202"/>
      <c r="B21" s="25" t="s">
        <v>135</v>
      </c>
      <c r="C21" s="25">
        <f>SUM(C15:C20)</f>
        <v>95</v>
      </c>
      <c r="D21" s="25">
        <f>SUM(D15:D20)</f>
        <v>27</v>
      </c>
      <c r="E21" s="52"/>
      <c r="F21" s="1202"/>
      <c r="G21" s="25" t="s">
        <v>135</v>
      </c>
      <c r="H21" s="25">
        <f>SUM(H17:H20)</f>
        <v>95</v>
      </c>
      <c r="I21" s="25">
        <f>SUM(I17:I20)</f>
        <v>27</v>
      </c>
      <c r="J21" s="25"/>
      <c r="K21" s="1280">
        <v>4</v>
      </c>
      <c r="L21" s="295" t="s">
        <v>31</v>
      </c>
      <c r="M21" s="17">
        <v>10</v>
      </c>
      <c r="N21" s="17">
        <v>3</v>
      </c>
      <c r="O21" s="295" t="s">
        <v>92</v>
      </c>
      <c r="P21" s="1283"/>
      <c r="Q21" s="14" t="s">
        <v>366</v>
      </c>
      <c r="R21" s="34">
        <v>15</v>
      </c>
      <c r="S21" s="34">
        <v>4</v>
      </c>
      <c r="T21" s="34" t="s">
        <v>92</v>
      </c>
      <c r="U21" s="1280"/>
      <c r="V21" s="14" t="s">
        <v>314</v>
      </c>
      <c r="W21" s="348">
        <v>20</v>
      </c>
      <c r="X21" s="348">
        <v>4</v>
      </c>
      <c r="Y21" s="349" t="s">
        <v>99</v>
      </c>
    </row>
    <row r="22" spans="1:25" x14ac:dyDescent="0.25">
      <c r="A22" s="1202">
        <v>4</v>
      </c>
      <c r="B22" s="21" t="s">
        <v>52</v>
      </c>
      <c r="C22" s="21">
        <v>20</v>
      </c>
      <c r="D22" s="21">
        <v>6</v>
      </c>
      <c r="E22" s="362" t="s">
        <v>99</v>
      </c>
      <c r="F22" s="1202">
        <v>4</v>
      </c>
      <c r="G22" s="22" t="s">
        <v>121</v>
      </c>
      <c r="H22" s="14">
        <v>70</v>
      </c>
      <c r="I22" s="14">
        <v>15</v>
      </c>
      <c r="J22" s="14"/>
      <c r="K22" s="1280"/>
      <c r="L22" s="295" t="s">
        <v>41</v>
      </c>
      <c r="M22" s="17">
        <v>15</v>
      </c>
      <c r="N22" s="17">
        <v>4</v>
      </c>
      <c r="O22" s="295" t="s">
        <v>99</v>
      </c>
      <c r="P22" s="1283"/>
      <c r="Q22" s="14" t="s">
        <v>236</v>
      </c>
      <c r="R22" s="34">
        <v>15</v>
      </c>
      <c r="S22" s="34">
        <v>5</v>
      </c>
      <c r="T22" s="34" t="s">
        <v>92</v>
      </c>
      <c r="U22" s="1280"/>
      <c r="V22" s="44" t="s">
        <v>315</v>
      </c>
      <c r="W22" s="360">
        <v>15</v>
      </c>
      <c r="X22" s="360">
        <v>4</v>
      </c>
      <c r="Y22" s="50" t="s">
        <v>99</v>
      </c>
    </row>
    <row r="23" spans="1:25" ht="16.5" thickBot="1" x14ac:dyDescent="0.3">
      <c r="A23" s="1202"/>
      <c r="B23" s="21" t="s">
        <v>292</v>
      </c>
      <c r="C23" s="21">
        <v>15</v>
      </c>
      <c r="D23" s="21">
        <v>5</v>
      </c>
      <c r="E23" s="362" t="s">
        <v>99</v>
      </c>
      <c r="F23" s="1202"/>
      <c r="G23" s="364" t="s">
        <v>43</v>
      </c>
      <c r="H23" s="14">
        <v>15</v>
      </c>
      <c r="I23" s="14">
        <v>3</v>
      </c>
      <c r="J23" s="14" t="s">
        <v>92</v>
      </c>
      <c r="K23" s="1280"/>
      <c r="L23" s="14" t="s">
        <v>89</v>
      </c>
      <c r="M23" s="34">
        <v>15</v>
      </c>
      <c r="N23" s="34">
        <v>3</v>
      </c>
      <c r="O23" s="34" t="s">
        <v>92</v>
      </c>
      <c r="P23" s="1283"/>
      <c r="Q23" s="25" t="s">
        <v>135</v>
      </c>
      <c r="R23" s="350">
        <f>SUM(R17:R22)</f>
        <v>90</v>
      </c>
      <c r="S23" s="350">
        <f>SUM(S17:S22)</f>
        <v>27</v>
      </c>
      <c r="T23" s="350"/>
      <c r="U23" s="1280"/>
      <c r="V23" s="14" t="s">
        <v>316</v>
      </c>
      <c r="W23" s="348">
        <v>10</v>
      </c>
      <c r="X23" s="348">
        <v>3</v>
      </c>
      <c r="Y23" s="349" t="s">
        <v>99</v>
      </c>
    </row>
    <row r="24" spans="1:25" x14ac:dyDescent="0.25">
      <c r="A24" s="1202"/>
      <c r="B24" s="364" t="s">
        <v>43</v>
      </c>
      <c r="C24" s="21">
        <v>15</v>
      </c>
      <c r="D24" s="21">
        <v>4</v>
      </c>
      <c r="E24" s="362" t="s">
        <v>92</v>
      </c>
      <c r="F24" s="1202"/>
      <c r="G24" s="21" t="s">
        <v>40</v>
      </c>
      <c r="H24" s="17">
        <v>15</v>
      </c>
      <c r="I24" s="17">
        <v>5</v>
      </c>
      <c r="J24" s="362" t="s">
        <v>99</v>
      </c>
      <c r="K24" s="1280"/>
      <c r="L24" s="14" t="s">
        <v>90</v>
      </c>
      <c r="M24" s="34">
        <v>15</v>
      </c>
      <c r="N24" s="34">
        <v>3</v>
      </c>
      <c r="O24" s="14" t="s">
        <v>99</v>
      </c>
      <c r="P24" s="1283" t="s">
        <v>122</v>
      </c>
      <c r="Q24" s="351" t="s">
        <v>237</v>
      </c>
      <c r="R24" s="34">
        <v>10</v>
      </c>
      <c r="S24" s="34">
        <v>2</v>
      </c>
      <c r="T24" s="34" t="s">
        <v>92</v>
      </c>
      <c r="U24" s="1280"/>
      <c r="V24" s="14" t="s">
        <v>317</v>
      </c>
      <c r="W24" s="348">
        <v>10</v>
      </c>
      <c r="X24" s="348">
        <v>4</v>
      </c>
      <c r="Y24" s="349" t="s">
        <v>99</v>
      </c>
    </row>
    <row r="25" spans="1:25" ht="16.5" thickBot="1" x14ac:dyDescent="0.3">
      <c r="A25" s="1202"/>
      <c r="B25" s="21" t="s">
        <v>33</v>
      </c>
      <c r="C25" s="21">
        <v>15</v>
      </c>
      <c r="D25" s="21">
        <v>5</v>
      </c>
      <c r="E25" s="362" t="s">
        <v>92</v>
      </c>
      <c r="F25" s="1202"/>
      <c r="G25" s="25" t="s">
        <v>135</v>
      </c>
      <c r="H25" s="25">
        <f>SUM(H22:H24)</f>
        <v>100</v>
      </c>
      <c r="I25" s="25">
        <f>SUM(I22:I24)</f>
        <v>23</v>
      </c>
      <c r="J25" s="357"/>
      <c r="K25" s="1280"/>
      <c r="L25" s="14" t="s">
        <v>73</v>
      </c>
      <c r="M25" s="14">
        <v>50</v>
      </c>
      <c r="N25" s="14">
        <v>14</v>
      </c>
      <c r="P25" s="1283"/>
      <c r="Q25" s="351" t="s">
        <v>324</v>
      </c>
      <c r="R25" s="34">
        <v>20</v>
      </c>
      <c r="S25" s="34">
        <v>3</v>
      </c>
      <c r="T25" s="34" t="s">
        <v>99</v>
      </c>
      <c r="U25" s="1280"/>
      <c r="V25" s="14" t="s">
        <v>318</v>
      </c>
      <c r="W25" s="348">
        <v>10</v>
      </c>
      <c r="X25" s="348">
        <v>4</v>
      </c>
      <c r="Y25" s="349" t="s">
        <v>99</v>
      </c>
    </row>
    <row r="26" spans="1:25" ht="16.5" thickBot="1" x14ac:dyDescent="0.3">
      <c r="A26" s="1202"/>
      <c r="B26" s="21" t="s">
        <v>40</v>
      </c>
      <c r="C26" s="21">
        <v>15</v>
      </c>
      <c r="D26" s="21">
        <v>5</v>
      </c>
      <c r="E26" s="362" t="s">
        <v>99</v>
      </c>
      <c r="F26" s="398"/>
      <c r="G26" s="14" t="s">
        <v>53</v>
      </c>
      <c r="H26" s="14">
        <v>20</v>
      </c>
      <c r="I26" s="14">
        <v>15</v>
      </c>
      <c r="J26" s="14" t="s">
        <v>92</v>
      </c>
      <c r="K26" s="1280"/>
      <c r="L26" s="25" t="s">
        <v>135</v>
      </c>
      <c r="M26" s="25">
        <f>SUM(M21:M25)</f>
        <v>105</v>
      </c>
      <c r="N26" s="25">
        <f>SUM(N21:N25)</f>
        <v>27</v>
      </c>
      <c r="O26" s="25"/>
      <c r="P26" s="1283"/>
      <c r="Q26" s="351" t="s">
        <v>367</v>
      </c>
      <c r="R26" s="14">
        <v>15</v>
      </c>
      <c r="S26" s="14">
        <v>4</v>
      </c>
      <c r="T26" s="14" t="s">
        <v>92</v>
      </c>
      <c r="U26" s="1280"/>
      <c r="V26" s="14" t="s">
        <v>319</v>
      </c>
      <c r="W26" s="348">
        <v>10</v>
      </c>
      <c r="X26" s="348">
        <v>3</v>
      </c>
      <c r="Y26" s="349" t="s">
        <v>92</v>
      </c>
    </row>
    <row r="27" spans="1:25" ht="16.5" thickBot="1" x14ac:dyDescent="0.3">
      <c r="A27" s="1202"/>
      <c r="B27" s="21" t="s">
        <v>46</v>
      </c>
      <c r="C27" s="21">
        <v>10</v>
      </c>
      <c r="D27" s="21">
        <v>3</v>
      </c>
      <c r="E27" s="362" t="s">
        <v>99</v>
      </c>
      <c r="F27" s="18"/>
      <c r="K27" s="18"/>
      <c r="L27" s="14" t="s">
        <v>53</v>
      </c>
      <c r="M27" s="14">
        <v>10</v>
      </c>
      <c r="N27" s="14">
        <v>13</v>
      </c>
      <c r="O27" s="14" t="s">
        <v>92</v>
      </c>
      <c r="P27" s="1283"/>
      <c r="Q27" s="351" t="s">
        <v>368</v>
      </c>
      <c r="R27" s="14">
        <v>15</v>
      </c>
      <c r="S27" s="14">
        <v>3</v>
      </c>
      <c r="T27" s="14" t="s">
        <v>92</v>
      </c>
      <c r="U27" s="1280"/>
      <c r="V27" s="355" t="s">
        <v>135</v>
      </c>
      <c r="W27" s="356">
        <f>SUM(W19:W26)</f>
        <v>95</v>
      </c>
      <c r="X27" s="356">
        <f>SUM(X19:X26)</f>
        <v>28</v>
      </c>
      <c r="Y27" s="363"/>
    </row>
    <row r="28" spans="1:25" ht="16.5" thickBot="1" x14ac:dyDescent="0.3">
      <c r="A28" s="1202"/>
      <c r="B28" s="25" t="s">
        <v>135</v>
      </c>
      <c r="C28" s="25">
        <f>SUM(C22:C27)</f>
        <v>90</v>
      </c>
      <c r="D28" s="25">
        <f>SUM(D22:D27)</f>
        <v>28</v>
      </c>
      <c r="E28" s="52"/>
      <c r="F28" s="18"/>
      <c r="J28" s="14"/>
      <c r="K28" s="18"/>
      <c r="P28" s="1283"/>
      <c r="Q28" s="295" t="s">
        <v>229</v>
      </c>
      <c r="R28" s="17">
        <v>10</v>
      </c>
      <c r="S28" s="17">
        <v>3</v>
      </c>
      <c r="T28" s="295" t="s">
        <v>99</v>
      </c>
      <c r="U28" s="1280">
        <v>4</v>
      </c>
      <c r="V28" s="15" t="s">
        <v>21</v>
      </c>
      <c r="W28" s="346">
        <v>15</v>
      </c>
      <c r="X28" s="346">
        <v>3</v>
      </c>
      <c r="Y28" s="347" t="s">
        <v>92</v>
      </c>
    </row>
    <row r="29" spans="1:25" x14ac:dyDescent="0.25">
      <c r="A29" s="18"/>
      <c r="B29" s="14" t="s">
        <v>53</v>
      </c>
      <c r="C29" s="14">
        <v>40</v>
      </c>
      <c r="D29" s="14">
        <v>15</v>
      </c>
      <c r="E29" s="14" t="s">
        <v>92</v>
      </c>
      <c r="F29" s="18"/>
      <c r="H29" s="14"/>
      <c r="I29" s="14"/>
      <c r="J29" s="14"/>
      <c r="K29" s="18"/>
      <c r="P29" s="1283"/>
      <c r="Q29" s="295" t="s">
        <v>360</v>
      </c>
      <c r="R29" s="17">
        <v>15</v>
      </c>
      <c r="S29" s="17">
        <v>5</v>
      </c>
      <c r="T29" s="295" t="s">
        <v>99</v>
      </c>
      <c r="U29" s="1280"/>
      <c r="V29" s="44" t="s">
        <v>320</v>
      </c>
      <c r="W29" s="348">
        <v>10</v>
      </c>
      <c r="X29" s="348">
        <v>2</v>
      </c>
      <c r="Y29" s="349" t="s">
        <v>99</v>
      </c>
    </row>
    <row r="30" spans="1:25" x14ac:dyDescent="0.25">
      <c r="A30" s="18"/>
      <c r="F30" s="18"/>
      <c r="H30" s="14"/>
      <c r="I30" s="14"/>
      <c r="J30" s="14"/>
      <c r="K30" s="14"/>
      <c r="L30" s="14"/>
      <c r="M30" s="14"/>
      <c r="N30" s="14"/>
      <c r="O30" s="14"/>
      <c r="P30" s="1283"/>
      <c r="Q30" s="364" t="s">
        <v>379</v>
      </c>
      <c r="R30" s="17">
        <v>20</v>
      </c>
      <c r="S30" s="17">
        <v>6</v>
      </c>
      <c r="T30" s="295" t="s">
        <v>99</v>
      </c>
      <c r="U30" s="1280"/>
      <c r="V30" s="14" t="s">
        <v>321</v>
      </c>
      <c r="W30" s="348">
        <v>10</v>
      </c>
      <c r="X30" s="348">
        <v>2</v>
      </c>
      <c r="Y30" s="50" t="s">
        <v>92</v>
      </c>
    </row>
    <row r="31" spans="1:25" ht="16.5" thickBot="1" x14ac:dyDescent="0.3">
      <c r="A31" s="18"/>
      <c r="B31" s="364"/>
      <c r="F31" s="18"/>
      <c r="G31" s="364"/>
      <c r="H31" s="14"/>
      <c r="I31" s="14"/>
      <c r="J31" s="14"/>
      <c r="K31" s="14"/>
      <c r="L31" s="14"/>
      <c r="M31" s="14"/>
      <c r="N31" s="14"/>
      <c r="O31" s="14"/>
      <c r="P31" s="1283"/>
      <c r="Q31" s="25" t="s">
        <v>135</v>
      </c>
      <c r="R31" s="365">
        <f>SUM(R24:R30)</f>
        <v>105</v>
      </c>
      <c r="S31" s="365">
        <f>SUM(S24:S30)</f>
        <v>26</v>
      </c>
      <c r="T31" s="365"/>
      <c r="U31" s="1280"/>
      <c r="V31" s="14" t="s">
        <v>322</v>
      </c>
      <c r="W31" s="360">
        <v>20</v>
      </c>
      <c r="X31" s="360">
        <v>3</v>
      </c>
      <c r="Y31" s="361" t="s">
        <v>92</v>
      </c>
    </row>
    <row r="32" spans="1:25" x14ac:dyDescent="0.25">
      <c r="A32" s="18"/>
      <c r="F32" s="18"/>
      <c r="K32" s="14"/>
      <c r="L32" s="14"/>
      <c r="M32" s="14"/>
      <c r="N32" s="14"/>
      <c r="O32" s="14"/>
      <c r="P32" s="14"/>
      <c r="Q32" s="351" t="s">
        <v>53</v>
      </c>
      <c r="R32" s="14">
        <v>20</v>
      </c>
      <c r="S32" s="14">
        <v>15</v>
      </c>
      <c r="T32" s="14" t="s">
        <v>92</v>
      </c>
      <c r="U32" s="1280"/>
      <c r="V32" s="14" t="s">
        <v>40</v>
      </c>
      <c r="W32" s="348">
        <v>15</v>
      </c>
      <c r="X32" s="348">
        <v>5</v>
      </c>
      <c r="Y32" s="349" t="s">
        <v>99</v>
      </c>
    </row>
    <row r="33" spans="1:25" x14ac:dyDescent="0.25">
      <c r="A33" s="18"/>
      <c r="B33" s="14"/>
      <c r="C33" s="14"/>
      <c r="D33" s="14"/>
      <c r="E33" s="14"/>
      <c r="F33" s="14"/>
      <c r="G33" s="14"/>
      <c r="H33" s="14"/>
      <c r="I33" s="14"/>
      <c r="J33" s="14"/>
      <c r="K33" s="14"/>
      <c r="L33" s="14"/>
      <c r="M33" s="14"/>
      <c r="N33" s="14"/>
      <c r="O33" s="14"/>
      <c r="P33" s="14"/>
      <c r="U33" s="1280"/>
      <c r="V33" s="364" t="s">
        <v>306</v>
      </c>
      <c r="W33" s="366">
        <v>15</v>
      </c>
      <c r="X33" s="348">
        <v>3</v>
      </c>
      <c r="Y33" s="349" t="s">
        <v>92</v>
      </c>
    </row>
    <row r="34" spans="1:25" x14ac:dyDescent="0.25">
      <c r="A34" s="18"/>
      <c r="F34" s="14"/>
      <c r="G34" s="14"/>
      <c r="H34" s="14"/>
      <c r="I34" s="14"/>
      <c r="J34" s="14"/>
      <c r="K34" s="14"/>
      <c r="L34" s="44"/>
      <c r="M34" s="14"/>
      <c r="N34" s="14"/>
      <c r="P34" s="14"/>
      <c r="Q34" s="364"/>
      <c r="U34" s="1280"/>
      <c r="V34" s="364" t="s">
        <v>383</v>
      </c>
      <c r="W34" s="353">
        <v>20</v>
      </c>
      <c r="X34" s="353">
        <v>4</v>
      </c>
      <c r="Y34" s="354" t="s">
        <v>92</v>
      </c>
    </row>
    <row r="35" spans="1:25" x14ac:dyDescent="0.25">
      <c r="A35" s="18"/>
      <c r="B35" s="14"/>
      <c r="C35" s="14"/>
      <c r="D35" s="14"/>
      <c r="E35" s="14"/>
      <c r="F35" s="14"/>
      <c r="G35" s="14"/>
      <c r="H35" s="14"/>
      <c r="I35" s="14"/>
      <c r="J35" s="14"/>
      <c r="K35" s="14"/>
      <c r="L35" s="14"/>
      <c r="M35" s="14"/>
      <c r="N35" s="14"/>
      <c r="P35" s="14"/>
      <c r="Q35" s="338"/>
      <c r="U35" s="1280"/>
      <c r="V35" s="337" t="s">
        <v>306</v>
      </c>
      <c r="W35" s="17">
        <v>10</v>
      </c>
      <c r="X35" s="17">
        <v>4</v>
      </c>
      <c r="Y35" s="367" t="s">
        <v>92</v>
      </c>
    </row>
    <row r="36" spans="1:25" ht="16.5" thickBot="1" x14ac:dyDescent="0.3">
      <c r="A36" s="18"/>
      <c r="B36" s="14"/>
      <c r="C36" s="14"/>
      <c r="D36" s="14"/>
      <c r="E36" s="14"/>
      <c r="F36" s="14"/>
      <c r="G36" s="14"/>
      <c r="H36" s="14"/>
      <c r="I36" s="14"/>
      <c r="J36" s="14"/>
      <c r="K36" s="14"/>
      <c r="L36" s="14"/>
      <c r="M36" s="14"/>
      <c r="N36" s="14"/>
      <c r="O36" s="14"/>
      <c r="P36" s="14"/>
      <c r="U36" s="1280"/>
      <c r="V36" s="25" t="s">
        <v>135</v>
      </c>
      <c r="W36" s="350">
        <f ca="1">SUM(W28:W42)</f>
        <v>115</v>
      </c>
      <c r="X36" s="350">
        <f ca="1">SUM(X28:X42)</f>
        <v>26</v>
      </c>
      <c r="Y36" s="350"/>
    </row>
    <row r="37" spans="1:25" x14ac:dyDescent="0.25">
      <c r="A37" s="18"/>
      <c r="B37" s="14"/>
      <c r="C37" s="14"/>
      <c r="D37" s="14"/>
      <c r="E37" s="14"/>
      <c r="F37" s="14"/>
      <c r="G37" s="14"/>
      <c r="H37" s="14"/>
      <c r="I37" s="14"/>
      <c r="J37" s="14"/>
      <c r="K37" s="14"/>
      <c r="L37" s="14"/>
      <c r="M37" s="14"/>
      <c r="N37" s="14"/>
      <c r="O37" s="14"/>
      <c r="P37" s="14"/>
      <c r="Q37" s="351"/>
      <c r="R37" s="351"/>
      <c r="S37" s="351"/>
      <c r="T37" s="351"/>
      <c r="U37" s="1280"/>
      <c r="V37" s="368" t="s">
        <v>53</v>
      </c>
      <c r="W37" s="348">
        <v>20</v>
      </c>
      <c r="X37" s="348">
        <v>15</v>
      </c>
      <c r="Y37" s="369" t="s">
        <v>92</v>
      </c>
    </row>
    <row r="38" spans="1:25" x14ac:dyDescent="0.25">
      <c r="A38" s="370"/>
      <c r="B38" s="371"/>
      <c r="C38" s="56"/>
      <c r="D38" s="56"/>
      <c r="E38" s="56"/>
      <c r="F38" s="370"/>
      <c r="G38" s="56" t="s">
        <v>380</v>
      </c>
      <c r="H38" s="371"/>
      <c r="I38" s="371">
        <v>15</v>
      </c>
      <c r="J38" s="56"/>
      <c r="K38" s="56"/>
      <c r="L38" s="372"/>
      <c r="M38" s="372"/>
      <c r="N38" s="372"/>
      <c r="O38" s="56"/>
      <c r="P38" s="372"/>
      <c r="Q38" s="372"/>
      <c r="R38" s="372"/>
      <c r="S38" s="372"/>
      <c r="T38" s="372"/>
      <c r="U38" s="370"/>
      <c r="V38" s="56" t="s">
        <v>380</v>
      </c>
      <c r="W38" s="371"/>
      <c r="X38" s="371">
        <v>15</v>
      </c>
      <c r="Y38" s="373"/>
    </row>
    <row r="39" spans="1:25" x14ac:dyDescent="0.25">
      <c r="A39" s="370"/>
      <c r="B39" s="56" t="s">
        <v>380</v>
      </c>
      <c r="C39" s="56"/>
      <c r="D39" s="56">
        <v>15</v>
      </c>
      <c r="E39" s="56"/>
      <c r="F39" s="371"/>
      <c r="G39" s="56" t="s">
        <v>64</v>
      </c>
      <c r="H39" s="56"/>
      <c r="I39" s="374">
        <v>67</v>
      </c>
      <c r="J39" s="371"/>
      <c r="K39" s="371"/>
      <c r="L39" s="56" t="s">
        <v>380</v>
      </c>
      <c r="M39" s="371"/>
      <c r="N39" s="371">
        <v>13</v>
      </c>
      <c r="O39" s="371"/>
      <c r="P39" s="371"/>
      <c r="Q39" s="56" t="s">
        <v>380</v>
      </c>
      <c r="R39" s="371"/>
      <c r="S39" s="371">
        <v>15</v>
      </c>
      <c r="T39" s="371"/>
      <c r="U39" s="370"/>
      <c r="V39" s="56" t="s">
        <v>64</v>
      </c>
      <c r="W39" s="56"/>
      <c r="X39" s="374">
        <v>90</v>
      </c>
    </row>
    <row r="40" spans="1:25" x14ac:dyDescent="0.25">
      <c r="A40" s="370"/>
      <c r="B40" s="56" t="s">
        <v>64</v>
      </c>
      <c r="C40" s="56"/>
      <c r="D40" s="374">
        <v>97</v>
      </c>
      <c r="E40" s="56"/>
      <c r="F40" s="371"/>
      <c r="G40" s="56" t="s">
        <v>121</v>
      </c>
      <c r="H40" s="56"/>
      <c r="I40" s="374">
        <v>29</v>
      </c>
      <c r="J40" s="371"/>
      <c r="K40" s="371"/>
      <c r="L40" s="56" t="s">
        <v>64</v>
      </c>
      <c r="M40" s="56"/>
      <c r="N40" s="56">
        <v>62</v>
      </c>
      <c r="O40" s="56"/>
      <c r="P40" s="371"/>
      <c r="Q40" s="56" t="s">
        <v>64</v>
      </c>
      <c r="R40" s="371"/>
      <c r="S40" s="371">
        <v>96</v>
      </c>
      <c r="T40" s="371"/>
      <c r="U40" s="370"/>
      <c r="V40" s="371" t="s">
        <v>381</v>
      </c>
      <c r="W40" s="371" t="s">
        <v>133</v>
      </c>
      <c r="X40" s="371">
        <v>7</v>
      </c>
      <c r="Y40" s="295"/>
    </row>
    <row r="41" spans="1:25" ht="16.5" thickBot="1" x14ac:dyDescent="0.3">
      <c r="A41" s="370"/>
      <c r="B41" s="375" t="s">
        <v>54</v>
      </c>
      <c r="C41" s="375" t="s">
        <v>133</v>
      </c>
      <c r="D41" s="376">
        <v>8</v>
      </c>
      <c r="E41" s="375"/>
      <c r="F41" s="371"/>
      <c r="G41" s="375" t="s">
        <v>54</v>
      </c>
      <c r="H41" s="375" t="s">
        <v>134</v>
      </c>
      <c r="I41" s="376">
        <v>9</v>
      </c>
      <c r="J41" s="371"/>
      <c r="K41" s="371"/>
      <c r="L41" s="375" t="s">
        <v>73</v>
      </c>
      <c r="M41" s="375"/>
      <c r="N41" s="375">
        <v>45</v>
      </c>
      <c r="O41" s="375"/>
      <c r="P41" s="371"/>
      <c r="Q41" s="377" t="s">
        <v>382</v>
      </c>
      <c r="R41" s="377"/>
      <c r="S41" s="377">
        <v>9</v>
      </c>
      <c r="T41" s="377"/>
      <c r="U41" s="371"/>
      <c r="V41" s="375" t="s">
        <v>58</v>
      </c>
      <c r="W41" s="375" t="s">
        <v>323</v>
      </c>
      <c r="X41" s="376">
        <v>8</v>
      </c>
    </row>
    <row r="42" spans="1:25" x14ac:dyDescent="0.25">
      <c r="A42" s="370"/>
      <c r="B42" s="56" t="s">
        <v>135</v>
      </c>
      <c r="C42" s="56"/>
      <c r="D42" s="374">
        <f>SUM(D39:D41)</f>
        <v>120</v>
      </c>
      <c r="E42" s="56"/>
      <c r="F42" s="371"/>
      <c r="G42" s="56" t="s">
        <v>135</v>
      </c>
      <c r="H42" s="56"/>
      <c r="I42" s="374">
        <f>SUM(I38:I41)</f>
        <v>120</v>
      </c>
      <c r="J42" s="371"/>
      <c r="K42" s="56"/>
      <c r="L42" s="56" t="s">
        <v>135</v>
      </c>
      <c r="M42" s="56"/>
      <c r="N42" s="56">
        <f>SUM(N39:N41)</f>
        <v>120</v>
      </c>
      <c r="O42" s="56"/>
      <c r="P42" s="371"/>
      <c r="Q42" s="56" t="s">
        <v>135</v>
      </c>
      <c r="R42" s="371"/>
      <c r="S42" s="371">
        <f>SUM(S39:S41)</f>
        <v>120</v>
      </c>
      <c r="T42" s="371"/>
      <c r="U42" s="371"/>
      <c r="V42" s="56" t="s">
        <v>135</v>
      </c>
      <c r="W42" s="56"/>
      <c r="X42" s="374">
        <f>SUM(X38:X41)</f>
        <v>120</v>
      </c>
    </row>
    <row r="43" spans="1:25" x14ac:dyDescent="0.25">
      <c r="A43" s="18"/>
      <c r="C43" s="14"/>
      <c r="D43" s="14"/>
      <c r="E43" s="14"/>
      <c r="F43" s="18"/>
      <c r="G43" s="22" t="s">
        <v>375</v>
      </c>
      <c r="H43" s="14"/>
      <c r="I43" s="14"/>
      <c r="J43" s="14"/>
      <c r="K43" s="378"/>
      <c r="L43" s="379" t="s">
        <v>74</v>
      </c>
      <c r="M43" s="379"/>
      <c r="N43" s="379"/>
      <c r="O43" s="379"/>
      <c r="P43" s="14"/>
      <c r="Q43" s="337" t="s">
        <v>230</v>
      </c>
      <c r="V43" s="337" t="s">
        <v>608</v>
      </c>
    </row>
    <row r="44" spans="1:25" ht="18.75" x14ac:dyDescent="0.25">
      <c r="A44" s="18"/>
      <c r="C44" s="14"/>
      <c r="D44" s="14"/>
      <c r="E44" s="14"/>
      <c r="F44" s="18">
        <v>3</v>
      </c>
      <c r="G44" s="14" t="s">
        <v>369</v>
      </c>
      <c r="H44" s="14">
        <v>15</v>
      </c>
      <c r="I44" s="14">
        <v>5</v>
      </c>
      <c r="J44" s="14" t="s">
        <v>99</v>
      </c>
      <c r="K44" s="392">
        <v>1</v>
      </c>
      <c r="L44" s="14" t="s">
        <v>75</v>
      </c>
      <c r="M44" s="14">
        <v>20</v>
      </c>
      <c r="N44" s="14">
        <v>6</v>
      </c>
      <c r="O44" s="34" t="s">
        <v>92</v>
      </c>
      <c r="Q44" s="380"/>
      <c r="R44" s="381"/>
      <c r="S44" s="381"/>
      <c r="T44" s="382"/>
    </row>
    <row r="45" spans="1:25" x14ac:dyDescent="0.25">
      <c r="A45" s="18"/>
      <c r="C45" s="14"/>
      <c r="D45" s="14"/>
      <c r="E45" s="14"/>
      <c r="F45" s="18">
        <v>3</v>
      </c>
      <c r="G45" s="14" t="s">
        <v>370</v>
      </c>
      <c r="H45" s="14">
        <v>15</v>
      </c>
      <c r="I45" s="14">
        <v>5</v>
      </c>
      <c r="J45" s="14" t="s">
        <v>99</v>
      </c>
      <c r="K45" s="17">
        <v>2</v>
      </c>
      <c r="L45" s="14" t="s">
        <v>78</v>
      </c>
      <c r="M45" s="14">
        <v>15</v>
      </c>
      <c r="N45" s="14">
        <v>4</v>
      </c>
      <c r="O45" s="34" t="s">
        <v>99</v>
      </c>
      <c r="Q45" s="14"/>
    </row>
    <row r="46" spans="1:25" x14ac:dyDescent="0.25">
      <c r="A46" s="18"/>
      <c r="B46" s="14"/>
      <c r="C46" s="14"/>
      <c r="D46" s="14"/>
      <c r="E46" s="14"/>
      <c r="F46" s="18">
        <v>3</v>
      </c>
      <c r="G46" s="14" t="s">
        <v>371</v>
      </c>
      <c r="H46" s="14">
        <v>15</v>
      </c>
      <c r="I46" s="14">
        <v>4</v>
      </c>
      <c r="J46" s="14" t="s">
        <v>99</v>
      </c>
      <c r="K46" s="17">
        <v>2</v>
      </c>
      <c r="L46" s="14" t="s">
        <v>80</v>
      </c>
      <c r="M46" s="14">
        <v>15</v>
      </c>
      <c r="N46" s="14">
        <v>6</v>
      </c>
      <c r="O46" s="14" t="s">
        <v>92</v>
      </c>
    </row>
    <row r="47" spans="1:25" x14ac:dyDescent="0.25">
      <c r="A47" s="18"/>
      <c r="B47" s="14"/>
      <c r="C47" s="14"/>
      <c r="D47" s="14"/>
      <c r="E47" s="14"/>
      <c r="F47" s="18">
        <v>4</v>
      </c>
      <c r="G47" s="14" t="s">
        <v>372</v>
      </c>
      <c r="H47" s="14">
        <v>15</v>
      </c>
      <c r="I47" s="14">
        <v>3</v>
      </c>
      <c r="J47" s="14" t="s">
        <v>99</v>
      </c>
      <c r="K47" s="17">
        <v>3</v>
      </c>
      <c r="L47" s="14" t="s">
        <v>76</v>
      </c>
      <c r="M47" s="14">
        <v>15</v>
      </c>
      <c r="N47" s="14">
        <v>3</v>
      </c>
      <c r="O47" s="34" t="s">
        <v>92</v>
      </c>
      <c r="Q47" s="295"/>
      <c r="R47" s="14"/>
      <c r="S47" s="14"/>
      <c r="T47" s="14"/>
      <c r="V47" s="337" t="s">
        <v>383</v>
      </c>
    </row>
    <row r="48" spans="1:25" x14ac:dyDescent="0.25">
      <c r="A48" s="18"/>
      <c r="F48" s="18">
        <v>4</v>
      </c>
      <c r="G48" s="14" t="s">
        <v>373</v>
      </c>
      <c r="H48" s="14">
        <v>20</v>
      </c>
      <c r="I48" s="14">
        <v>4</v>
      </c>
      <c r="J48" s="14" t="s">
        <v>92</v>
      </c>
      <c r="K48" s="17">
        <v>3</v>
      </c>
      <c r="L48" s="14" t="s">
        <v>77</v>
      </c>
      <c r="M48" s="14">
        <v>15</v>
      </c>
      <c r="N48" s="14">
        <v>6</v>
      </c>
      <c r="O48" s="34" t="s">
        <v>99</v>
      </c>
      <c r="Q48" s="369"/>
      <c r="R48" s="14"/>
      <c r="S48" s="14"/>
      <c r="T48" s="14"/>
      <c r="V48" s="135"/>
    </row>
    <row r="49" spans="1:25" x14ac:dyDescent="0.25">
      <c r="A49" s="18"/>
      <c r="B49" s="14"/>
      <c r="C49" s="14"/>
      <c r="D49" s="14"/>
      <c r="E49" s="14"/>
      <c r="F49" s="18">
        <v>4</v>
      </c>
      <c r="G49" s="14" t="s">
        <v>374</v>
      </c>
      <c r="H49" s="14">
        <v>20</v>
      </c>
      <c r="I49" s="14">
        <v>4</v>
      </c>
      <c r="J49" s="14" t="s">
        <v>99</v>
      </c>
      <c r="K49" s="17">
        <v>3</v>
      </c>
      <c r="L49" s="14" t="s">
        <v>82</v>
      </c>
      <c r="M49" s="14">
        <v>15</v>
      </c>
      <c r="N49" s="14">
        <v>6</v>
      </c>
      <c r="O49" s="34" t="s">
        <v>99</v>
      </c>
      <c r="Q49" s="369"/>
      <c r="R49" s="14"/>
      <c r="S49" s="14"/>
      <c r="T49" s="14"/>
    </row>
    <row r="50" spans="1:25" x14ac:dyDescent="0.25">
      <c r="A50" s="18"/>
      <c r="B50" s="14"/>
      <c r="C50" s="14"/>
      <c r="D50" s="14"/>
      <c r="E50" s="14"/>
      <c r="F50" s="18">
        <v>4</v>
      </c>
      <c r="G50" s="14" t="s">
        <v>376</v>
      </c>
      <c r="H50" s="14">
        <v>15</v>
      </c>
      <c r="I50" s="14">
        <v>4</v>
      </c>
      <c r="J50" s="14" t="s">
        <v>99</v>
      </c>
      <c r="K50" s="17">
        <v>4</v>
      </c>
      <c r="L50" s="34" t="s">
        <v>81</v>
      </c>
      <c r="M50" s="14">
        <v>15</v>
      </c>
      <c r="N50" s="14">
        <v>4</v>
      </c>
      <c r="O50" s="34" t="s">
        <v>99</v>
      </c>
    </row>
    <row r="51" spans="1:25" x14ac:dyDescent="0.25">
      <c r="A51" s="18"/>
      <c r="B51" s="14"/>
      <c r="C51" s="14"/>
      <c r="D51" s="14"/>
      <c r="E51" s="14"/>
      <c r="K51" s="17">
        <v>4</v>
      </c>
      <c r="L51" s="14" t="s">
        <v>79</v>
      </c>
      <c r="M51" s="14">
        <v>20</v>
      </c>
      <c r="N51" s="14">
        <v>4</v>
      </c>
      <c r="O51" s="14" t="s">
        <v>92</v>
      </c>
    </row>
    <row r="52" spans="1:25" x14ac:dyDescent="0.25">
      <c r="A52" s="18"/>
      <c r="B52" s="14"/>
      <c r="C52" s="14"/>
      <c r="D52" s="14"/>
      <c r="E52" s="14"/>
      <c r="F52" s="18"/>
      <c r="G52" s="14"/>
      <c r="H52" s="14"/>
      <c r="I52" s="14"/>
      <c r="J52" s="14"/>
      <c r="K52" s="17">
        <v>4</v>
      </c>
      <c r="L52" s="34" t="s">
        <v>83</v>
      </c>
      <c r="M52" s="14">
        <v>15</v>
      </c>
      <c r="N52" s="14">
        <v>6</v>
      </c>
      <c r="O52" s="34" t="s">
        <v>92</v>
      </c>
    </row>
    <row r="53" spans="1:25" ht="75" customHeight="1" x14ac:dyDescent="0.25">
      <c r="A53" s="18"/>
      <c r="B53" s="1281" t="s">
        <v>325</v>
      </c>
      <c r="C53" s="1281"/>
      <c r="D53" s="1281"/>
      <c r="E53" s="1281"/>
      <c r="F53" s="383"/>
      <c r="G53" s="1281" t="s">
        <v>325</v>
      </c>
      <c r="H53" s="1281"/>
      <c r="I53" s="1281"/>
      <c r="J53" s="1281"/>
      <c r="K53" s="17"/>
      <c r="L53" s="1284" t="s">
        <v>294</v>
      </c>
      <c r="M53" s="1284"/>
      <c r="N53" s="1284"/>
      <c r="O53" s="1284"/>
      <c r="P53" s="238"/>
      <c r="Q53" s="1281" t="s">
        <v>325</v>
      </c>
      <c r="R53" s="1281"/>
      <c r="S53" s="1281"/>
      <c r="T53" s="1281"/>
      <c r="U53" s="383"/>
      <c r="V53" s="1281" t="s">
        <v>609</v>
      </c>
      <c r="W53" s="1281"/>
      <c r="X53" s="1281"/>
      <c r="Y53" s="1281"/>
    </row>
    <row r="54" spans="1:25" x14ac:dyDescent="0.25">
      <c r="A54" s="18"/>
      <c r="B54" s="14"/>
      <c r="C54" s="14"/>
      <c r="D54" s="14"/>
      <c r="E54" s="14"/>
      <c r="F54" s="18"/>
      <c r="G54" s="14"/>
      <c r="H54" s="14"/>
      <c r="I54" s="14"/>
      <c r="J54" s="14"/>
      <c r="K54" s="17"/>
      <c r="M54" s="14"/>
      <c r="N54" s="14"/>
    </row>
    <row r="55" spans="1:25" x14ac:dyDescent="0.25">
      <c r="A55" s="18"/>
      <c r="B55" s="14"/>
      <c r="C55" s="14"/>
      <c r="D55" s="14"/>
      <c r="E55" s="14"/>
      <c r="F55" s="18"/>
      <c r="G55" s="14"/>
      <c r="H55" s="14"/>
      <c r="I55" s="14"/>
      <c r="J55" s="14"/>
      <c r="K55" s="17"/>
      <c r="M55" s="14"/>
      <c r="N55" s="14"/>
    </row>
    <row r="56" spans="1:25" x14ac:dyDescent="0.25">
      <c r="A56" s="18"/>
      <c r="B56" s="14"/>
      <c r="C56" s="14"/>
      <c r="D56" s="14"/>
      <c r="E56" s="14"/>
      <c r="F56" s="18"/>
      <c r="G56" s="14"/>
      <c r="H56" s="14"/>
      <c r="I56" s="14"/>
      <c r="J56" s="14"/>
      <c r="K56" s="17"/>
      <c r="M56" s="14"/>
      <c r="N56" s="14"/>
    </row>
    <row r="57" spans="1:25" x14ac:dyDescent="0.25">
      <c r="A57" s="18"/>
      <c r="B57" s="14"/>
      <c r="C57" s="14"/>
      <c r="D57" s="14"/>
      <c r="E57" s="14"/>
      <c r="F57" s="18"/>
      <c r="G57" s="14"/>
      <c r="H57" s="14"/>
      <c r="I57" s="14"/>
      <c r="J57" s="14"/>
      <c r="K57" s="17"/>
      <c r="M57" s="14"/>
      <c r="N57" s="14"/>
    </row>
    <row r="58" spans="1:25" x14ac:dyDescent="0.25">
      <c r="A58" s="18"/>
      <c r="B58" s="14"/>
      <c r="C58" s="14"/>
      <c r="D58" s="14"/>
      <c r="E58" s="14"/>
      <c r="F58" s="18"/>
      <c r="G58" s="14"/>
      <c r="H58" s="14"/>
      <c r="I58" s="14"/>
      <c r="J58" s="14"/>
      <c r="K58" s="17"/>
      <c r="L58" s="14"/>
      <c r="M58" s="14"/>
      <c r="N58" s="14"/>
      <c r="O58" s="14"/>
    </row>
    <row r="59" spans="1:25" x14ac:dyDescent="0.25">
      <c r="A59" s="18"/>
      <c r="B59" s="14"/>
      <c r="C59" s="14"/>
      <c r="D59" s="14"/>
      <c r="E59" s="14"/>
      <c r="K59" s="17"/>
      <c r="L59" s="14"/>
      <c r="M59" s="14"/>
      <c r="N59" s="14"/>
      <c r="O59" s="14"/>
    </row>
    <row r="60" spans="1:25" x14ac:dyDescent="0.25">
      <c r="A60" s="18"/>
      <c r="B60" s="14"/>
      <c r="C60" s="14"/>
      <c r="D60" s="14"/>
      <c r="E60" s="14"/>
      <c r="K60" s="17"/>
      <c r="L60" s="14"/>
      <c r="M60" s="14"/>
      <c r="N60" s="14"/>
      <c r="O60" s="14"/>
    </row>
    <row r="61" spans="1:25" x14ac:dyDescent="0.25">
      <c r="A61" s="18"/>
      <c r="B61" s="14"/>
      <c r="C61" s="14"/>
      <c r="D61" s="14"/>
      <c r="E61" s="18"/>
      <c r="K61" s="14"/>
      <c r="M61" s="14"/>
      <c r="N61" s="14"/>
    </row>
    <row r="62" spans="1:25" x14ac:dyDescent="0.25">
      <c r="A62" s="18"/>
      <c r="B62" s="14"/>
      <c r="C62" s="14"/>
      <c r="D62" s="14"/>
      <c r="E62" s="18"/>
      <c r="K62" s="137"/>
      <c r="L62" s="384"/>
      <c r="M62" s="384"/>
      <c r="N62" s="384"/>
      <c r="O62" s="384"/>
    </row>
    <row r="63" spans="1:25" x14ac:dyDescent="0.25">
      <c r="A63" s="18"/>
      <c r="B63" s="14"/>
      <c r="C63" s="14"/>
      <c r="D63" s="14"/>
      <c r="E63" s="18"/>
      <c r="K63" s="385"/>
      <c r="L63" s="386"/>
      <c r="M63" s="137"/>
      <c r="N63" s="387"/>
      <c r="O63" s="388"/>
    </row>
    <row r="64" spans="1:25" x14ac:dyDescent="0.25">
      <c r="A64" s="18"/>
      <c r="B64" s="14"/>
      <c r="C64" s="14"/>
      <c r="D64" s="14"/>
      <c r="E64" s="18"/>
      <c r="K64" s="385"/>
      <c r="L64" s="386"/>
      <c r="M64" s="137"/>
      <c r="N64" s="387"/>
      <c r="O64" s="137"/>
    </row>
    <row r="65" spans="1:15" x14ac:dyDescent="0.25">
      <c r="A65" s="18"/>
      <c r="B65" s="14"/>
      <c r="C65" s="14"/>
      <c r="D65" s="14"/>
      <c r="E65" s="18"/>
      <c r="K65" s="385"/>
      <c r="L65" s="386"/>
      <c r="M65" s="137"/>
      <c r="N65" s="387"/>
      <c r="O65" s="388"/>
    </row>
    <row r="94" ht="12.75" customHeight="1" x14ac:dyDescent="0.25"/>
    <row r="104" ht="12.75" customHeight="1" x14ac:dyDescent="0.25"/>
  </sheetData>
  <mergeCells count="30">
    <mergeCell ref="B53:E53"/>
    <mergeCell ref="A1:D1"/>
    <mergeCell ref="F1:I1"/>
    <mergeCell ref="K1:N1"/>
    <mergeCell ref="K3:K9"/>
    <mergeCell ref="A3:A8"/>
    <mergeCell ref="A9:A14"/>
    <mergeCell ref="A15:A21"/>
    <mergeCell ref="P17:P23"/>
    <mergeCell ref="K15:K20"/>
    <mergeCell ref="K21:K26"/>
    <mergeCell ref="A22:A28"/>
    <mergeCell ref="F10:F16"/>
    <mergeCell ref="F17:F21"/>
    <mergeCell ref="U1:X1"/>
    <mergeCell ref="U3:U11"/>
    <mergeCell ref="V53:Y53"/>
    <mergeCell ref="P1:S1"/>
    <mergeCell ref="F3:F9"/>
    <mergeCell ref="G53:J53"/>
    <mergeCell ref="U12:U18"/>
    <mergeCell ref="U19:U27"/>
    <mergeCell ref="U28:U37"/>
    <mergeCell ref="P24:P31"/>
    <mergeCell ref="L53:O53"/>
    <mergeCell ref="Q53:T53"/>
    <mergeCell ref="F22:F25"/>
    <mergeCell ref="P3:P9"/>
    <mergeCell ref="P10:P16"/>
    <mergeCell ref="K10:K14"/>
  </mergeCells>
  <printOptions horizontalCentered="1" gridLines="1"/>
  <pageMargins left="0.31496062992125984" right="0.31496062992125984" top="0.55118110236220474" bottom="0.55118110236220474" header="0.31496062992125984" footer="0.31496062992125984"/>
  <pageSetup paperSize="9" scale="90" orientation="portrait" r:id="rId1"/>
  <colBreaks count="4" manualBreakCount="4">
    <brk id="5" max="1048575" man="1"/>
    <brk id="10" max="1048575" man="1"/>
    <brk id="15" max="1048575" man="1"/>
    <brk id="2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A1:AB56"/>
  <sheetViews>
    <sheetView zoomScale="78" zoomScaleNormal="78" workbookViewId="0">
      <pane xSplit="1" ySplit="2" topLeftCell="B3" activePane="bottomRight" state="frozen"/>
      <selection pane="topRight" activeCell="B1" sqref="B1"/>
      <selection pane="bottomLeft" activeCell="A3" sqref="A3"/>
      <selection pane="bottomRight" activeCell="B22" sqref="B22"/>
    </sheetView>
  </sheetViews>
  <sheetFormatPr defaultRowHeight="12.75" x14ac:dyDescent="0.2"/>
  <cols>
    <col min="1" max="1" width="6.85546875" style="3" bestFit="1" customWidth="1"/>
    <col min="2" max="2" width="63" style="3" bestFit="1" customWidth="1"/>
    <col min="3" max="3" width="8.7109375" style="3" bestFit="1" customWidth="1"/>
    <col min="4" max="4" width="5.7109375" style="3" bestFit="1" customWidth="1"/>
    <col min="5" max="5" width="3.7109375" style="3" bestFit="1" customWidth="1"/>
    <col min="6" max="6" width="4.7109375" style="3" bestFit="1" customWidth="1"/>
    <col min="7" max="7" width="17" style="3" bestFit="1" customWidth="1"/>
    <col min="8" max="8" width="6.42578125" style="3" bestFit="1" customWidth="1"/>
    <col min="9" max="9" width="58.140625" style="3" customWidth="1"/>
    <col min="10" max="10" width="8.7109375" style="3" bestFit="1" customWidth="1"/>
    <col min="11" max="11" width="5.140625" style="3" bestFit="1" customWidth="1"/>
    <col min="12" max="12" width="4.28515625" style="3" bestFit="1" customWidth="1"/>
    <col min="13" max="13" width="4.5703125" style="3" bestFit="1" customWidth="1"/>
    <col min="14" max="14" width="17.42578125" style="3" bestFit="1" customWidth="1"/>
    <col min="15" max="15" width="6.5703125" style="3" customWidth="1"/>
    <col min="16" max="16" width="56.28515625" style="3" customWidth="1"/>
    <col min="17" max="17" width="8.7109375" style="3" bestFit="1" customWidth="1"/>
    <col min="18" max="18" width="5.7109375" style="3" bestFit="1" customWidth="1"/>
    <col min="19" max="19" width="4.28515625" style="3" customWidth="1"/>
    <col min="20" max="20" width="4.7109375" style="3" bestFit="1" customWidth="1"/>
    <col min="21" max="21" width="17" style="3" bestFit="1" customWidth="1"/>
    <col min="22" max="22" width="6.42578125" style="126" bestFit="1" customWidth="1"/>
    <col min="23" max="23" width="57.85546875" style="75" bestFit="1" customWidth="1"/>
    <col min="24" max="24" width="8.7109375" style="75" bestFit="1" customWidth="1"/>
    <col min="25" max="25" width="5.42578125" style="75" bestFit="1" customWidth="1"/>
    <col min="26" max="26" width="3.7109375" style="75" bestFit="1" customWidth="1"/>
    <col min="27" max="27" width="4.7109375" style="75" bestFit="1" customWidth="1"/>
    <col min="28" max="28" width="17" style="75" bestFit="1" customWidth="1"/>
    <col min="29" max="239" width="9.140625" style="3"/>
    <col min="240" max="240" width="6.42578125" style="3" customWidth="1"/>
    <col min="241" max="241" width="63" style="3" bestFit="1" customWidth="1"/>
    <col min="242" max="242" width="8.7109375" style="3" bestFit="1" customWidth="1"/>
    <col min="243" max="243" width="5.7109375" style="3" bestFit="1" customWidth="1"/>
    <col min="244" max="244" width="3.7109375" style="3" bestFit="1" customWidth="1"/>
    <col min="245" max="245" width="4.7109375" style="3" bestFit="1" customWidth="1"/>
    <col min="246" max="246" width="17" style="3" bestFit="1" customWidth="1"/>
    <col min="247" max="247" width="6.42578125" style="3" bestFit="1" customWidth="1"/>
    <col min="248" max="248" width="57.85546875" style="3" bestFit="1" customWidth="1"/>
    <col min="249" max="249" width="8.7109375" style="3" bestFit="1" customWidth="1"/>
    <col min="250" max="250" width="5.42578125" style="3" bestFit="1" customWidth="1"/>
    <col min="251" max="251" width="3.7109375" style="3" bestFit="1" customWidth="1"/>
    <col min="252" max="252" width="4.7109375" style="3" bestFit="1" customWidth="1"/>
    <col min="253" max="253" width="17" style="3" bestFit="1" customWidth="1"/>
    <col min="254" max="254" width="19.7109375" style="3" bestFit="1" customWidth="1"/>
    <col min="255" max="255" width="6.42578125" style="3" bestFit="1" customWidth="1"/>
    <col min="256" max="256" width="58.140625" style="3" customWidth="1"/>
    <col min="257" max="257" width="8.7109375" style="3" bestFit="1" customWidth="1"/>
    <col min="258" max="258" width="5.140625" style="3" bestFit="1" customWidth="1"/>
    <col min="259" max="259" width="3.28515625" style="3" bestFit="1" customWidth="1"/>
    <col min="260" max="260" width="4.5703125" style="3" bestFit="1" customWidth="1"/>
    <col min="261" max="261" width="17.42578125" style="3" bestFit="1" customWidth="1"/>
    <col min="262" max="262" width="6.5703125" style="3" customWidth="1"/>
    <col min="263" max="263" width="56.28515625" style="3" customWidth="1"/>
    <col min="264" max="264" width="8.7109375" style="3" bestFit="1" customWidth="1"/>
    <col min="265" max="265" width="5.7109375" style="3" bestFit="1" customWidth="1"/>
    <col min="266" max="266" width="4.28515625" style="3" customWidth="1"/>
    <col min="267" max="267" width="4.7109375" style="3" bestFit="1" customWidth="1"/>
    <col min="268" max="268" width="17" style="3" bestFit="1" customWidth="1"/>
    <col min="269" max="269" width="6.42578125" style="3" bestFit="1" customWidth="1"/>
    <col min="270" max="270" width="57.85546875" style="3" bestFit="1" customWidth="1"/>
    <col min="271" max="271" width="8.7109375" style="3" bestFit="1" customWidth="1"/>
    <col min="272" max="272" width="5.42578125" style="3" bestFit="1" customWidth="1"/>
    <col min="273" max="273" width="3.7109375" style="3" bestFit="1" customWidth="1"/>
    <col min="274" max="274" width="4.7109375" style="3" bestFit="1" customWidth="1"/>
    <col min="275" max="275" width="17" style="3" bestFit="1" customWidth="1"/>
    <col min="276" max="495" width="9.140625" style="3"/>
    <col min="496" max="496" width="6.42578125" style="3" customWidth="1"/>
    <col min="497" max="497" width="63" style="3" bestFit="1" customWidth="1"/>
    <col min="498" max="498" width="8.7109375" style="3" bestFit="1" customWidth="1"/>
    <col min="499" max="499" width="5.7109375" style="3" bestFit="1" customWidth="1"/>
    <col min="500" max="500" width="3.7109375" style="3" bestFit="1" customWidth="1"/>
    <col min="501" max="501" width="4.7109375" style="3" bestFit="1" customWidth="1"/>
    <col min="502" max="502" width="17" style="3" bestFit="1" customWidth="1"/>
    <col min="503" max="503" width="6.42578125" style="3" bestFit="1" customWidth="1"/>
    <col min="504" max="504" width="57.85546875" style="3" bestFit="1" customWidth="1"/>
    <col min="505" max="505" width="8.7109375" style="3" bestFit="1" customWidth="1"/>
    <col min="506" max="506" width="5.42578125" style="3" bestFit="1" customWidth="1"/>
    <col min="507" max="507" width="3.7109375" style="3" bestFit="1" customWidth="1"/>
    <col min="508" max="508" width="4.7109375" style="3" bestFit="1" customWidth="1"/>
    <col min="509" max="509" width="17" style="3" bestFit="1" customWidth="1"/>
    <col min="510" max="510" width="19.7109375" style="3" bestFit="1" customWidth="1"/>
    <col min="511" max="511" width="6.42578125" style="3" bestFit="1" customWidth="1"/>
    <col min="512" max="512" width="58.140625" style="3" customWidth="1"/>
    <col min="513" max="513" width="8.7109375" style="3" bestFit="1" customWidth="1"/>
    <col min="514" max="514" width="5.140625" style="3" bestFit="1" customWidth="1"/>
    <col min="515" max="515" width="3.28515625" style="3" bestFit="1" customWidth="1"/>
    <col min="516" max="516" width="4.5703125" style="3" bestFit="1" customWidth="1"/>
    <col min="517" max="517" width="17.42578125" style="3" bestFit="1" customWidth="1"/>
    <col min="518" max="518" width="6.5703125" style="3" customWidth="1"/>
    <col min="519" max="519" width="56.28515625" style="3" customWidth="1"/>
    <col min="520" max="520" width="8.7109375" style="3" bestFit="1" customWidth="1"/>
    <col min="521" max="521" width="5.7109375" style="3" bestFit="1" customWidth="1"/>
    <col min="522" max="522" width="4.28515625" style="3" customWidth="1"/>
    <col min="523" max="523" width="4.7109375" style="3" bestFit="1" customWidth="1"/>
    <col min="524" max="524" width="17" style="3" bestFit="1" customWidth="1"/>
    <col min="525" max="525" width="6.42578125" style="3" bestFit="1" customWidth="1"/>
    <col min="526" max="526" width="57.85546875" style="3" bestFit="1" customWidth="1"/>
    <col min="527" max="527" width="8.7109375" style="3" bestFit="1" customWidth="1"/>
    <col min="528" max="528" width="5.42578125" style="3" bestFit="1" customWidth="1"/>
    <col min="529" max="529" width="3.7109375" style="3" bestFit="1" customWidth="1"/>
    <col min="530" max="530" width="4.7109375" style="3" bestFit="1" customWidth="1"/>
    <col min="531" max="531" width="17" style="3" bestFit="1" customWidth="1"/>
    <col min="532" max="751" width="9.140625" style="3"/>
    <col min="752" max="752" width="6.42578125" style="3" customWidth="1"/>
    <col min="753" max="753" width="63" style="3" bestFit="1" customWidth="1"/>
    <col min="754" max="754" width="8.7109375" style="3" bestFit="1" customWidth="1"/>
    <col min="755" max="755" width="5.7109375" style="3" bestFit="1" customWidth="1"/>
    <col min="756" max="756" width="3.7109375" style="3" bestFit="1" customWidth="1"/>
    <col min="757" max="757" width="4.7109375" style="3" bestFit="1" customWidth="1"/>
    <col min="758" max="758" width="17" style="3" bestFit="1" customWidth="1"/>
    <col min="759" max="759" width="6.42578125" style="3" bestFit="1" customWidth="1"/>
    <col min="760" max="760" width="57.85546875" style="3" bestFit="1" customWidth="1"/>
    <col min="761" max="761" width="8.7109375" style="3" bestFit="1" customWidth="1"/>
    <col min="762" max="762" width="5.42578125" style="3" bestFit="1" customWidth="1"/>
    <col min="763" max="763" width="3.7109375" style="3" bestFit="1" customWidth="1"/>
    <col min="764" max="764" width="4.7109375" style="3" bestFit="1" customWidth="1"/>
    <col min="765" max="765" width="17" style="3" bestFit="1" customWidth="1"/>
    <col min="766" max="766" width="19.7109375" style="3" bestFit="1" customWidth="1"/>
    <col min="767" max="767" width="6.42578125" style="3" bestFit="1" customWidth="1"/>
    <col min="768" max="768" width="58.140625" style="3" customWidth="1"/>
    <col min="769" max="769" width="8.7109375" style="3" bestFit="1" customWidth="1"/>
    <col min="770" max="770" width="5.140625" style="3" bestFit="1" customWidth="1"/>
    <col min="771" max="771" width="3.28515625" style="3" bestFit="1" customWidth="1"/>
    <col min="772" max="772" width="4.5703125" style="3" bestFit="1" customWidth="1"/>
    <col min="773" max="773" width="17.42578125" style="3" bestFit="1" customWidth="1"/>
    <col min="774" max="774" width="6.5703125" style="3" customWidth="1"/>
    <col min="775" max="775" width="56.28515625" style="3" customWidth="1"/>
    <col min="776" max="776" width="8.7109375" style="3" bestFit="1" customWidth="1"/>
    <col min="777" max="777" width="5.7109375" style="3" bestFit="1" customWidth="1"/>
    <col min="778" max="778" width="4.28515625" style="3" customWidth="1"/>
    <col min="779" max="779" width="4.7109375" style="3" bestFit="1" customWidth="1"/>
    <col min="780" max="780" width="17" style="3" bestFit="1" customWidth="1"/>
    <col min="781" max="781" width="6.42578125" style="3" bestFit="1" customWidth="1"/>
    <col min="782" max="782" width="57.85546875" style="3" bestFit="1" customWidth="1"/>
    <col min="783" max="783" width="8.7109375" style="3" bestFit="1" customWidth="1"/>
    <col min="784" max="784" width="5.42578125" style="3" bestFit="1" customWidth="1"/>
    <col min="785" max="785" width="3.7109375" style="3" bestFit="1" customWidth="1"/>
    <col min="786" max="786" width="4.7109375" style="3" bestFit="1" customWidth="1"/>
    <col min="787" max="787" width="17" style="3" bestFit="1" customWidth="1"/>
    <col min="788" max="1007" width="9.140625" style="3"/>
    <col min="1008" max="1008" width="6.42578125" style="3" customWidth="1"/>
    <col min="1009" max="1009" width="63" style="3" bestFit="1" customWidth="1"/>
    <col min="1010" max="1010" width="8.7109375" style="3" bestFit="1" customWidth="1"/>
    <col min="1011" max="1011" width="5.7109375" style="3" bestFit="1" customWidth="1"/>
    <col min="1012" max="1012" width="3.7109375" style="3" bestFit="1" customWidth="1"/>
    <col min="1013" max="1013" width="4.7109375" style="3" bestFit="1" customWidth="1"/>
    <col min="1014" max="1014" width="17" style="3" bestFit="1" customWidth="1"/>
    <col min="1015" max="1015" width="6.42578125" style="3" bestFit="1" customWidth="1"/>
    <col min="1016" max="1016" width="57.85546875" style="3" bestFit="1" customWidth="1"/>
    <col min="1017" max="1017" width="8.7109375" style="3" bestFit="1" customWidth="1"/>
    <col min="1018" max="1018" width="5.42578125" style="3" bestFit="1" customWidth="1"/>
    <col min="1019" max="1019" width="3.7109375" style="3" bestFit="1" customWidth="1"/>
    <col min="1020" max="1020" width="4.7109375" style="3" bestFit="1" customWidth="1"/>
    <col min="1021" max="1021" width="17" style="3" bestFit="1" customWidth="1"/>
    <col min="1022" max="1022" width="19.7109375" style="3" bestFit="1" customWidth="1"/>
    <col min="1023" max="1023" width="6.42578125" style="3" bestFit="1" customWidth="1"/>
    <col min="1024" max="1024" width="58.140625" style="3" customWidth="1"/>
    <col min="1025" max="1025" width="8.7109375" style="3" bestFit="1" customWidth="1"/>
    <col min="1026" max="1026" width="5.140625" style="3" bestFit="1" customWidth="1"/>
    <col min="1027" max="1027" width="3.28515625" style="3" bestFit="1" customWidth="1"/>
    <col min="1028" max="1028" width="4.5703125" style="3" bestFit="1" customWidth="1"/>
    <col min="1029" max="1029" width="17.42578125" style="3" bestFit="1" customWidth="1"/>
    <col min="1030" max="1030" width="6.5703125" style="3" customWidth="1"/>
    <col min="1031" max="1031" width="56.28515625" style="3" customWidth="1"/>
    <col min="1032" max="1032" width="8.7109375" style="3" bestFit="1" customWidth="1"/>
    <col min="1033" max="1033" width="5.7109375" style="3" bestFit="1" customWidth="1"/>
    <col min="1034" max="1034" width="4.28515625" style="3" customWidth="1"/>
    <col min="1035" max="1035" width="4.7109375" style="3" bestFit="1" customWidth="1"/>
    <col min="1036" max="1036" width="17" style="3" bestFit="1" customWidth="1"/>
    <col min="1037" max="1037" width="6.42578125" style="3" bestFit="1" customWidth="1"/>
    <col min="1038" max="1038" width="57.85546875" style="3" bestFit="1" customWidth="1"/>
    <col min="1039" max="1039" width="8.7109375" style="3" bestFit="1" customWidth="1"/>
    <col min="1040" max="1040" width="5.42578125" style="3" bestFit="1" customWidth="1"/>
    <col min="1041" max="1041" width="3.7109375" style="3" bestFit="1" customWidth="1"/>
    <col min="1042" max="1042" width="4.7109375" style="3" bestFit="1" customWidth="1"/>
    <col min="1043" max="1043" width="17" style="3" bestFit="1" customWidth="1"/>
    <col min="1044" max="1263" width="9.140625" style="3"/>
    <col min="1264" max="1264" width="6.42578125" style="3" customWidth="1"/>
    <col min="1265" max="1265" width="63" style="3" bestFit="1" customWidth="1"/>
    <col min="1266" max="1266" width="8.7109375" style="3" bestFit="1" customWidth="1"/>
    <col min="1267" max="1267" width="5.7109375" style="3" bestFit="1" customWidth="1"/>
    <col min="1268" max="1268" width="3.7109375" style="3" bestFit="1" customWidth="1"/>
    <col min="1269" max="1269" width="4.7109375" style="3" bestFit="1" customWidth="1"/>
    <col min="1270" max="1270" width="17" style="3" bestFit="1" customWidth="1"/>
    <col min="1271" max="1271" width="6.42578125" style="3" bestFit="1" customWidth="1"/>
    <col min="1272" max="1272" width="57.85546875" style="3" bestFit="1" customWidth="1"/>
    <col min="1273" max="1273" width="8.7109375" style="3" bestFit="1" customWidth="1"/>
    <col min="1274" max="1274" width="5.42578125" style="3" bestFit="1" customWidth="1"/>
    <col min="1275" max="1275" width="3.7109375" style="3" bestFit="1" customWidth="1"/>
    <col min="1276" max="1276" width="4.7109375" style="3" bestFit="1" customWidth="1"/>
    <col min="1277" max="1277" width="17" style="3" bestFit="1" customWidth="1"/>
    <col min="1278" max="1278" width="19.7109375" style="3" bestFit="1" customWidth="1"/>
    <col min="1279" max="1279" width="6.42578125" style="3" bestFit="1" customWidth="1"/>
    <col min="1280" max="1280" width="58.140625" style="3" customWidth="1"/>
    <col min="1281" max="1281" width="8.7109375" style="3" bestFit="1" customWidth="1"/>
    <col min="1282" max="1282" width="5.140625" style="3" bestFit="1" customWidth="1"/>
    <col min="1283" max="1283" width="3.28515625" style="3" bestFit="1" customWidth="1"/>
    <col min="1284" max="1284" width="4.5703125" style="3" bestFit="1" customWidth="1"/>
    <col min="1285" max="1285" width="17.42578125" style="3" bestFit="1" customWidth="1"/>
    <col min="1286" max="1286" width="6.5703125" style="3" customWidth="1"/>
    <col min="1287" max="1287" width="56.28515625" style="3" customWidth="1"/>
    <col min="1288" max="1288" width="8.7109375" style="3" bestFit="1" customWidth="1"/>
    <col min="1289" max="1289" width="5.7109375" style="3" bestFit="1" customWidth="1"/>
    <col min="1290" max="1290" width="4.28515625" style="3" customWidth="1"/>
    <col min="1291" max="1291" width="4.7109375" style="3" bestFit="1" customWidth="1"/>
    <col min="1292" max="1292" width="17" style="3" bestFit="1" customWidth="1"/>
    <col min="1293" max="1293" width="6.42578125" style="3" bestFit="1" customWidth="1"/>
    <col min="1294" max="1294" width="57.85546875" style="3" bestFit="1" customWidth="1"/>
    <col min="1295" max="1295" width="8.7109375" style="3" bestFit="1" customWidth="1"/>
    <col min="1296" max="1296" width="5.42578125" style="3" bestFit="1" customWidth="1"/>
    <col min="1297" max="1297" width="3.7109375" style="3" bestFit="1" customWidth="1"/>
    <col min="1298" max="1298" width="4.7109375" style="3" bestFit="1" customWidth="1"/>
    <col min="1299" max="1299" width="17" style="3" bestFit="1" customWidth="1"/>
    <col min="1300" max="1519" width="9.140625" style="3"/>
    <col min="1520" max="1520" width="6.42578125" style="3" customWidth="1"/>
    <col min="1521" max="1521" width="63" style="3" bestFit="1" customWidth="1"/>
    <col min="1522" max="1522" width="8.7109375" style="3" bestFit="1" customWidth="1"/>
    <col min="1523" max="1523" width="5.7109375" style="3" bestFit="1" customWidth="1"/>
    <col min="1524" max="1524" width="3.7109375" style="3" bestFit="1" customWidth="1"/>
    <col min="1525" max="1525" width="4.7109375" style="3" bestFit="1" customWidth="1"/>
    <col min="1526" max="1526" width="17" style="3" bestFit="1" customWidth="1"/>
    <col min="1527" max="1527" width="6.42578125" style="3" bestFit="1" customWidth="1"/>
    <col min="1528" max="1528" width="57.85546875" style="3" bestFit="1" customWidth="1"/>
    <col min="1529" max="1529" width="8.7109375" style="3" bestFit="1" customWidth="1"/>
    <col min="1530" max="1530" width="5.42578125" style="3" bestFit="1" customWidth="1"/>
    <col min="1531" max="1531" width="3.7109375" style="3" bestFit="1" customWidth="1"/>
    <col min="1532" max="1532" width="4.7109375" style="3" bestFit="1" customWidth="1"/>
    <col min="1533" max="1533" width="17" style="3" bestFit="1" customWidth="1"/>
    <col min="1534" max="1534" width="19.7109375" style="3" bestFit="1" customWidth="1"/>
    <col min="1535" max="1535" width="6.42578125" style="3" bestFit="1" customWidth="1"/>
    <col min="1536" max="1536" width="58.140625" style="3" customWidth="1"/>
    <col min="1537" max="1537" width="8.7109375" style="3" bestFit="1" customWidth="1"/>
    <col min="1538" max="1538" width="5.140625" style="3" bestFit="1" customWidth="1"/>
    <col min="1539" max="1539" width="3.28515625" style="3" bestFit="1" customWidth="1"/>
    <col min="1540" max="1540" width="4.5703125" style="3" bestFit="1" customWidth="1"/>
    <col min="1541" max="1541" width="17.42578125" style="3" bestFit="1" customWidth="1"/>
    <col min="1542" max="1542" width="6.5703125" style="3" customWidth="1"/>
    <col min="1543" max="1543" width="56.28515625" style="3" customWidth="1"/>
    <col min="1544" max="1544" width="8.7109375" style="3" bestFit="1" customWidth="1"/>
    <col min="1545" max="1545" width="5.7109375" style="3" bestFit="1" customWidth="1"/>
    <col min="1546" max="1546" width="4.28515625" style="3" customWidth="1"/>
    <col min="1547" max="1547" width="4.7109375" style="3" bestFit="1" customWidth="1"/>
    <col min="1548" max="1548" width="17" style="3" bestFit="1" customWidth="1"/>
    <col min="1549" max="1549" width="6.42578125" style="3" bestFit="1" customWidth="1"/>
    <col min="1550" max="1550" width="57.85546875" style="3" bestFit="1" customWidth="1"/>
    <col min="1551" max="1551" width="8.7109375" style="3" bestFit="1" customWidth="1"/>
    <col min="1552" max="1552" width="5.42578125" style="3" bestFit="1" customWidth="1"/>
    <col min="1553" max="1553" width="3.7109375" style="3" bestFit="1" customWidth="1"/>
    <col min="1554" max="1554" width="4.7109375" style="3" bestFit="1" customWidth="1"/>
    <col min="1555" max="1555" width="17" style="3" bestFit="1" customWidth="1"/>
    <col min="1556" max="1775" width="9.140625" style="3"/>
    <col min="1776" max="1776" width="6.42578125" style="3" customWidth="1"/>
    <col min="1777" max="1777" width="63" style="3" bestFit="1" customWidth="1"/>
    <col min="1778" max="1778" width="8.7109375" style="3" bestFit="1" customWidth="1"/>
    <col min="1779" max="1779" width="5.7109375" style="3" bestFit="1" customWidth="1"/>
    <col min="1780" max="1780" width="3.7109375" style="3" bestFit="1" customWidth="1"/>
    <col min="1781" max="1781" width="4.7109375" style="3" bestFit="1" customWidth="1"/>
    <col min="1782" max="1782" width="17" style="3" bestFit="1" customWidth="1"/>
    <col min="1783" max="1783" width="6.42578125" style="3" bestFit="1" customWidth="1"/>
    <col min="1784" max="1784" width="57.85546875" style="3" bestFit="1" customWidth="1"/>
    <col min="1785" max="1785" width="8.7109375" style="3" bestFit="1" customWidth="1"/>
    <col min="1786" max="1786" width="5.42578125" style="3" bestFit="1" customWidth="1"/>
    <col min="1787" max="1787" width="3.7109375" style="3" bestFit="1" customWidth="1"/>
    <col min="1788" max="1788" width="4.7109375" style="3" bestFit="1" customWidth="1"/>
    <col min="1789" max="1789" width="17" style="3" bestFit="1" customWidth="1"/>
    <col min="1790" max="1790" width="19.7109375" style="3" bestFit="1" customWidth="1"/>
    <col min="1791" max="1791" width="6.42578125" style="3" bestFit="1" customWidth="1"/>
    <col min="1792" max="1792" width="58.140625" style="3" customWidth="1"/>
    <col min="1793" max="1793" width="8.7109375" style="3" bestFit="1" customWidth="1"/>
    <col min="1794" max="1794" width="5.140625" style="3" bestFit="1" customWidth="1"/>
    <col min="1795" max="1795" width="3.28515625" style="3" bestFit="1" customWidth="1"/>
    <col min="1796" max="1796" width="4.5703125" style="3" bestFit="1" customWidth="1"/>
    <col min="1797" max="1797" width="17.42578125" style="3" bestFit="1" customWidth="1"/>
    <col min="1798" max="1798" width="6.5703125" style="3" customWidth="1"/>
    <col min="1799" max="1799" width="56.28515625" style="3" customWidth="1"/>
    <col min="1800" max="1800" width="8.7109375" style="3" bestFit="1" customWidth="1"/>
    <col min="1801" max="1801" width="5.7109375" style="3" bestFit="1" customWidth="1"/>
    <col min="1802" max="1802" width="4.28515625" style="3" customWidth="1"/>
    <col min="1803" max="1803" width="4.7109375" style="3" bestFit="1" customWidth="1"/>
    <col min="1804" max="1804" width="17" style="3" bestFit="1" customWidth="1"/>
    <col min="1805" max="1805" width="6.42578125" style="3" bestFit="1" customWidth="1"/>
    <col min="1806" max="1806" width="57.85546875" style="3" bestFit="1" customWidth="1"/>
    <col min="1807" max="1807" width="8.7109375" style="3" bestFit="1" customWidth="1"/>
    <col min="1808" max="1808" width="5.42578125" style="3" bestFit="1" customWidth="1"/>
    <col min="1809" max="1809" width="3.7109375" style="3" bestFit="1" customWidth="1"/>
    <col min="1810" max="1810" width="4.7109375" style="3" bestFit="1" customWidth="1"/>
    <col min="1811" max="1811" width="17" style="3" bestFit="1" customWidth="1"/>
    <col min="1812" max="2031" width="9.140625" style="3"/>
    <col min="2032" max="2032" width="6.42578125" style="3" customWidth="1"/>
    <col min="2033" max="2033" width="63" style="3" bestFit="1" customWidth="1"/>
    <col min="2034" max="2034" width="8.7109375" style="3" bestFit="1" customWidth="1"/>
    <col min="2035" max="2035" width="5.7109375" style="3" bestFit="1" customWidth="1"/>
    <col min="2036" max="2036" width="3.7109375" style="3" bestFit="1" customWidth="1"/>
    <col min="2037" max="2037" width="4.7109375" style="3" bestFit="1" customWidth="1"/>
    <col min="2038" max="2038" width="17" style="3" bestFit="1" customWidth="1"/>
    <col min="2039" max="2039" width="6.42578125" style="3" bestFit="1" customWidth="1"/>
    <col min="2040" max="2040" width="57.85546875" style="3" bestFit="1" customWidth="1"/>
    <col min="2041" max="2041" width="8.7109375" style="3" bestFit="1" customWidth="1"/>
    <col min="2042" max="2042" width="5.42578125" style="3" bestFit="1" customWidth="1"/>
    <col min="2043" max="2043" width="3.7109375" style="3" bestFit="1" customWidth="1"/>
    <col min="2044" max="2044" width="4.7109375" style="3" bestFit="1" customWidth="1"/>
    <col min="2045" max="2045" width="17" style="3" bestFit="1" customWidth="1"/>
    <col min="2046" max="2046" width="19.7109375" style="3" bestFit="1" customWidth="1"/>
    <col min="2047" max="2047" width="6.42578125" style="3" bestFit="1" customWidth="1"/>
    <col min="2048" max="2048" width="58.140625" style="3" customWidth="1"/>
    <col min="2049" max="2049" width="8.7109375" style="3" bestFit="1" customWidth="1"/>
    <col min="2050" max="2050" width="5.140625" style="3" bestFit="1" customWidth="1"/>
    <col min="2051" max="2051" width="3.28515625" style="3" bestFit="1" customWidth="1"/>
    <col min="2052" max="2052" width="4.5703125" style="3" bestFit="1" customWidth="1"/>
    <col min="2053" max="2053" width="17.42578125" style="3" bestFit="1" customWidth="1"/>
    <col min="2054" max="2054" width="6.5703125" style="3" customWidth="1"/>
    <col min="2055" max="2055" width="56.28515625" style="3" customWidth="1"/>
    <col min="2056" max="2056" width="8.7109375" style="3" bestFit="1" customWidth="1"/>
    <col min="2057" max="2057" width="5.7109375" style="3" bestFit="1" customWidth="1"/>
    <col min="2058" max="2058" width="4.28515625" style="3" customWidth="1"/>
    <col min="2059" max="2059" width="4.7109375" style="3" bestFit="1" customWidth="1"/>
    <col min="2060" max="2060" width="17" style="3" bestFit="1" customWidth="1"/>
    <col min="2061" max="2061" width="6.42578125" style="3" bestFit="1" customWidth="1"/>
    <col min="2062" max="2062" width="57.85546875" style="3" bestFit="1" customWidth="1"/>
    <col min="2063" max="2063" width="8.7109375" style="3" bestFit="1" customWidth="1"/>
    <col min="2064" max="2064" width="5.42578125" style="3" bestFit="1" customWidth="1"/>
    <col min="2065" max="2065" width="3.7109375" style="3" bestFit="1" customWidth="1"/>
    <col min="2066" max="2066" width="4.7109375" style="3" bestFit="1" customWidth="1"/>
    <col min="2067" max="2067" width="17" style="3" bestFit="1" customWidth="1"/>
    <col min="2068" max="2287" width="9.140625" style="3"/>
    <col min="2288" max="2288" width="6.42578125" style="3" customWidth="1"/>
    <col min="2289" max="2289" width="63" style="3" bestFit="1" customWidth="1"/>
    <col min="2290" max="2290" width="8.7109375" style="3" bestFit="1" customWidth="1"/>
    <col min="2291" max="2291" width="5.7109375" style="3" bestFit="1" customWidth="1"/>
    <col min="2292" max="2292" width="3.7109375" style="3" bestFit="1" customWidth="1"/>
    <col min="2293" max="2293" width="4.7109375" style="3" bestFit="1" customWidth="1"/>
    <col min="2294" max="2294" width="17" style="3" bestFit="1" customWidth="1"/>
    <col min="2295" max="2295" width="6.42578125" style="3" bestFit="1" customWidth="1"/>
    <col min="2296" max="2296" width="57.85546875" style="3" bestFit="1" customWidth="1"/>
    <col min="2297" max="2297" width="8.7109375" style="3" bestFit="1" customWidth="1"/>
    <col min="2298" max="2298" width="5.42578125" style="3" bestFit="1" customWidth="1"/>
    <col min="2299" max="2299" width="3.7109375" style="3" bestFit="1" customWidth="1"/>
    <col min="2300" max="2300" width="4.7109375" style="3" bestFit="1" customWidth="1"/>
    <col min="2301" max="2301" width="17" style="3" bestFit="1" customWidth="1"/>
    <col min="2302" max="2302" width="19.7109375" style="3" bestFit="1" customWidth="1"/>
    <col min="2303" max="2303" width="6.42578125" style="3" bestFit="1" customWidth="1"/>
    <col min="2304" max="2304" width="58.140625" style="3" customWidth="1"/>
    <col min="2305" max="2305" width="8.7109375" style="3" bestFit="1" customWidth="1"/>
    <col min="2306" max="2306" width="5.140625" style="3" bestFit="1" customWidth="1"/>
    <col min="2307" max="2307" width="3.28515625" style="3" bestFit="1" customWidth="1"/>
    <col min="2308" max="2308" width="4.5703125" style="3" bestFit="1" customWidth="1"/>
    <col min="2309" max="2309" width="17.42578125" style="3" bestFit="1" customWidth="1"/>
    <col min="2310" max="2310" width="6.5703125" style="3" customWidth="1"/>
    <col min="2311" max="2311" width="56.28515625" style="3" customWidth="1"/>
    <col min="2312" max="2312" width="8.7109375" style="3" bestFit="1" customWidth="1"/>
    <col min="2313" max="2313" width="5.7109375" style="3" bestFit="1" customWidth="1"/>
    <col min="2314" max="2314" width="4.28515625" style="3" customWidth="1"/>
    <col min="2315" max="2315" width="4.7109375" style="3" bestFit="1" customWidth="1"/>
    <col min="2316" max="2316" width="17" style="3" bestFit="1" customWidth="1"/>
    <col min="2317" max="2317" width="6.42578125" style="3" bestFit="1" customWidth="1"/>
    <col min="2318" max="2318" width="57.85546875" style="3" bestFit="1" customWidth="1"/>
    <col min="2319" max="2319" width="8.7109375" style="3" bestFit="1" customWidth="1"/>
    <col min="2320" max="2320" width="5.42578125" style="3" bestFit="1" customWidth="1"/>
    <col min="2321" max="2321" width="3.7109375" style="3" bestFit="1" customWidth="1"/>
    <col min="2322" max="2322" width="4.7109375" style="3" bestFit="1" customWidth="1"/>
    <col min="2323" max="2323" width="17" style="3" bestFit="1" customWidth="1"/>
    <col min="2324" max="2543" width="9.140625" style="3"/>
    <col min="2544" max="2544" width="6.42578125" style="3" customWidth="1"/>
    <col min="2545" max="2545" width="63" style="3" bestFit="1" customWidth="1"/>
    <col min="2546" max="2546" width="8.7109375" style="3" bestFit="1" customWidth="1"/>
    <col min="2547" max="2547" width="5.7109375" style="3" bestFit="1" customWidth="1"/>
    <col min="2548" max="2548" width="3.7109375" style="3" bestFit="1" customWidth="1"/>
    <col min="2549" max="2549" width="4.7109375" style="3" bestFit="1" customWidth="1"/>
    <col min="2550" max="2550" width="17" style="3" bestFit="1" customWidth="1"/>
    <col min="2551" max="2551" width="6.42578125" style="3" bestFit="1" customWidth="1"/>
    <col min="2552" max="2552" width="57.85546875" style="3" bestFit="1" customWidth="1"/>
    <col min="2553" max="2553" width="8.7109375" style="3" bestFit="1" customWidth="1"/>
    <col min="2554" max="2554" width="5.42578125" style="3" bestFit="1" customWidth="1"/>
    <col min="2555" max="2555" width="3.7109375" style="3" bestFit="1" customWidth="1"/>
    <col min="2556" max="2556" width="4.7109375" style="3" bestFit="1" customWidth="1"/>
    <col min="2557" max="2557" width="17" style="3" bestFit="1" customWidth="1"/>
    <col min="2558" max="2558" width="19.7109375" style="3" bestFit="1" customWidth="1"/>
    <col min="2559" max="2559" width="6.42578125" style="3" bestFit="1" customWidth="1"/>
    <col min="2560" max="2560" width="58.140625" style="3" customWidth="1"/>
    <col min="2561" max="2561" width="8.7109375" style="3" bestFit="1" customWidth="1"/>
    <col min="2562" max="2562" width="5.140625" style="3" bestFit="1" customWidth="1"/>
    <col min="2563" max="2563" width="3.28515625" style="3" bestFit="1" customWidth="1"/>
    <col min="2564" max="2564" width="4.5703125" style="3" bestFit="1" customWidth="1"/>
    <col min="2565" max="2565" width="17.42578125" style="3" bestFit="1" customWidth="1"/>
    <col min="2566" max="2566" width="6.5703125" style="3" customWidth="1"/>
    <col min="2567" max="2567" width="56.28515625" style="3" customWidth="1"/>
    <col min="2568" max="2568" width="8.7109375" style="3" bestFit="1" customWidth="1"/>
    <col min="2569" max="2569" width="5.7109375" style="3" bestFit="1" customWidth="1"/>
    <col min="2570" max="2570" width="4.28515625" style="3" customWidth="1"/>
    <col min="2571" max="2571" width="4.7109375" style="3" bestFit="1" customWidth="1"/>
    <col min="2572" max="2572" width="17" style="3" bestFit="1" customWidth="1"/>
    <col min="2573" max="2573" width="6.42578125" style="3" bestFit="1" customWidth="1"/>
    <col min="2574" max="2574" width="57.85546875" style="3" bestFit="1" customWidth="1"/>
    <col min="2575" max="2575" width="8.7109375" style="3" bestFit="1" customWidth="1"/>
    <col min="2576" max="2576" width="5.42578125" style="3" bestFit="1" customWidth="1"/>
    <col min="2577" max="2577" width="3.7109375" style="3" bestFit="1" customWidth="1"/>
    <col min="2578" max="2578" width="4.7109375" style="3" bestFit="1" customWidth="1"/>
    <col min="2579" max="2579" width="17" style="3" bestFit="1" customWidth="1"/>
    <col min="2580" max="2799" width="9.140625" style="3"/>
    <col min="2800" max="2800" width="6.42578125" style="3" customWidth="1"/>
    <col min="2801" max="2801" width="63" style="3" bestFit="1" customWidth="1"/>
    <col min="2802" max="2802" width="8.7109375" style="3" bestFit="1" customWidth="1"/>
    <col min="2803" max="2803" width="5.7109375" style="3" bestFit="1" customWidth="1"/>
    <col min="2804" max="2804" width="3.7109375" style="3" bestFit="1" customWidth="1"/>
    <col min="2805" max="2805" width="4.7109375" style="3" bestFit="1" customWidth="1"/>
    <col min="2806" max="2806" width="17" style="3" bestFit="1" customWidth="1"/>
    <col min="2807" max="2807" width="6.42578125" style="3" bestFit="1" customWidth="1"/>
    <col min="2808" max="2808" width="57.85546875" style="3" bestFit="1" customWidth="1"/>
    <col min="2809" max="2809" width="8.7109375" style="3" bestFit="1" customWidth="1"/>
    <col min="2810" max="2810" width="5.42578125" style="3" bestFit="1" customWidth="1"/>
    <col min="2811" max="2811" width="3.7109375" style="3" bestFit="1" customWidth="1"/>
    <col min="2812" max="2812" width="4.7109375" style="3" bestFit="1" customWidth="1"/>
    <col min="2813" max="2813" width="17" style="3" bestFit="1" customWidth="1"/>
    <col min="2814" max="2814" width="19.7109375" style="3" bestFit="1" customWidth="1"/>
    <col min="2815" max="2815" width="6.42578125" style="3" bestFit="1" customWidth="1"/>
    <col min="2816" max="2816" width="58.140625" style="3" customWidth="1"/>
    <col min="2817" max="2817" width="8.7109375" style="3" bestFit="1" customWidth="1"/>
    <col min="2818" max="2818" width="5.140625" style="3" bestFit="1" customWidth="1"/>
    <col min="2819" max="2819" width="3.28515625" style="3" bestFit="1" customWidth="1"/>
    <col min="2820" max="2820" width="4.5703125" style="3" bestFit="1" customWidth="1"/>
    <col min="2821" max="2821" width="17.42578125" style="3" bestFit="1" customWidth="1"/>
    <col min="2822" max="2822" width="6.5703125" style="3" customWidth="1"/>
    <col min="2823" max="2823" width="56.28515625" style="3" customWidth="1"/>
    <col min="2824" max="2824" width="8.7109375" style="3" bestFit="1" customWidth="1"/>
    <col min="2825" max="2825" width="5.7109375" style="3" bestFit="1" customWidth="1"/>
    <col min="2826" max="2826" width="4.28515625" style="3" customWidth="1"/>
    <col min="2827" max="2827" width="4.7109375" style="3" bestFit="1" customWidth="1"/>
    <col min="2828" max="2828" width="17" style="3" bestFit="1" customWidth="1"/>
    <col min="2829" max="2829" width="6.42578125" style="3" bestFit="1" customWidth="1"/>
    <col min="2830" max="2830" width="57.85546875" style="3" bestFit="1" customWidth="1"/>
    <col min="2831" max="2831" width="8.7109375" style="3" bestFit="1" customWidth="1"/>
    <col min="2832" max="2832" width="5.42578125" style="3" bestFit="1" customWidth="1"/>
    <col min="2833" max="2833" width="3.7109375" style="3" bestFit="1" customWidth="1"/>
    <col min="2834" max="2834" width="4.7109375" style="3" bestFit="1" customWidth="1"/>
    <col min="2835" max="2835" width="17" style="3" bestFit="1" customWidth="1"/>
    <col min="2836" max="3055" width="9.140625" style="3"/>
    <col min="3056" max="3056" width="6.42578125" style="3" customWidth="1"/>
    <col min="3057" max="3057" width="63" style="3" bestFit="1" customWidth="1"/>
    <col min="3058" max="3058" width="8.7109375" style="3" bestFit="1" customWidth="1"/>
    <col min="3059" max="3059" width="5.7109375" style="3" bestFit="1" customWidth="1"/>
    <col min="3060" max="3060" width="3.7109375" style="3" bestFit="1" customWidth="1"/>
    <col min="3061" max="3061" width="4.7109375" style="3" bestFit="1" customWidth="1"/>
    <col min="3062" max="3062" width="17" style="3" bestFit="1" customWidth="1"/>
    <col min="3063" max="3063" width="6.42578125" style="3" bestFit="1" customWidth="1"/>
    <col min="3064" max="3064" width="57.85546875" style="3" bestFit="1" customWidth="1"/>
    <col min="3065" max="3065" width="8.7109375" style="3" bestFit="1" customWidth="1"/>
    <col min="3066" max="3066" width="5.42578125" style="3" bestFit="1" customWidth="1"/>
    <col min="3067" max="3067" width="3.7109375" style="3" bestFit="1" customWidth="1"/>
    <col min="3068" max="3068" width="4.7109375" style="3" bestFit="1" customWidth="1"/>
    <col min="3069" max="3069" width="17" style="3" bestFit="1" customWidth="1"/>
    <col min="3070" max="3070" width="19.7109375" style="3" bestFit="1" customWidth="1"/>
    <col min="3071" max="3071" width="6.42578125" style="3" bestFit="1" customWidth="1"/>
    <col min="3072" max="3072" width="58.140625" style="3" customWidth="1"/>
    <col min="3073" max="3073" width="8.7109375" style="3" bestFit="1" customWidth="1"/>
    <col min="3074" max="3074" width="5.140625" style="3" bestFit="1" customWidth="1"/>
    <col min="3075" max="3075" width="3.28515625" style="3" bestFit="1" customWidth="1"/>
    <col min="3076" max="3076" width="4.5703125" style="3" bestFit="1" customWidth="1"/>
    <col min="3077" max="3077" width="17.42578125" style="3" bestFit="1" customWidth="1"/>
    <col min="3078" max="3078" width="6.5703125" style="3" customWidth="1"/>
    <col min="3079" max="3079" width="56.28515625" style="3" customWidth="1"/>
    <col min="3080" max="3080" width="8.7109375" style="3" bestFit="1" customWidth="1"/>
    <col min="3081" max="3081" width="5.7109375" style="3" bestFit="1" customWidth="1"/>
    <col min="3082" max="3082" width="4.28515625" style="3" customWidth="1"/>
    <col min="3083" max="3083" width="4.7109375" style="3" bestFit="1" customWidth="1"/>
    <col min="3084" max="3084" width="17" style="3" bestFit="1" customWidth="1"/>
    <col min="3085" max="3085" width="6.42578125" style="3" bestFit="1" customWidth="1"/>
    <col min="3086" max="3086" width="57.85546875" style="3" bestFit="1" customWidth="1"/>
    <col min="3087" max="3087" width="8.7109375" style="3" bestFit="1" customWidth="1"/>
    <col min="3088" max="3088" width="5.42578125" style="3" bestFit="1" customWidth="1"/>
    <col min="3089" max="3089" width="3.7109375" style="3" bestFit="1" customWidth="1"/>
    <col min="3090" max="3090" width="4.7109375" style="3" bestFit="1" customWidth="1"/>
    <col min="3091" max="3091" width="17" style="3" bestFit="1" customWidth="1"/>
    <col min="3092" max="3311" width="9.140625" style="3"/>
    <col min="3312" max="3312" width="6.42578125" style="3" customWidth="1"/>
    <col min="3313" max="3313" width="63" style="3" bestFit="1" customWidth="1"/>
    <col min="3314" max="3314" width="8.7109375" style="3" bestFit="1" customWidth="1"/>
    <col min="3315" max="3315" width="5.7109375" style="3" bestFit="1" customWidth="1"/>
    <col min="3316" max="3316" width="3.7109375" style="3" bestFit="1" customWidth="1"/>
    <col min="3317" max="3317" width="4.7109375" style="3" bestFit="1" customWidth="1"/>
    <col min="3318" max="3318" width="17" style="3" bestFit="1" customWidth="1"/>
    <col min="3319" max="3319" width="6.42578125" style="3" bestFit="1" customWidth="1"/>
    <col min="3320" max="3320" width="57.85546875" style="3" bestFit="1" customWidth="1"/>
    <col min="3321" max="3321" width="8.7109375" style="3" bestFit="1" customWidth="1"/>
    <col min="3322" max="3322" width="5.42578125" style="3" bestFit="1" customWidth="1"/>
    <col min="3323" max="3323" width="3.7109375" style="3" bestFit="1" customWidth="1"/>
    <col min="3324" max="3324" width="4.7109375" style="3" bestFit="1" customWidth="1"/>
    <col min="3325" max="3325" width="17" style="3" bestFit="1" customWidth="1"/>
    <col min="3326" max="3326" width="19.7109375" style="3" bestFit="1" customWidth="1"/>
    <col min="3327" max="3327" width="6.42578125" style="3" bestFit="1" customWidth="1"/>
    <col min="3328" max="3328" width="58.140625" style="3" customWidth="1"/>
    <col min="3329" max="3329" width="8.7109375" style="3" bestFit="1" customWidth="1"/>
    <col min="3330" max="3330" width="5.140625" style="3" bestFit="1" customWidth="1"/>
    <col min="3331" max="3331" width="3.28515625" style="3" bestFit="1" customWidth="1"/>
    <col min="3332" max="3332" width="4.5703125" style="3" bestFit="1" customWidth="1"/>
    <col min="3333" max="3333" width="17.42578125" style="3" bestFit="1" customWidth="1"/>
    <col min="3334" max="3334" width="6.5703125" style="3" customWidth="1"/>
    <col min="3335" max="3335" width="56.28515625" style="3" customWidth="1"/>
    <col min="3336" max="3336" width="8.7109375" style="3" bestFit="1" customWidth="1"/>
    <col min="3337" max="3337" width="5.7109375" style="3" bestFit="1" customWidth="1"/>
    <col min="3338" max="3338" width="4.28515625" style="3" customWidth="1"/>
    <col min="3339" max="3339" width="4.7109375" style="3" bestFit="1" customWidth="1"/>
    <col min="3340" max="3340" width="17" style="3" bestFit="1" customWidth="1"/>
    <col min="3341" max="3341" width="6.42578125" style="3" bestFit="1" customWidth="1"/>
    <col min="3342" max="3342" width="57.85546875" style="3" bestFit="1" customWidth="1"/>
    <col min="3343" max="3343" width="8.7109375" style="3" bestFit="1" customWidth="1"/>
    <col min="3344" max="3344" width="5.42578125" style="3" bestFit="1" customWidth="1"/>
    <col min="3345" max="3345" width="3.7109375" style="3" bestFit="1" customWidth="1"/>
    <col min="3346" max="3346" width="4.7109375" style="3" bestFit="1" customWidth="1"/>
    <col min="3347" max="3347" width="17" style="3" bestFit="1" customWidth="1"/>
    <col min="3348" max="3567" width="9.140625" style="3"/>
    <col min="3568" max="3568" width="6.42578125" style="3" customWidth="1"/>
    <col min="3569" max="3569" width="63" style="3" bestFit="1" customWidth="1"/>
    <col min="3570" max="3570" width="8.7109375" style="3" bestFit="1" customWidth="1"/>
    <col min="3571" max="3571" width="5.7109375" style="3" bestFit="1" customWidth="1"/>
    <col min="3572" max="3572" width="3.7109375" style="3" bestFit="1" customWidth="1"/>
    <col min="3573" max="3573" width="4.7109375" style="3" bestFit="1" customWidth="1"/>
    <col min="3574" max="3574" width="17" style="3" bestFit="1" customWidth="1"/>
    <col min="3575" max="3575" width="6.42578125" style="3" bestFit="1" customWidth="1"/>
    <col min="3576" max="3576" width="57.85546875" style="3" bestFit="1" customWidth="1"/>
    <col min="3577" max="3577" width="8.7109375" style="3" bestFit="1" customWidth="1"/>
    <col min="3578" max="3578" width="5.42578125" style="3" bestFit="1" customWidth="1"/>
    <col min="3579" max="3579" width="3.7109375" style="3" bestFit="1" customWidth="1"/>
    <col min="3580" max="3580" width="4.7109375" style="3" bestFit="1" customWidth="1"/>
    <col min="3581" max="3581" width="17" style="3" bestFit="1" customWidth="1"/>
    <col min="3582" max="3582" width="19.7109375" style="3" bestFit="1" customWidth="1"/>
    <col min="3583" max="3583" width="6.42578125" style="3" bestFit="1" customWidth="1"/>
    <col min="3584" max="3584" width="58.140625" style="3" customWidth="1"/>
    <col min="3585" max="3585" width="8.7109375" style="3" bestFit="1" customWidth="1"/>
    <col min="3586" max="3586" width="5.140625" style="3" bestFit="1" customWidth="1"/>
    <col min="3587" max="3587" width="3.28515625" style="3" bestFit="1" customWidth="1"/>
    <col min="3588" max="3588" width="4.5703125" style="3" bestFit="1" customWidth="1"/>
    <col min="3589" max="3589" width="17.42578125" style="3" bestFit="1" customWidth="1"/>
    <col min="3590" max="3590" width="6.5703125" style="3" customWidth="1"/>
    <col min="3591" max="3591" width="56.28515625" style="3" customWidth="1"/>
    <col min="3592" max="3592" width="8.7109375" style="3" bestFit="1" customWidth="1"/>
    <col min="3593" max="3593" width="5.7109375" style="3" bestFit="1" customWidth="1"/>
    <col min="3594" max="3594" width="4.28515625" style="3" customWidth="1"/>
    <col min="3595" max="3595" width="4.7109375" style="3" bestFit="1" customWidth="1"/>
    <col min="3596" max="3596" width="17" style="3" bestFit="1" customWidth="1"/>
    <col min="3597" max="3597" width="6.42578125" style="3" bestFit="1" customWidth="1"/>
    <col min="3598" max="3598" width="57.85546875" style="3" bestFit="1" customWidth="1"/>
    <col min="3599" max="3599" width="8.7109375" style="3" bestFit="1" customWidth="1"/>
    <col min="3600" max="3600" width="5.42578125" style="3" bestFit="1" customWidth="1"/>
    <col min="3601" max="3601" width="3.7109375" style="3" bestFit="1" customWidth="1"/>
    <col min="3602" max="3602" width="4.7109375" style="3" bestFit="1" customWidth="1"/>
    <col min="3603" max="3603" width="17" style="3" bestFit="1" customWidth="1"/>
    <col min="3604" max="3823" width="9.140625" style="3"/>
    <col min="3824" max="3824" width="6.42578125" style="3" customWidth="1"/>
    <col min="3825" max="3825" width="63" style="3" bestFit="1" customWidth="1"/>
    <col min="3826" max="3826" width="8.7109375" style="3" bestFit="1" customWidth="1"/>
    <col min="3827" max="3827" width="5.7109375" style="3" bestFit="1" customWidth="1"/>
    <col min="3828" max="3828" width="3.7109375" style="3" bestFit="1" customWidth="1"/>
    <col min="3829" max="3829" width="4.7109375" style="3" bestFit="1" customWidth="1"/>
    <col min="3830" max="3830" width="17" style="3" bestFit="1" customWidth="1"/>
    <col min="3831" max="3831" width="6.42578125" style="3" bestFit="1" customWidth="1"/>
    <col min="3832" max="3832" width="57.85546875" style="3" bestFit="1" customWidth="1"/>
    <col min="3833" max="3833" width="8.7109375" style="3" bestFit="1" customWidth="1"/>
    <col min="3834" max="3834" width="5.42578125" style="3" bestFit="1" customWidth="1"/>
    <col min="3835" max="3835" width="3.7109375" style="3" bestFit="1" customWidth="1"/>
    <col min="3836" max="3836" width="4.7109375" style="3" bestFit="1" customWidth="1"/>
    <col min="3837" max="3837" width="17" style="3" bestFit="1" customWidth="1"/>
    <col min="3838" max="3838" width="19.7109375" style="3" bestFit="1" customWidth="1"/>
    <col min="3839" max="3839" width="6.42578125" style="3" bestFit="1" customWidth="1"/>
    <col min="3840" max="3840" width="58.140625" style="3" customWidth="1"/>
    <col min="3841" max="3841" width="8.7109375" style="3" bestFit="1" customWidth="1"/>
    <col min="3842" max="3842" width="5.140625" style="3" bestFit="1" customWidth="1"/>
    <col min="3843" max="3843" width="3.28515625" style="3" bestFit="1" customWidth="1"/>
    <col min="3844" max="3844" width="4.5703125" style="3" bestFit="1" customWidth="1"/>
    <col min="3845" max="3845" width="17.42578125" style="3" bestFit="1" customWidth="1"/>
    <col min="3846" max="3846" width="6.5703125" style="3" customWidth="1"/>
    <col min="3847" max="3847" width="56.28515625" style="3" customWidth="1"/>
    <col min="3848" max="3848" width="8.7109375" style="3" bestFit="1" customWidth="1"/>
    <col min="3849" max="3849" width="5.7109375" style="3" bestFit="1" customWidth="1"/>
    <col min="3850" max="3850" width="4.28515625" style="3" customWidth="1"/>
    <col min="3851" max="3851" width="4.7109375" style="3" bestFit="1" customWidth="1"/>
    <col min="3852" max="3852" width="17" style="3" bestFit="1" customWidth="1"/>
    <col min="3853" max="3853" width="6.42578125" style="3" bestFit="1" customWidth="1"/>
    <col min="3854" max="3854" width="57.85546875" style="3" bestFit="1" customWidth="1"/>
    <col min="3855" max="3855" width="8.7109375" style="3" bestFit="1" customWidth="1"/>
    <col min="3856" max="3856" width="5.42578125" style="3" bestFit="1" customWidth="1"/>
    <col min="3857" max="3857" width="3.7109375" style="3" bestFit="1" customWidth="1"/>
    <col min="3858" max="3858" width="4.7109375" style="3" bestFit="1" customWidth="1"/>
    <col min="3859" max="3859" width="17" style="3" bestFit="1" customWidth="1"/>
    <col min="3860" max="4079" width="9.140625" style="3"/>
    <col min="4080" max="4080" width="6.42578125" style="3" customWidth="1"/>
    <col min="4081" max="4081" width="63" style="3" bestFit="1" customWidth="1"/>
    <col min="4082" max="4082" width="8.7109375" style="3" bestFit="1" customWidth="1"/>
    <col min="4083" max="4083" width="5.7109375" style="3" bestFit="1" customWidth="1"/>
    <col min="4084" max="4084" width="3.7109375" style="3" bestFit="1" customWidth="1"/>
    <col min="4085" max="4085" width="4.7109375" style="3" bestFit="1" customWidth="1"/>
    <col min="4086" max="4086" width="17" style="3" bestFit="1" customWidth="1"/>
    <col min="4087" max="4087" width="6.42578125" style="3" bestFit="1" customWidth="1"/>
    <col min="4088" max="4088" width="57.85546875" style="3" bestFit="1" customWidth="1"/>
    <col min="4089" max="4089" width="8.7109375" style="3" bestFit="1" customWidth="1"/>
    <col min="4090" max="4090" width="5.42578125" style="3" bestFit="1" customWidth="1"/>
    <col min="4091" max="4091" width="3.7109375" style="3" bestFit="1" customWidth="1"/>
    <col min="4092" max="4092" width="4.7109375" style="3" bestFit="1" customWidth="1"/>
    <col min="4093" max="4093" width="17" style="3" bestFit="1" customWidth="1"/>
    <col min="4094" max="4094" width="19.7109375" style="3" bestFit="1" customWidth="1"/>
    <col min="4095" max="4095" width="6.42578125" style="3" bestFit="1" customWidth="1"/>
    <col min="4096" max="4096" width="58.140625" style="3" customWidth="1"/>
    <col min="4097" max="4097" width="8.7109375" style="3" bestFit="1" customWidth="1"/>
    <col min="4098" max="4098" width="5.140625" style="3" bestFit="1" customWidth="1"/>
    <col min="4099" max="4099" width="3.28515625" style="3" bestFit="1" customWidth="1"/>
    <col min="4100" max="4100" width="4.5703125" style="3" bestFit="1" customWidth="1"/>
    <col min="4101" max="4101" width="17.42578125" style="3" bestFit="1" customWidth="1"/>
    <col min="4102" max="4102" width="6.5703125" style="3" customWidth="1"/>
    <col min="4103" max="4103" width="56.28515625" style="3" customWidth="1"/>
    <col min="4104" max="4104" width="8.7109375" style="3" bestFit="1" customWidth="1"/>
    <col min="4105" max="4105" width="5.7109375" style="3" bestFit="1" customWidth="1"/>
    <col min="4106" max="4106" width="4.28515625" style="3" customWidth="1"/>
    <col min="4107" max="4107" width="4.7109375" style="3" bestFit="1" customWidth="1"/>
    <col min="4108" max="4108" width="17" style="3" bestFit="1" customWidth="1"/>
    <col min="4109" max="4109" width="6.42578125" style="3" bestFit="1" customWidth="1"/>
    <col min="4110" max="4110" width="57.85546875" style="3" bestFit="1" customWidth="1"/>
    <col min="4111" max="4111" width="8.7109375" style="3" bestFit="1" customWidth="1"/>
    <col min="4112" max="4112" width="5.42578125" style="3" bestFit="1" customWidth="1"/>
    <col min="4113" max="4113" width="3.7109375" style="3" bestFit="1" customWidth="1"/>
    <col min="4114" max="4114" width="4.7109375" style="3" bestFit="1" customWidth="1"/>
    <col min="4115" max="4115" width="17" style="3" bestFit="1" customWidth="1"/>
    <col min="4116" max="4335" width="9.140625" style="3"/>
    <col min="4336" max="4336" width="6.42578125" style="3" customWidth="1"/>
    <col min="4337" max="4337" width="63" style="3" bestFit="1" customWidth="1"/>
    <col min="4338" max="4338" width="8.7109375" style="3" bestFit="1" customWidth="1"/>
    <col min="4339" max="4339" width="5.7109375" style="3" bestFit="1" customWidth="1"/>
    <col min="4340" max="4340" width="3.7109375" style="3" bestFit="1" customWidth="1"/>
    <col min="4341" max="4341" width="4.7109375" style="3" bestFit="1" customWidth="1"/>
    <col min="4342" max="4342" width="17" style="3" bestFit="1" customWidth="1"/>
    <col min="4343" max="4343" width="6.42578125" style="3" bestFit="1" customWidth="1"/>
    <col min="4344" max="4344" width="57.85546875" style="3" bestFit="1" customWidth="1"/>
    <col min="4345" max="4345" width="8.7109375" style="3" bestFit="1" customWidth="1"/>
    <col min="4346" max="4346" width="5.42578125" style="3" bestFit="1" customWidth="1"/>
    <col min="4347" max="4347" width="3.7109375" style="3" bestFit="1" customWidth="1"/>
    <col min="4348" max="4348" width="4.7109375" style="3" bestFit="1" customWidth="1"/>
    <col min="4349" max="4349" width="17" style="3" bestFit="1" customWidth="1"/>
    <col min="4350" max="4350" width="19.7109375" style="3" bestFit="1" customWidth="1"/>
    <col min="4351" max="4351" width="6.42578125" style="3" bestFit="1" customWidth="1"/>
    <col min="4352" max="4352" width="58.140625" style="3" customWidth="1"/>
    <col min="4353" max="4353" width="8.7109375" style="3" bestFit="1" customWidth="1"/>
    <col min="4354" max="4354" width="5.140625" style="3" bestFit="1" customWidth="1"/>
    <col min="4355" max="4355" width="3.28515625" style="3" bestFit="1" customWidth="1"/>
    <col min="4356" max="4356" width="4.5703125" style="3" bestFit="1" customWidth="1"/>
    <col min="4357" max="4357" width="17.42578125" style="3" bestFit="1" customWidth="1"/>
    <col min="4358" max="4358" width="6.5703125" style="3" customWidth="1"/>
    <col min="4359" max="4359" width="56.28515625" style="3" customWidth="1"/>
    <col min="4360" max="4360" width="8.7109375" style="3" bestFit="1" customWidth="1"/>
    <col min="4361" max="4361" width="5.7109375" style="3" bestFit="1" customWidth="1"/>
    <col min="4362" max="4362" width="4.28515625" style="3" customWidth="1"/>
    <col min="4363" max="4363" width="4.7109375" style="3" bestFit="1" customWidth="1"/>
    <col min="4364" max="4364" width="17" style="3" bestFit="1" customWidth="1"/>
    <col min="4365" max="4365" width="6.42578125" style="3" bestFit="1" customWidth="1"/>
    <col min="4366" max="4366" width="57.85546875" style="3" bestFit="1" customWidth="1"/>
    <col min="4367" max="4367" width="8.7109375" style="3" bestFit="1" customWidth="1"/>
    <col min="4368" max="4368" width="5.42578125" style="3" bestFit="1" customWidth="1"/>
    <col min="4369" max="4369" width="3.7109375" style="3" bestFit="1" customWidth="1"/>
    <col min="4370" max="4370" width="4.7109375" style="3" bestFit="1" customWidth="1"/>
    <col min="4371" max="4371" width="17" style="3" bestFit="1" customWidth="1"/>
    <col min="4372" max="4591" width="9.140625" style="3"/>
    <col min="4592" max="4592" width="6.42578125" style="3" customWidth="1"/>
    <col min="4593" max="4593" width="63" style="3" bestFit="1" customWidth="1"/>
    <col min="4594" max="4594" width="8.7109375" style="3" bestFit="1" customWidth="1"/>
    <col min="4595" max="4595" width="5.7109375" style="3" bestFit="1" customWidth="1"/>
    <col min="4596" max="4596" width="3.7109375" style="3" bestFit="1" customWidth="1"/>
    <col min="4597" max="4597" width="4.7109375" style="3" bestFit="1" customWidth="1"/>
    <col min="4598" max="4598" width="17" style="3" bestFit="1" customWidth="1"/>
    <col min="4599" max="4599" width="6.42578125" style="3" bestFit="1" customWidth="1"/>
    <col min="4600" max="4600" width="57.85546875" style="3" bestFit="1" customWidth="1"/>
    <col min="4601" max="4601" width="8.7109375" style="3" bestFit="1" customWidth="1"/>
    <col min="4602" max="4602" width="5.42578125" style="3" bestFit="1" customWidth="1"/>
    <col min="4603" max="4603" width="3.7109375" style="3" bestFit="1" customWidth="1"/>
    <col min="4604" max="4604" width="4.7109375" style="3" bestFit="1" customWidth="1"/>
    <col min="4605" max="4605" width="17" style="3" bestFit="1" customWidth="1"/>
    <col min="4606" max="4606" width="19.7109375" style="3" bestFit="1" customWidth="1"/>
    <col min="4607" max="4607" width="6.42578125" style="3" bestFit="1" customWidth="1"/>
    <col min="4608" max="4608" width="58.140625" style="3" customWidth="1"/>
    <col min="4609" max="4609" width="8.7109375" style="3" bestFit="1" customWidth="1"/>
    <col min="4610" max="4610" width="5.140625" style="3" bestFit="1" customWidth="1"/>
    <col min="4611" max="4611" width="3.28515625" style="3" bestFit="1" customWidth="1"/>
    <col min="4612" max="4612" width="4.5703125" style="3" bestFit="1" customWidth="1"/>
    <col min="4613" max="4613" width="17.42578125" style="3" bestFit="1" customWidth="1"/>
    <col min="4614" max="4614" width="6.5703125" style="3" customWidth="1"/>
    <col min="4615" max="4615" width="56.28515625" style="3" customWidth="1"/>
    <col min="4616" max="4616" width="8.7109375" style="3" bestFit="1" customWidth="1"/>
    <col min="4617" max="4617" width="5.7109375" style="3" bestFit="1" customWidth="1"/>
    <col min="4618" max="4618" width="4.28515625" style="3" customWidth="1"/>
    <col min="4619" max="4619" width="4.7109375" style="3" bestFit="1" customWidth="1"/>
    <col min="4620" max="4620" width="17" style="3" bestFit="1" customWidth="1"/>
    <col min="4621" max="4621" width="6.42578125" style="3" bestFit="1" customWidth="1"/>
    <col min="4622" max="4622" width="57.85546875" style="3" bestFit="1" customWidth="1"/>
    <col min="4623" max="4623" width="8.7109375" style="3" bestFit="1" customWidth="1"/>
    <col min="4624" max="4624" width="5.42578125" style="3" bestFit="1" customWidth="1"/>
    <col min="4625" max="4625" width="3.7109375" style="3" bestFit="1" customWidth="1"/>
    <col min="4626" max="4626" width="4.7109375" style="3" bestFit="1" customWidth="1"/>
    <col min="4627" max="4627" width="17" style="3" bestFit="1" customWidth="1"/>
    <col min="4628" max="4847" width="9.140625" style="3"/>
    <col min="4848" max="4848" width="6.42578125" style="3" customWidth="1"/>
    <col min="4849" max="4849" width="63" style="3" bestFit="1" customWidth="1"/>
    <col min="4850" max="4850" width="8.7109375" style="3" bestFit="1" customWidth="1"/>
    <col min="4851" max="4851" width="5.7109375" style="3" bestFit="1" customWidth="1"/>
    <col min="4852" max="4852" width="3.7109375" style="3" bestFit="1" customWidth="1"/>
    <col min="4853" max="4853" width="4.7109375" style="3" bestFit="1" customWidth="1"/>
    <col min="4854" max="4854" width="17" style="3" bestFit="1" customWidth="1"/>
    <col min="4855" max="4855" width="6.42578125" style="3" bestFit="1" customWidth="1"/>
    <col min="4856" max="4856" width="57.85546875" style="3" bestFit="1" customWidth="1"/>
    <col min="4857" max="4857" width="8.7109375" style="3" bestFit="1" customWidth="1"/>
    <col min="4858" max="4858" width="5.42578125" style="3" bestFit="1" customWidth="1"/>
    <col min="4859" max="4859" width="3.7109375" style="3" bestFit="1" customWidth="1"/>
    <col min="4860" max="4860" width="4.7109375" style="3" bestFit="1" customWidth="1"/>
    <col min="4861" max="4861" width="17" style="3" bestFit="1" customWidth="1"/>
    <col min="4862" max="4862" width="19.7109375" style="3" bestFit="1" customWidth="1"/>
    <col min="4863" max="4863" width="6.42578125" style="3" bestFit="1" customWidth="1"/>
    <col min="4864" max="4864" width="58.140625" style="3" customWidth="1"/>
    <col min="4865" max="4865" width="8.7109375" style="3" bestFit="1" customWidth="1"/>
    <col min="4866" max="4866" width="5.140625" style="3" bestFit="1" customWidth="1"/>
    <col min="4867" max="4867" width="3.28515625" style="3" bestFit="1" customWidth="1"/>
    <col min="4868" max="4868" width="4.5703125" style="3" bestFit="1" customWidth="1"/>
    <col min="4869" max="4869" width="17.42578125" style="3" bestFit="1" customWidth="1"/>
    <col min="4870" max="4870" width="6.5703125" style="3" customWidth="1"/>
    <col min="4871" max="4871" width="56.28515625" style="3" customWidth="1"/>
    <col min="4872" max="4872" width="8.7109375" style="3" bestFit="1" customWidth="1"/>
    <col min="4873" max="4873" width="5.7109375" style="3" bestFit="1" customWidth="1"/>
    <col min="4874" max="4874" width="4.28515625" style="3" customWidth="1"/>
    <col min="4875" max="4875" width="4.7109375" style="3" bestFit="1" customWidth="1"/>
    <col min="4876" max="4876" width="17" style="3" bestFit="1" customWidth="1"/>
    <col min="4877" max="4877" width="6.42578125" style="3" bestFit="1" customWidth="1"/>
    <col min="4878" max="4878" width="57.85546875" style="3" bestFit="1" customWidth="1"/>
    <col min="4879" max="4879" width="8.7109375" style="3" bestFit="1" customWidth="1"/>
    <col min="4880" max="4880" width="5.42578125" style="3" bestFit="1" customWidth="1"/>
    <col min="4881" max="4881" width="3.7109375" style="3" bestFit="1" customWidth="1"/>
    <col min="4882" max="4882" width="4.7109375" style="3" bestFit="1" customWidth="1"/>
    <col min="4883" max="4883" width="17" style="3" bestFit="1" customWidth="1"/>
    <col min="4884" max="5103" width="9.140625" style="3"/>
    <col min="5104" max="5104" width="6.42578125" style="3" customWidth="1"/>
    <col min="5105" max="5105" width="63" style="3" bestFit="1" customWidth="1"/>
    <col min="5106" max="5106" width="8.7109375" style="3" bestFit="1" customWidth="1"/>
    <col min="5107" max="5107" width="5.7109375" style="3" bestFit="1" customWidth="1"/>
    <col min="5108" max="5108" width="3.7109375" style="3" bestFit="1" customWidth="1"/>
    <col min="5109" max="5109" width="4.7109375" style="3" bestFit="1" customWidth="1"/>
    <col min="5110" max="5110" width="17" style="3" bestFit="1" customWidth="1"/>
    <col min="5111" max="5111" width="6.42578125" style="3" bestFit="1" customWidth="1"/>
    <col min="5112" max="5112" width="57.85546875" style="3" bestFit="1" customWidth="1"/>
    <col min="5113" max="5113" width="8.7109375" style="3" bestFit="1" customWidth="1"/>
    <col min="5114" max="5114" width="5.42578125" style="3" bestFit="1" customWidth="1"/>
    <col min="5115" max="5115" width="3.7109375" style="3" bestFit="1" customWidth="1"/>
    <col min="5116" max="5116" width="4.7109375" style="3" bestFit="1" customWidth="1"/>
    <col min="5117" max="5117" width="17" style="3" bestFit="1" customWidth="1"/>
    <col min="5118" max="5118" width="19.7109375" style="3" bestFit="1" customWidth="1"/>
    <col min="5119" max="5119" width="6.42578125" style="3" bestFit="1" customWidth="1"/>
    <col min="5120" max="5120" width="58.140625" style="3" customWidth="1"/>
    <col min="5121" max="5121" width="8.7109375" style="3" bestFit="1" customWidth="1"/>
    <col min="5122" max="5122" width="5.140625" style="3" bestFit="1" customWidth="1"/>
    <col min="5123" max="5123" width="3.28515625" style="3" bestFit="1" customWidth="1"/>
    <col min="5124" max="5124" width="4.5703125" style="3" bestFit="1" customWidth="1"/>
    <col min="5125" max="5125" width="17.42578125" style="3" bestFit="1" customWidth="1"/>
    <col min="5126" max="5126" width="6.5703125" style="3" customWidth="1"/>
    <col min="5127" max="5127" width="56.28515625" style="3" customWidth="1"/>
    <col min="5128" max="5128" width="8.7109375" style="3" bestFit="1" customWidth="1"/>
    <col min="5129" max="5129" width="5.7109375" style="3" bestFit="1" customWidth="1"/>
    <col min="5130" max="5130" width="4.28515625" style="3" customWidth="1"/>
    <col min="5131" max="5131" width="4.7109375" style="3" bestFit="1" customWidth="1"/>
    <col min="5132" max="5132" width="17" style="3" bestFit="1" customWidth="1"/>
    <col min="5133" max="5133" width="6.42578125" style="3" bestFit="1" customWidth="1"/>
    <col min="5134" max="5134" width="57.85546875" style="3" bestFit="1" customWidth="1"/>
    <col min="5135" max="5135" width="8.7109375" style="3" bestFit="1" customWidth="1"/>
    <col min="5136" max="5136" width="5.42578125" style="3" bestFit="1" customWidth="1"/>
    <col min="5137" max="5137" width="3.7109375" style="3" bestFit="1" customWidth="1"/>
    <col min="5138" max="5138" width="4.7109375" style="3" bestFit="1" customWidth="1"/>
    <col min="5139" max="5139" width="17" style="3" bestFit="1" customWidth="1"/>
    <col min="5140" max="5359" width="9.140625" style="3"/>
    <col min="5360" max="5360" width="6.42578125" style="3" customWidth="1"/>
    <col min="5361" max="5361" width="63" style="3" bestFit="1" customWidth="1"/>
    <col min="5362" max="5362" width="8.7109375" style="3" bestFit="1" customWidth="1"/>
    <col min="5363" max="5363" width="5.7109375" style="3" bestFit="1" customWidth="1"/>
    <col min="5364" max="5364" width="3.7109375" style="3" bestFit="1" customWidth="1"/>
    <col min="5365" max="5365" width="4.7109375" style="3" bestFit="1" customWidth="1"/>
    <col min="5366" max="5366" width="17" style="3" bestFit="1" customWidth="1"/>
    <col min="5367" max="5367" width="6.42578125" style="3" bestFit="1" customWidth="1"/>
    <col min="5368" max="5368" width="57.85546875" style="3" bestFit="1" customWidth="1"/>
    <col min="5369" max="5369" width="8.7109375" style="3" bestFit="1" customWidth="1"/>
    <col min="5370" max="5370" width="5.42578125" style="3" bestFit="1" customWidth="1"/>
    <col min="5371" max="5371" width="3.7109375" style="3" bestFit="1" customWidth="1"/>
    <col min="5372" max="5372" width="4.7109375" style="3" bestFit="1" customWidth="1"/>
    <col min="5373" max="5373" width="17" style="3" bestFit="1" customWidth="1"/>
    <col min="5374" max="5374" width="19.7109375" style="3" bestFit="1" customWidth="1"/>
    <col min="5375" max="5375" width="6.42578125" style="3" bestFit="1" customWidth="1"/>
    <col min="5376" max="5376" width="58.140625" style="3" customWidth="1"/>
    <col min="5377" max="5377" width="8.7109375" style="3" bestFit="1" customWidth="1"/>
    <col min="5378" max="5378" width="5.140625" style="3" bestFit="1" customWidth="1"/>
    <col min="5379" max="5379" width="3.28515625" style="3" bestFit="1" customWidth="1"/>
    <col min="5380" max="5380" width="4.5703125" style="3" bestFit="1" customWidth="1"/>
    <col min="5381" max="5381" width="17.42578125" style="3" bestFit="1" customWidth="1"/>
    <col min="5382" max="5382" width="6.5703125" style="3" customWidth="1"/>
    <col min="5383" max="5383" width="56.28515625" style="3" customWidth="1"/>
    <col min="5384" max="5384" width="8.7109375" style="3" bestFit="1" customWidth="1"/>
    <col min="5385" max="5385" width="5.7109375" style="3" bestFit="1" customWidth="1"/>
    <col min="5386" max="5386" width="4.28515625" style="3" customWidth="1"/>
    <col min="5387" max="5387" width="4.7109375" style="3" bestFit="1" customWidth="1"/>
    <col min="5388" max="5388" width="17" style="3" bestFit="1" customWidth="1"/>
    <col min="5389" max="5389" width="6.42578125" style="3" bestFit="1" customWidth="1"/>
    <col min="5390" max="5390" width="57.85546875" style="3" bestFit="1" customWidth="1"/>
    <col min="5391" max="5391" width="8.7109375" style="3" bestFit="1" customWidth="1"/>
    <col min="5392" max="5392" width="5.42578125" style="3" bestFit="1" customWidth="1"/>
    <col min="5393" max="5393" width="3.7109375" style="3" bestFit="1" customWidth="1"/>
    <col min="5394" max="5394" width="4.7109375" style="3" bestFit="1" customWidth="1"/>
    <col min="5395" max="5395" width="17" style="3" bestFit="1" customWidth="1"/>
    <col min="5396" max="5615" width="9.140625" style="3"/>
    <col min="5616" max="5616" width="6.42578125" style="3" customWidth="1"/>
    <col min="5617" max="5617" width="63" style="3" bestFit="1" customWidth="1"/>
    <col min="5618" max="5618" width="8.7109375" style="3" bestFit="1" customWidth="1"/>
    <col min="5619" max="5619" width="5.7109375" style="3" bestFit="1" customWidth="1"/>
    <col min="5620" max="5620" width="3.7109375" style="3" bestFit="1" customWidth="1"/>
    <col min="5621" max="5621" width="4.7109375" style="3" bestFit="1" customWidth="1"/>
    <col min="5622" max="5622" width="17" style="3" bestFit="1" customWidth="1"/>
    <col min="5623" max="5623" width="6.42578125" style="3" bestFit="1" customWidth="1"/>
    <col min="5624" max="5624" width="57.85546875" style="3" bestFit="1" customWidth="1"/>
    <col min="5625" max="5625" width="8.7109375" style="3" bestFit="1" customWidth="1"/>
    <col min="5626" max="5626" width="5.42578125" style="3" bestFit="1" customWidth="1"/>
    <col min="5627" max="5627" width="3.7109375" style="3" bestFit="1" customWidth="1"/>
    <col min="5628" max="5628" width="4.7109375" style="3" bestFit="1" customWidth="1"/>
    <col min="5629" max="5629" width="17" style="3" bestFit="1" customWidth="1"/>
    <col min="5630" max="5630" width="19.7109375" style="3" bestFit="1" customWidth="1"/>
    <col min="5631" max="5631" width="6.42578125" style="3" bestFit="1" customWidth="1"/>
    <col min="5632" max="5632" width="58.140625" style="3" customWidth="1"/>
    <col min="5633" max="5633" width="8.7109375" style="3" bestFit="1" customWidth="1"/>
    <col min="5634" max="5634" width="5.140625" style="3" bestFit="1" customWidth="1"/>
    <col min="5635" max="5635" width="3.28515625" style="3" bestFit="1" customWidth="1"/>
    <col min="5636" max="5636" width="4.5703125" style="3" bestFit="1" customWidth="1"/>
    <col min="5637" max="5637" width="17.42578125" style="3" bestFit="1" customWidth="1"/>
    <col min="5638" max="5638" width="6.5703125" style="3" customWidth="1"/>
    <col min="5639" max="5639" width="56.28515625" style="3" customWidth="1"/>
    <col min="5640" max="5640" width="8.7109375" style="3" bestFit="1" customWidth="1"/>
    <col min="5641" max="5641" width="5.7109375" style="3" bestFit="1" customWidth="1"/>
    <col min="5642" max="5642" width="4.28515625" style="3" customWidth="1"/>
    <col min="5643" max="5643" width="4.7109375" style="3" bestFit="1" customWidth="1"/>
    <col min="5644" max="5644" width="17" style="3" bestFit="1" customWidth="1"/>
    <col min="5645" max="5645" width="6.42578125" style="3" bestFit="1" customWidth="1"/>
    <col min="5646" max="5646" width="57.85546875" style="3" bestFit="1" customWidth="1"/>
    <col min="5647" max="5647" width="8.7109375" style="3" bestFit="1" customWidth="1"/>
    <col min="5648" max="5648" width="5.42578125" style="3" bestFit="1" customWidth="1"/>
    <col min="5649" max="5649" width="3.7109375" style="3" bestFit="1" customWidth="1"/>
    <col min="5650" max="5650" width="4.7109375" style="3" bestFit="1" customWidth="1"/>
    <col min="5651" max="5651" width="17" style="3" bestFit="1" customWidth="1"/>
    <col min="5652" max="5871" width="9.140625" style="3"/>
    <col min="5872" max="5872" width="6.42578125" style="3" customWidth="1"/>
    <col min="5873" max="5873" width="63" style="3" bestFit="1" customWidth="1"/>
    <col min="5874" max="5874" width="8.7109375" style="3" bestFit="1" customWidth="1"/>
    <col min="5875" max="5875" width="5.7109375" style="3" bestFit="1" customWidth="1"/>
    <col min="5876" max="5876" width="3.7109375" style="3" bestFit="1" customWidth="1"/>
    <col min="5877" max="5877" width="4.7109375" style="3" bestFit="1" customWidth="1"/>
    <col min="5878" max="5878" width="17" style="3" bestFit="1" customWidth="1"/>
    <col min="5879" max="5879" width="6.42578125" style="3" bestFit="1" customWidth="1"/>
    <col min="5880" max="5880" width="57.85546875" style="3" bestFit="1" customWidth="1"/>
    <col min="5881" max="5881" width="8.7109375" style="3" bestFit="1" customWidth="1"/>
    <col min="5882" max="5882" width="5.42578125" style="3" bestFit="1" customWidth="1"/>
    <col min="5883" max="5883" width="3.7109375" style="3" bestFit="1" customWidth="1"/>
    <col min="5884" max="5884" width="4.7109375" style="3" bestFit="1" customWidth="1"/>
    <col min="5885" max="5885" width="17" style="3" bestFit="1" customWidth="1"/>
    <col min="5886" max="5886" width="19.7109375" style="3" bestFit="1" customWidth="1"/>
    <col min="5887" max="5887" width="6.42578125" style="3" bestFit="1" customWidth="1"/>
    <col min="5888" max="5888" width="58.140625" style="3" customWidth="1"/>
    <col min="5889" max="5889" width="8.7109375" style="3" bestFit="1" customWidth="1"/>
    <col min="5890" max="5890" width="5.140625" style="3" bestFit="1" customWidth="1"/>
    <col min="5891" max="5891" width="3.28515625" style="3" bestFit="1" customWidth="1"/>
    <col min="5892" max="5892" width="4.5703125" style="3" bestFit="1" customWidth="1"/>
    <col min="5893" max="5893" width="17.42578125" style="3" bestFit="1" customWidth="1"/>
    <col min="5894" max="5894" width="6.5703125" style="3" customWidth="1"/>
    <col min="5895" max="5895" width="56.28515625" style="3" customWidth="1"/>
    <col min="5896" max="5896" width="8.7109375" style="3" bestFit="1" customWidth="1"/>
    <col min="5897" max="5897" width="5.7109375" style="3" bestFit="1" customWidth="1"/>
    <col min="5898" max="5898" width="4.28515625" style="3" customWidth="1"/>
    <col min="5899" max="5899" width="4.7109375" style="3" bestFit="1" customWidth="1"/>
    <col min="5900" max="5900" width="17" style="3" bestFit="1" customWidth="1"/>
    <col min="5901" max="5901" width="6.42578125" style="3" bestFit="1" customWidth="1"/>
    <col min="5902" max="5902" width="57.85546875" style="3" bestFit="1" customWidth="1"/>
    <col min="5903" max="5903" width="8.7109375" style="3" bestFit="1" customWidth="1"/>
    <col min="5904" max="5904" width="5.42578125" style="3" bestFit="1" customWidth="1"/>
    <col min="5905" max="5905" width="3.7109375" style="3" bestFit="1" customWidth="1"/>
    <col min="5906" max="5906" width="4.7109375" style="3" bestFit="1" customWidth="1"/>
    <col min="5907" max="5907" width="17" style="3" bestFit="1" customWidth="1"/>
    <col min="5908" max="6127" width="9.140625" style="3"/>
    <col min="6128" max="6128" width="6.42578125" style="3" customWidth="1"/>
    <col min="6129" max="6129" width="63" style="3" bestFit="1" customWidth="1"/>
    <col min="6130" max="6130" width="8.7109375" style="3" bestFit="1" customWidth="1"/>
    <col min="6131" max="6131" width="5.7109375" style="3" bestFit="1" customWidth="1"/>
    <col min="6132" max="6132" width="3.7109375" style="3" bestFit="1" customWidth="1"/>
    <col min="6133" max="6133" width="4.7109375" style="3" bestFit="1" customWidth="1"/>
    <col min="6134" max="6134" width="17" style="3" bestFit="1" customWidth="1"/>
    <col min="6135" max="6135" width="6.42578125" style="3" bestFit="1" customWidth="1"/>
    <col min="6136" max="6136" width="57.85546875" style="3" bestFit="1" customWidth="1"/>
    <col min="6137" max="6137" width="8.7109375" style="3" bestFit="1" customWidth="1"/>
    <col min="6138" max="6138" width="5.42578125" style="3" bestFit="1" customWidth="1"/>
    <col min="6139" max="6139" width="3.7109375" style="3" bestFit="1" customWidth="1"/>
    <col min="6140" max="6140" width="4.7109375" style="3" bestFit="1" customWidth="1"/>
    <col min="6141" max="6141" width="17" style="3" bestFit="1" customWidth="1"/>
    <col min="6142" max="6142" width="19.7109375" style="3" bestFit="1" customWidth="1"/>
    <col min="6143" max="6143" width="6.42578125" style="3" bestFit="1" customWidth="1"/>
    <col min="6144" max="6144" width="58.140625" style="3" customWidth="1"/>
    <col min="6145" max="6145" width="8.7109375" style="3" bestFit="1" customWidth="1"/>
    <col min="6146" max="6146" width="5.140625" style="3" bestFit="1" customWidth="1"/>
    <col min="6147" max="6147" width="3.28515625" style="3" bestFit="1" customWidth="1"/>
    <col min="6148" max="6148" width="4.5703125" style="3" bestFit="1" customWidth="1"/>
    <col min="6149" max="6149" width="17.42578125" style="3" bestFit="1" customWidth="1"/>
    <col min="6150" max="6150" width="6.5703125" style="3" customWidth="1"/>
    <col min="6151" max="6151" width="56.28515625" style="3" customWidth="1"/>
    <col min="6152" max="6152" width="8.7109375" style="3" bestFit="1" customWidth="1"/>
    <col min="6153" max="6153" width="5.7109375" style="3" bestFit="1" customWidth="1"/>
    <col min="6154" max="6154" width="4.28515625" style="3" customWidth="1"/>
    <col min="6155" max="6155" width="4.7109375" style="3" bestFit="1" customWidth="1"/>
    <col min="6156" max="6156" width="17" style="3" bestFit="1" customWidth="1"/>
    <col min="6157" max="6157" width="6.42578125" style="3" bestFit="1" customWidth="1"/>
    <col min="6158" max="6158" width="57.85546875" style="3" bestFit="1" customWidth="1"/>
    <col min="6159" max="6159" width="8.7109375" style="3" bestFit="1" customWidth="1"/>
    <col min="6160" max="6160" width="5.42578125" style="3" bestFit="1" customWidth="1"/>
    <col min="6161" max="6161" width="3.7109375" style="3" bestFit="1" customWidth="1"/>
    <col min="6162" max="6162" width="4.7109375" style="3" bestFit="1" customWidth="1"/>
    <col min="6163" max="6163" width="17" style="3" bestFit="1" customWidth="1"/>
    <col min="6164" max="6383" width="9.140625" style="3"/>
    <col min="6384" max="6384" width="6.42578125" style="3" customWidth="1"/>
    <col min="6385" max="6385" width="63" style="3" bestFit="1" customWidth="1"/>
    <col min="6386" max="6386" width="8.7109375" style="3" bestFit="1" customWidth="1"/>
    <col min="6387" max="6387" width="5.7109375" style="3" bestFit="1" customWidth="1"/>
    <col min="6388" max="6388" width="3.7109375" style="3" bestFit="1" customWidth="1"/>
    <col min="6389" max="6389" width="4.7109375" style="3" bestFit="1" customWidth="1"/>
    <col min="6390" max="6390" width="17" style="3" bestFit="1" customWidth="1"/>
    <col min="6391" max="6391" width="6.42578125" style="3" bestFit="1" customWidth="1"/>
    <col min="6392" max="6392" width="57.85546875" style="3" bestFit="1" customWidth="1"/>
    <col min="6393" max="6393" width="8.7109375" style="3" bestFit="1" customWidth="1"/>
    <col min="6394" max="6394" width="5.42578125" style="3" bestFit="1" customWidth="1"/>
    <col min="6395" max="6395" width="3.7109375" style="3" bestFit="1" customWidth="1"/>
    <col min="6396" max="6396" width="4.7109375" style="3" bestFit="1" customWidth="1"/>
    <col min="6397" max="6397" width="17" style="3" bestFit="1" customWidth="1"/>
    <col min="6398" max="6398" width="19.7109375" style="3" bestFit="1" customWidth="1"/>
    <col min="6399" max="6399" width="6.42578125" style="3" bestFit="1" customWidth="1"/>
    <col min="6400" max="6400" width="58.140625" style="3" customWidth="1"/>
    <col min="6401" max="6401" width="8.7109375" style="3" bestFit="1" customWidth="1"/>
    <col min="6402" max="6402" width="5.140625" style="3" bestFit="1" customWidth="1"/>
    <col min="6403" max="6403" width="3.28515625" style="3" bestFit="1" customWidth="1"/>
    <col min="6404" max="6404" width="4.5703125" style="3" bestFit="1" customWidth="1"/>
    <col min="6405" max="6405" width="17.42578125" style="3" bestFit="1" customWidth="1"/>
    <col min="6406" max="6406" width="6.5703125" style="3" customWidth="1"/>
    <col min="6407" max="6407" width="56.28515625" style="3" customWidth="1"/>
    <col min="6408" max="6408" width="8.7109375" style="3" bestFit="1" customWidth="1"/>
    <col min="6409" max="6409" width="5.7109375" style="3" bestFit="1" customWidth="1"/>
    <col min="6410" max="6410" width="4.28515625" style="3" customWidth="1"/>
    <col min="6411" max="6411" width="4.7109375" style="3" bestFit="1" customWidth="1"/>
    <col min="6412" max="6412" width="17" style="3" bestFit="1" customWidth="1"/>
    <col min="6413" max="6413" width="6.42578125" style="3" bestFit="1" customWidth="1"/>
    <col min="6414" max="6414" width="57.85546875" style="3" bestFit="1" customWidth="1"/>
    <col min="6415" max="6415" width="8.7109375" style="3" bestFit="1" customWidth="1"/>
    <col min="6416" max="6416" width="5.42578125" style="3" bestFit="1" customWidth="1"/>
    <col min="6417" max="6417" width="3.7109375" style="3" bestFit="1" customWidth="1"/>
    <col min="6418" max="6418" width="4.7109375" style="3" bestFit="1" customWidth="1"/>
    <col min="6419" max="6419" width="17" style="3" bestFit="1" customWidth="1"/>
    <col min="6420" max="6639" width="9.140625" style="3"/>
    <col min="6640" max="6640" width="6.42578125" style="3" customWidth="1"/>
    <col min="6641" max="6641" width="63" style="3" bestFit="1" customWidth="1"/>
    <col min="6642" max="6642" width="8.7109375" style="3" bestFit="1" customWidth="1"/>
    <col min="6643" max="6643" width="5.7109375" style="3" bestFit="1" customWidth="1"/>
    <col min="6644" max="6644" width="3.7109375" style="3" bestFit="1" customWidth="1"/>
    <col min="6645" max="6645" width="4.7109375" style="3" bestFit="1" customWidth="1"/>
    <col min="6646" max="6646" width="17" style="3" bestFit="1" customWidth="1"/>
    <col min="6647" max="6647" width="6.42578125" style="3" bestFit="1" customWidth="1"/>
    <col min="6648" max="6648" width="57.85546875" style="3" bestFit="1" customWidth="1"/>
    <col min="6649" max="6649" width="8.7109375" style="3" bestFit="1" customWidth="1"/>
    <col min="6650" max="6650" width="5.42578125" style="3" bestFit="1" customWidth="1"/>
    <col min="6651" max="6651" width="3.7109375" style="3" bestFit="1" customWidth="1"/>
    <col min="6652" max="6652" width="4.7109375" style="3" bestFit="1" customWidth="1"/>
    <col min="6653" max="6653" width="17" style="3" bestFit="1" customWidth="1"/>
    <col min="6654" max="6654" width="19.7109375" style="3" bestFit="1" customWidth="1"/>
    <col min="6655" max="6655" width="6.42578125" style="3" bestFit="1" customWidth="1"/>
    <col min="6656" max="6656" width="58.140625" style="3" customWidth="1"/>
    <col min="6657" max="6657" width="8.7109375" style="3" bestFit="1" customWidth="1"/>
    <col min="6658" max="6658" width="5.140625" style="3" bestFit="1" customWidth="1"/>
    <col min="6659" max="6659" width="3.28515625" style="3" bestFit="1" customWidth="1"/>
    <col min="6660" max="6660" width="4.5703125" style="3" bestFit="1" customWidth="1"/>
    <col min="6661" max="6661" width="17.42578125" style="3" bestFit="1" customWidth="1"/>
    <col min="6662" max="6662" width="6.5703125" style="3" customWidth="1"/>
    <col min="6663" max="6663" width="56.28515625" style="3" customWidth="1"/>
    <col min="6664" max="6664" width="8.7109375" style="3" bestFit="1" customWidth="1"/>
    <col min="6665" max="6665" width="5.7109375" style="3" bestFit="1" customWidth="1"/>
    <col min="6666" max="6666" width="4.28515625" style="3" customWidth="1"/>
    <col min="6667" max="6667" width="4.7109375" style="3" bestFit="1" customWidth="1"/>
    <col min="6668" max="6668" width="17" style="3" bestFit="1" customWidth="1"/>
    <col min="6669" max="6669" width="6.42578125" style="3" bestFit="1" customWidth="1"/>
    <col min="6670" max="6670" width="57.85546875" style="3" bestFit="1" customWidth="1"/>
    <col min="6671" max="6671" width="8.7109375" style="3" bestFit="1" customWidth="1"/>
    <col min="6672" max="6672" width="5.42578125" style="3" bestFit="1" customWidth="1"/>
    <col min="6673" max="6673" width="3.7109375" style="3" bestFit="1" customWidth="1"/>
    <col min="6674" max="6674" width="4.7109375" style="3" bestFit="1" customWidth="1"/>
    <col min="6675" max="6675" width="17" style="3" bestFit="1" customWidth="1"/>
    <col min="6676" max="6895" width="9.140625" style="3"/>
    <col min="6896" max="6896" width="6.42578125" style="3" customWidth="1"/>
    <col min="6897" max="6897" width="63" style="3" bestFit="1" customWidth="1"/>
    <col min="6898" max="6898" width="8.7109375" style="3" bestFit="1" customWidth="1"/>
    <col min="6899" max="6899" width="5.7109375" style="3" bestFit="1" customWidth="1"/>
    <col min="6900" max="6900" width="3.7109375" style="3" bestFit="1" customWidth="1"/>
    <col min="6901" max="6901" width="4.7109375" style="3" bestFit="1" customWidth="1"/>
    <col min="6902" max="6902" width="17" style="3" bestFit="1" customWidth="1"/>
    <col min="6903" max="6903" width="6.42578125" style="3" bestFit="1" customWidth="1"/>
    <col min="6904" max="6904" width="57.85546875" style="3" bestFit="1" customWidth="1"/>
    <col min="6905" max="6905" width="8.7109375" style="3" bestFit="1" customWidth="1"/>
    <col min="6906" max="6906" width="5.42578125" style="3" bestFit="1" customWidth="1"/>
    <col min="6907" max="6907" width="3.7109375" style="3" bestFit="1" customWidth="1"/>
    <col min="6908" max="6908" width="4.7109375" style="3" bestFit="1" customWidth="1"/>
    <col min="6909" max="6909" width="17" style="3" bestFit="1" customWidth="1"/>
    <col min="6910" max="6910" width="19.7109375" style="3" bestFit="1" customWidth="1"/>
    <col min="6911" max="6911" width="6.42578125" style="3" bestFit="1" customWidth="1"/>
    <col min="6912" max="6912" width="58.140625" style="3" customWidth="1"/>
    <col min="6913" max="6913" width="8.7109375" style="3" bestFit="1" customWidth="1"/>
    <col min="6914" max="6914" width="5.140625" style="3" bestFit="1" customWidth="1"/>
    <col min="6915" max="6915" width="3.28515625" style="3" bestFit="1" customWidth="1"/>
    <col min="6916" max="6916" width="4.5703125" style="3" bestFit="1" customWidth="1"/>
    <col min="6917" max="6917" width="17.42578125" style="3" bestFit="1" customWidth="1"/>
    <col min="6918" max="6918" width="6.5703125" style="3" customWidth="1"/>
    <col min="6919" max="6919" width="56.28515625" style="3" customWidth="1"/>
    <col min="6920" max="6920" width="8.7109375" style="3" bestFit="1" customWidth="1"/>
    <col min="6921" max="6921" width="5.7109375" style="3" bestFit="1" customWidth="1"/>
    <col min="6922" max="6922" width="4.28515625" style="3" customWidth="1"/>
    <col min="6923" max="6923" width="4.7109375" style="3" bestFit="1" customWidth="1"/>
    <col min="6924" max="6924" width="17" style="3" bestFit="1" customWidth="1"/>
    <col min="6925" max="6925" width="6.42578125" style="3" bestFit="1" customWidth="1"/>
    <col min="6926" max="6926" width="57.85546875" style="3" bestFit="1" customWidth="1"/>
    <col min="6927" max="6927" width="8.7109375" style="3" bestFit="1" customWidth="1"/>
    <col min="6928" max="6928" width="5.42578125" style="3" bestFit="1" customWidth="1"/>
    <col min="6929" max="6929" width="3.7109375" style="3" bestFit="1" customWidth="1"/>
    <col min="6930" max="6930" width="4.7109375" style="3" bestFit="1" customWidth="1"/>
    <col min="6931" max="6931" width="17" style="3" bestFit="1" customWidth="1"/>
    <col min="6932" max="7151" width="9.140625" style="3"/>
    <col min="7152" max="7152" width="6.42578125" style="3" customWidth="1"/>
    <col min="7153" max="7153" width="63" style="3" bestFit="1" customWidth="1"/>
    <col min="7154" max="7154" width="8.7109375" style="3" bestFit="1" customWidth="1"/>
    <col min="7155" max="7155" width="5.7109375" style="3" bestFit="1" customWidth="1"/>
    <col min="7156" max="7156" width="3.7109375" style="3" bestFit="1" customWidth="1"/>
    <col min="7157" max="7157" width="4.7109375" style="3" bestFit="1" customWidth="1"/>
    <col min="7158" max="7158" width="17" style="3" bestFit="1" customWidth="1"/>
    <col min="7159" max="7159" width="6.42578125" style="3" bestFit="1" customWidth="1"/>
    <col min="7160" max="7160" width="57.85546875" style="3" bestFit="1" customWidth="1"/>
    <col min="7161" max="7161" width="8.7109375" style="3" bestFit="1" customWidth="1"/>
    <col min="7162" max="7162" width="5.42578125" style="3" bestFit="1" customWidth="1"/>
    <col min="7163" max="7163" width="3.7109375" style="3" bestFit="1" customWidth="1"/>
    <col min="7164" max="7164" width="4.7109375" style="3" bestFit="1" customWidth="1"/>
    <col min="7165" max="7165" width="17" style="3" bestFit="1" customWidth="1"/>
    <col min="7166" max="7166" width="19.7109375" style="3" bestFit="1" customWidth="1"/>
    <col min="7167" max="7167" width="6.42578125" style="3" bestFit="1" customWidth="1"/>
    <col min="7168" max="7168" width="58.140625" style="3" customWidth="1"/>
    <col min="7169" max="7169" width="8.7109375" style="3" bestFit="1" customWidth="1"/>
    <col min="7170" max="7170" width="5.140625" style="3" bestFit="1" customWidth="1"/>
    <col min="7171" max="7171" width="3.28515625" style="3" bestFit="1" customWidth="1"/>
    <col min="7172" max="7172" width="4.5703125" style="3" bestFit="1" customWidth="1"/>
    <col min="7173" max="7173" width="17.42578125" style="3" bestFit="1" customWidth="1"/>
    <col min="7174" max="7174" width="6.5703125" style="3" customWidth="1"/>
    <col min="7175" max="7175" width="56.28515625" style="3" customWidth="1"/>
    <col min="7176" max="7176" width="8.7109375" style="3" bestFit="1" customWidth="1"/>
    <col min="7177" max="7177" width="5.7109375" style="3" bestFit="1" customWidth="1"/>
    <col min="7178" max="7178" width="4.28515625" style="3" customWidth="1"/>
    <col min="7179" max="7179" width="4.7109375" style="3" bestFit="1" customWidth="1"/>
    <col min="7180" max="7180" width="17" style="3" bestFit="1" customWidth="1"/>
    <col min="7181" max="7181" width="6.42578125" style="3" bestFit="1" customWidth="1"/>
    <col min="7182" max="7182" width="57.85546875" style="3" bestFit="1" customWidth="1"/>
    <col min="7183" max="7183" width="8.7109375" style="3" bestFit="1" customWidth="1"/>
    <col min="7184" max="7184" width="5.42578125" style="3" bestFit="1" customWidth="1"/>
    <col min="7185" max="7185" width="3.7109375" style="3" bestFit="1" customWidth="1"/>
    <col min="7186" max="7186" width="4.7109375" style="3" bestFit="1" customWidth="1"/>
    <col min="7187" max="7187" width="17" style="3" bestFit="1" customWidth="1"/>
    <col min="7188" max="7407" width="9.140625" style="3"/>
    <col min="7408" max="7408" width="6.42578125" style="3" customWidth="1"/>
    <col min="7409" max="7409" width="63" style="3" bestFit="1" customWidth="1"/>
    <col min="7410" max="7410" width="8.7109375" style="3" bestFit="1" customWidth="1"/>
    <col min="7411" max="7411" width="5.7109375" style="3" bestFit="1" customWidth="1"/>
    <col min="7412" max="7412" width="3.7109375" style="3" bestFit="1" customWidth="1"/>
    <col min="7413" max="7413" width="4.7109375" style="3" bestFit="1" customWidth="1"/>
    <col min="7414" max="7414" width="17" style="3" bestFit="1" customWidth="1"/>
    <col min="7415" max="7415" width="6.42578125" style="3" bestFit="1" customWidth="1"/>
    <col min="7416" max="7416" width="57.85546875" style="3" bestFit="1" customWidth="1"/>
    <col min="7417" max="7417" width="8.7109375" style="3" bestFit="1" customWidth="1"/>
    <col min="7418" max="7418" width="5.42578125" style="3" bestFit="1" customWidth="1"/>
    <col min="7419" max="7419" width="3.7109375" style="3" bestFit="1" customWidth="1"/>
    <col min="7420" max="7420" width="4.7109375" style="3" bestFit="1" customWidth="1"/>
    <col min="7421" max="7421" width="17" style="3" bestFit="1" customWidth="1"/>
    <col min="7422" max="7422" width="19.7109375" style="3" bestFit="1" customWidth="1"/>
    <col min="7423" max="7423" width="6.42578125" style="3" bestFit="1" customWidth="1"/>
    <col min="7424" max="7424" width="58.140625" style="3" customWidth="1"/>
    <col min="7425" max="7425" width="8.7109375" style="3" bestFit="1" customWidth="1"/>
    <col min="7426" max="7426" width="5.140625" style="3" bestFit="1" customWidth="1"/>
    <col min="7427" max="7427" width="3.28515625" style="3" bestFit="1" customWidth="1"/>
    <col min="7428" max="7428" width="4.5703125" style="3" bestFit="1" customWidth="1"/>
    <col min="7429" max="7429" width="17.42578125" style="3" bestFit="1" customWidth="1"/>
    <col min="7430" max="7430" width="6.5703125" style="3" customWidth="1"/>
    <col min="7431" max="7431" width="56.28515625" style="3" customWidth="1"/>
    <col min="7432" max="7432" width="8.7109375" style="3" bestFit="1" customWidth="1"/>
    <col min="7433" max="7433" width="5.7109375" style="3" bestFit="1" customWidth="1"/>
    <col min="7434" max="7434" width="4.28515625" style="3" customWidth="1"/>
    <col min="7435" max="7435" width="4.7109375" style="3" bestFit="1" customWidth="1"/>
    <col min="7436" max="7436" width="17" style="3" bestFit="1" customWidth="1"/>
    <col min="7437" max="7437" width="6.42578125" style="3" bestFit="1" customWidth="1"/>
    <col min="7438" max="7438" width="57.85546875" style="3" bestFit="1" customWidth="1"/>
    <col min="7439" max="7439" width="8.7109375" style="3" bestFit="1" customWidth="1"/>
    <col min="7440" max="7440" width="5.42578125" style="3" bestFit="1" customWidth="1"/>
    <col min="7441" max="7441" width="3.7109375" style="3" bestFit="1" customWidth="1"/>
    <col min="7442" max="7442" width="4.7109375" style="3" bestFit="1" customWidth="1"/>
    <col min="7443" max="7443" width="17" style="3" bestFit="1" customWidth="1"/>
    <col min="7444" max="7663" width="9.140625" style="3"/>
    <col min="7664" max="7664" width="6.42578125" style="3" customWidth="1"/>
    <col min="7665" max="7665" width="63" style="3" bestFit="1" customWidth="1"/>
    <col min="7666" max="7666" width="8.7109375" style="3" bestFit="1" customWidth="1"/>
    <col min="7667" max="7667" width="5.7109375" style="3" bestFit="1" customWidth="1"/>
    <col min="7668" max="7668" width="3.7109375" style="3" bestFit="1" customWidth="1"/>
    <col min="7669" max="7669" width="4.7109375" style="3" bestFit="1" customWidth="1"/>
    <col min="7670" max="7670" width="17" style="3" bestFit="1" customWidth="1"/>
    <col min="7671" max="7671" width="6.42578125" style="3" bestFit="1" customWidth="1"/>
    <col min="7672" max="7672" width="57.85546875" style="3" bestFit="1" customWidth="1"/>
    <col min="7673" max="7673" width="8.7109375" style="3" bestFit="1" customWidth="1"/>
    <col min="7674" max="7674" width="5.42578125" style="3" bestFit="1" customWidth="1"/>
    <col min="7675" max="7675" width="3.7109375" style="3" bestFit="1" customWidth="1"/>
    <col min="7676" max="7676" width="4.7109375" style="3" bestFit="1" customWidth="1"/>
    <col min="7677" max="7677" width="17" style="3" bestFit="1" customWidth="1"/>
    <col min="7678" max="7678" width="19.7109375" style="3" bestFit="1" customWidth="1"/>
    <col min="7679" max="7679" width="6.42578125" style="3" bestFit="1" customWidth="1"/>
    <col min="7680" max="7680" width="58.140625" style="3" customWidth="1"/>
    <col min="7681" max="7681" width="8.7109375" style="3" bestFit="1" customWidth="1"/>
    <col min="7682" max="7682" width="5.140625" style="3" bestFit="1" customWidth="1"/>
    <col min="7683" max="7683" width="3.28515625" style="3" bestFit="1" customWidth="1"/>
    <col min="7684" max="7684" width="4.5703125" style="3" bestFit="1" customWidth="1"/>
    <col min="7685" max="7685" width="17.42578125" style="3" bestFit="1" customWidth="1"/>
    <col min="7686" max="7686" width="6.5703125" style="3" customWidth="1"/>
    <col min="7687" max="7687" width="56.28515625" style="3" customWidth="1"/>
    <col min="7688" max="7688" width="8.7109375" style="3" bestFit="1" customWidth="1"/>
    <col min="7689" max="7689" width="5.7109375" style="3" bestFit="1" customWidth="1"/>
    <col min="7690" max="7690" width="4.28515625" style="3" customWidth="1"/>
    <col min="7691" max="7691" width="4.7109375" style="3" bestFit="1" customWidth="1"/>
    <col min="7692" max="7692" width="17" style="3" bestFit="1" customWidth="1"/>
    <col min="7693" max="7693" width="6.42578125" style="3" bestFit="1" customWidth="1"/>
    <col min="7694" max="7694" width="57.85546875" style="3" bestFit="1" customWidth="1"/>
    <col min="7695" max="7695" width="8.7109375" style="3" bestFit="1" customWidth="1"/>
    <col min="7696" max="7696" width="5.42578125" style="3" bestFit="1" customWidth="1"/>
    <col min="7697" max="7697" width="3.7109375" style="3" bestFit="1" customWidth="1"/>
    <col min="7698" max="7698" width="4.7109375" style="3" bestFit="1" customWidth="1"/>
    <col min="7699" max="7699" width="17" style="3" bestFit="1" customWidth="1"/>
    <col min="7700" max="7919" width="9.140625" style="3"/>
    <col min="7920" max="7920" width="6.42578125" style="3" customWidth="1"/>
    <col min="7921" max="7921" width="63" style="3" bestFit="1" customWidth="1"/>
    <col min="7922" max="7922" width="8.7109375" style="3" bestFit="1" customWidth="1"/>
    <col min="7923" max="7923" width="5.7109375" style="3" bestFit="1" customWidth="1"/>
    <col min="7924" max="7924" width="3.7109375" style="3" bestFit="1" customWidth="1"/>
    <col min="7925" max="7925" width="4.7109375" style="3" bestFit="1" customWidth="1"/>
    <col min="7926" max="7926" width="17" style="3" bestFit="1" customWidth="1"/>
    <col min="7927" max="7927" width="6.42578125" style="3" bestFit="1" customWidth="1"/>
    <col min="7928" max="7928" width="57.85546875" style="3" bestFit="1" customWidth="1"/>
    <col min="7929" max="7929" width="8.7109375" style="3" bestFit="1" customWidth="1"/>
    <col min="7930" max="7930" width="5.42578125" style="3" bestFit="1" customWidth="1"/>
    <col min="7931" max="7931" width="3.7109375" style="3" bestFit="1" customWidth="1"/>
    <col min="7932" max="7932" width="4.7109375" style="3" bestFit="1" customWidth="1"/>
    <col min="7933" max="7933" width="17" style="3" bestFit="1" customWidth="1"/>
    <col min="7934" max="7934" width="19.7109375" style="3" bestFit="1" customWidth="1"/>
    <col min="7935" max="7935" width="6.42578125" style="3" bestFit="1" customWidth="1"/>
    <col min="7936" max="7936" width="58.140625" style="3" customWidth="1"/>
    <col min="7937" max="7937" width="8.7109375" style="3" bestFit="1" customWidth="1"/>
    <col min="7938" max="7938" width="5.140625" style="3" bestFit="1" customWidth="1"/>
    <col min="7939" max="7939" width="3.28515625" style="3" bestFit="1" customWidth="1"/>
    <col min="7940" max="7940" width="4.5703125" style="3" bestFit="1" customWidth="1"/>
    <col min="7941" max="7941" width="17.42578125" style="3" bestFit="1" customWidth="1"/>
    <col min="7942" max="7942" width="6.5703125" style="3" customWidth="1"/>
    <col min="7943" max="7943" width="56.28515625" style="3" customWidth="1"/>
    <col min="7944" max="7944" width="8.7109375" style="3" bestFit="1" customWidth="1"/>
    <col min="7945" max="7945" width="5.7109375" style="3" bestFit="1" customWidth="1"/>
    <col min="7946" max="7946" width="4.28515625" style="3" customWidth="1"/>
    <col min="7947" max="7947" width="4.7109375" style="3" bestFit="1" customWidth="1"/>
    <col min="7948" max="7948" width="17" style="3" bestFit="1" customWidth="1"/>
    <col min="7949" max="7949" width="6.42578125" style="3" bestFit="1" customWidth="1"/>
    <col min="7950" max="7950" width="57.85546875" style="3" bestFit="1" customWidth="1"/>
    <col min="7951" max="7951" width="8.7109375" style="3" bestFit="1" customWidth="1"/>
    <col min="7952" max="7952" width="5.42578125" style="3" bestFit="1" customWidth="1"/>
    <col min="7953" max="7953" width="3.7109375" style="3" bestFit="1" customWidth="1"/>
    <col min="7954" max="7954" width="4.7109375" style="3" bestFit="1" customWidth="1"/>
    <col min="7955" max="7955" width="17" style="3" bestFit="1" customWidth="1"/>
    <col min="7956" max="8175" width="9.140625" style="3"/>
    <col min="8176" max="8176" width="6.42578125" style="3" customWidth="1"/>
    <col min="8177" max="8177" width="63" style="3" bestFit="1" customWidth="1"/>
    <col min="8178" max="8178" width="8.7109375" style="3" bestFit="1" customWidth="1"/>
    <col min="8179" max="8179" width="5.7109375" style="3" bestFit="1" customWidth="1"/>
    <col min="8180" max="8180" width="3.7109375" style="3" bestFit="1" customWidth="1"/>
    <col min="8181" max="8181" width="4.7109375" style="3" bestFit="1" customWidth="1"/>
    <col min="8182" max="8182" width="17" style="3" bestFit="1" customWidth="1"/>
    <col min="8183" max="8183" width="6.42578125" style="3" bestFit="1" customWidth="1"/>
    <col min="8184" max="8184" width="57.85546875" style="3" bestFit="1" customWidth="1"/>
    <col min="8185" max="8185" width="8.7109375" style="3" bestFit="1" customWidth="1"/>
    <col min="8186" max="8186" width="5.42578125" style="3" bestFit="1" customWidth="1"/>
    <col min="8187" max="8187" width="3.7109375" style="3" bestFit="1" customWidth="1"/>
    <col min="8188" max="8188" width="4.7109375" style="3" bestFit="1" customWidth="1"/>
    <col min="8189" max="8189" width="17" style="3" bestFit="1" customWidth="1"/>
    <col min="8190" max="8190" width="19.7109375" style="3" bestFit="1" customWidth="1"/>
    <col min="8191" max="8191" width="6.42578125" style="3" bestFit="1" customWidth="1"/>
    <col min="8192" max="8192" width="58.140625" style="3" customWidth="1"/>
    <col min="8193" max="8193" width="8.7109375" style="3" bestFit="1" customWidth="1"/>
    <col min="8194" max="8194" width="5.140625" style="3" bestFit="1" customWidth="1"/>
    <col min="8195" max="8195" width="3.28515625" style="3" bestFit="1" customWidth="1"/>
    <col min="8196" max="8196" width="4.5703125" style="3" bestFit="1" customWidth="1"/>
    <col min="8197" max="8197" width="17.42578125" style="3" bestFit="1" customWidth="1"/>
    <col min="8198" max="8198" width="6.5703125" style="3" customWidth="1"/>
    <col min="8199" max="8199" width="56.28515625" style="3" customWidth="1"/>
    <col min="8200" max="8200" width="8.7109375" style="3" bestFit="1" customWidth="1"/>
    <col min="8201" max="8201" width="5.7109375" style="3" bestFit="1" customWidth="1"/>
    <col min="8202" max="8202" width="4.28515625" style="3" customWidth="1"/>
    <col min="8203" max="8203" width="4.7109375" style="3" bestFit="1" customWidth="1"/>
    <col min="8204" max="8204" width="17" style="3" bestFit="1" customWidth="1"/>
    <col min="8205" max="8205" width="6.42578125" style="3" bestFit="1" customWidth="1"/>
    <col min="8206" max="8206" width="57.85546875" style="3" bestFit="1" customWidth="1"/>
    <col min="8207" max="8207" width="8.7109375" style="3" bestFit="1" customWidth="1"/>
    <col min="8208" max="8208" width="5.42578125" style="3" bestFit="1" customWidth="1"/>
    <col min="8209" max="8209" width="3.7109375" style="3" bestFit="1" customWidth="1"/>
    <col min="8210" max="8210" width="4.7109375" style="3" bestFit="1" customWidth="1"/>
    <col min="8211" max="8211" width="17" style="3" bestFit="1" customWidth="1"/>
    <col min="8212" max="8431" width="9.140625" style="3"/>
    <col min="8432" max="8432" width="6.42578125" style="3" customWidth="1"/>
    <col min="8433" max="8433" width="63" style="3" bestFit="1" customWidth="1"/>
    <col min="8434" max="8434" width="8.7109375" style="3" bestFit="1" customWidth="1"/>
    <col min="8435" max="8435" width="5.7109375" style="3" bestFit="1" customWidth="1"/>
    <col min="8436" max="8436" width="3.7109375" style="3" bestFit="1" customWidth="1"/>
    <col min="8437" max="8437" width="4.7109375" style="3" bestFit="1" customWidth="1"/>
    <col min="8438" max="8438" width="17" style="3" bestFit="1" customWidth="1"/>
    <col min="8439" max="8439" width="6.42578125" style="3" bestFit="1" customWidth="1"/>
    <col min="8440" max="8440" width="57.85546875" style="3" bestFit="1" customWidth="1"/>
    <col min="8441" max="8441" width="8.7109375" style="3" bestFit="1" customWidth="1"/>
    <col min="8442" max="8442" width="5.42578125" style="3" bestFit="1" customWidth="1"/>
    <col min="8443" max="8443" width="3.7109375" style="3" bestFit="1" customWidth="1"/>
    <col min="8444" max="8444" width="4.7109375" style="3" bestFit="1" customWidth="1"/>
    <col min="8445" max="8445" width="17" style="3" bestFit="1" customWidth="1"/>
    <col min="8446" max="8446" width="19.7109375" style="3" bestFit="1" customWidth="1"/>
    <col min="8447" max="8447" width="6.42578125" style="3" bestFit="1" customWidth="1"/>
    <col min="8448" max="8448" width="58.140625" style="3" customWidth="1"/>
    <col min="8449" max="8449" width="8.7109375" style="3" bestFit="1" customWidth="1"/>
    <col min="8450" max="8450" width="5.140625" style="3" bestFit="1" customWidth="1"/>
    <col min="8451" max="8451" width="3.28515625" style="3" bestFit="1" customWidth="1"/>
    <col min="8452" max="8452" width="4.5703125" style="3" bestFit="1" customWidth="1"/>
    <col min="8453" max="8453" width="17.42578125" style="3" bestFit="1" customWidth="1"/>
    <col min="8454" max="8454" width="6.5703125" style="3" customWidth="1"/>
    <col min="8455" max="8455" width="56.28515625" style="3" customWidth="1"/>
    <col min="8456" max="8456" width="8.7109375" style="3" bestFit="1" customWidth="1"/>
    <col min="8457" max="8457" width="5.7109375" style="3" bestFit="1" customWidth="1"/>
    <col min="8458" max="8458" width="4.28515625" style="3" customWidth="1"/>
    <col min="8459" max="8459" width="4.7109375" style="3" bestFit="1" customWidth="1"/>
    <col min="8460" max="8460" width="17" style="3" bestFit="1" customWidth="1"/>
    <col min="8461" max="8461" width="6.42578125" style="3" bestFit="1" customWidth="1"/>
    <col min="8462" max="8462" width="57.85546875" style="3" bestFit="1" customWidth="1"/>
    <col min="8463" max="8463" width="8.7109375" style="3" bestFit="1" customWidth="1"/>
    <col min="8464" max="8464" width="5.42578125" style="3" bestFit="1" customWidth="1"/>
    <col min="8465" max="8465" width="3.7109375" style="3" bestFit="1" customWidth="1"/>
    <col min="8466" max="8466" width="4.7109375" style="3" bestFit="1" customWidth="1"/>
    <col min="8467" max="8467" width="17" style="3" bestFit="1" customWidth="1"/>
    <col min="8468" max="8687" width="9.140625" style="3"/>
    <col min="8688" max="8688" width="6.42578125" style="3" customWidth="1"/>
    <col min="8689" max="8689" width="63" style="3" bestFit="1" customWidth="1"/>
    <col min="8690" max="8690" width="8.7109375" style="3" bestFit="1" customWidth="1"/>
    <col min="8691" max="8691" width="5.7109375" style="3" bestFit="1" customWidth="1"/>
    <col min="8692" max="8692" width="3.7109375" style="3" bestFit="1" customWidth="1"/>
    <col min="8693" max="8693" width="4.7109375" style="3" bestFit="1" customWidth="1"/>
    <col min="8694" max="8694" width="17" style="3" bestFit="1" customWidth="1"/>
    <col min="8695" max="8695" width="6.42578125" style="3" bestFit="1" customWidth="1"/>
    <col min="8696" max="8696" width="57.85546875" style="3" bestFit="1" customWidth="1"/>
    <col min="8697" max="8697" width="8.7109375" style="3" bestFit="1" customWidth="1"/>
    <col min="8698" max="8698" width="5.42578125" style="3" bestFit="1" customWidth="1"/>
    <col min="8699" max="8699" width="3.7109375" style="3" bestFit="1" customWidth="1"/>
    <col min="8700" max="8700" width="4.7109375" style="3" bestFit="1" customWidth="1"/>
    <col min="8701" max="8701" width="17" style="3" bestFit="1" customWidth="1"/>
    <col min="8702" max="8702" width="19.7109375" style="3" bestFit="1" customWidth="1"/>
    <col min="8703" max="8703" width="6.42578125" style="3" bestFit="1" customWidth="1"/>
    <col min="8704" max="8704" width="58.140625" style="3" customWidth="1"/>
    <col min="8705" max="8705" width="8.7109375" style="3" bestFit="1" customWidth="1"/>
    <col min="8706" max="8706" width="5.140625" style="3" bestFit="1" customWidth="1"/>
    <col min="8707" max="8707" width="3.28515625" style="3" bestFit="1" customWidth="1"/>
    <col min="8708" max="8708" width="4.5703125" style="3" bestFit="1" customWidth="1"/>
    <col min="8709" max="8709" width="17.42578125" style="3" bestFit="1" customWidth="1"/>
    <col min="8710" max="8710" width="6.5703125" style="3" customWidth="1"/>
    <col min="8711" max="8711" width="56.28515625" style="3" customWidth="1"/>
    <col min="8712" max="8712" width="8.7109375" style="3" bestFit="1" customWidth="1"/>
    <col min="8713" max="8713" width="5.7109375" style="3" bestFit="1" customWidth="1"/>
    <col min="8714" max="8714" width="4.28515625" style="3" customWidth="1"/>
    <col min="8715" max="8715" width="4.7109375" style="3" bestFit="1" customWidth="1"/>
    <col min="8716" max="8716" width="17" style="3" bestFit="1" customWidth="1"/>
    <col min="8717" max="8717" width="6.42578125" style="3" bestFit="1" customWidth="1"/>
    <col min="8718" max="8718" width="57.85546875" style="3" bestFit="1" customWidth="1"/>
    <col min="8719" max="8719" width="8.7109375" style="3" bestFit="1" customWidth="1"/>
    <col min="8720" max="8720" width="5.42578125" style="3" bestFit="1" customWidth="1"/>
    <col min="8721" max="8721" width="3.7109375" style="3" bestFit="1" customWidth="1"/>
    <col min="8722" max="8722" width="4.7109375" style="3" bestFit="1" customWidth="1"/>
    <col min="8723" max="8723" width="17" style="3" bestFit="1" customWidth="1"/>
    <col min="8724" max="8943" width="9.140625" style="3"/>
    <col min="8944" max="8944" width="6.42578125" style="3" customWidth="1"/>
    <col min="8945" max="8945" width="63" style="3" bestFit="1" customWidth="1"/>
    <col min="8946" max="8946" width="8.7109375" style="3" bestFit="1" customWidth="1"/>
    <col min="8947" max="8947" width="5.7109375" style="3" bestFit="1" customWidth="1"/>
    <col min="8948" max="8948" width="3.7109375" style="3" bestFit="1" customWidth="1"/>
    <col min="8949" max="8949" width="4.7109375" style="3" bestFit="1" customWidth="1"/>
    <col min="8950" max="8950" width="17" style="3" bestFit="1" customWidth="1"/>
    <col min="8951" max="8951" width="6.42578125" style="3" bestFit="1" customWidth="1"/>
    <col min="8952" max="8952" width="57.85546875" style="3" bestFit="1" customWidth="1"/>
    <col min="8953" max="8953" width="8.7109375" style="3" bestFit="1" customWidth="1"/>
    <col min="8954" max="8954" width="5.42578125" style="3" bestFit="1" customWidth="1"/>
    <col min="8955" max="8955" width="3.7109375" style="3" bestFit="1" customWidth="1"/>
    <col min="8956" max="8956" width="4.7109375" style="3" bestFit="1" customWidth="1"/>
    <col min="8957" max="8957" width="17" style="3" bestFit="1" customWidth="1"/>
    <col min="8958" max="8958" width="19.7109375" style="3" bestFit="1" customWidth="1"/>
    <col min="8959" max="8959" width="6.42578125" style="3" bestFit="1" customWidth="1"/>
    <col min="8960" max="8960" width="58.140625" style="3" customWidth="1"/>
    <col min="8961" max="8961" width="8.7109375" style="3" bestFit="1" customWidth="1"/>
    <col min="8962" max="8962" width="5.140625" style="3" bestFit="1" customWidth="1"/>
    <col min="8963" max="8963" width="3.28515625" style="3" bestFit="1" customWidth="1"/>
    <col min="8964" max="8964" width="4.5703125" style="3" bestFit="1" customWidth="1"/>
    <col min="8965" max="8965" width="17.42578125" style="3" bestFit="1" customWidth="1"/>
    <col min="8966" max="8966" width="6.5703125" style="3" customWidth="1"/>
    <col min="8967" max="8967" width="56.28515625" style="3" customWidth="1"/>
    <col min="8968" max="8968" width="8.7109375" style="3" bestFit="1" customWidth="1"/>
    <col min="8969" max="8969" width="5.7109375" style="3" bestFit="1" customWidth="1"/>
    <col min="8970" max="8970" width="4.28515625" style="3" customWidth="1"/>
    <col min="8971" max="8971" width="4.7109375" style="3" bestFit="1" customWidth="1"/>
    <col min="8972" max="8972" width="17" style="3" bestFit="1" customWidth="1"/>
    <col min="8973" max="8973" width="6.42578125" style="3" bestFit="1" customWidth="1"/>
    <col min="8974" max="8974" width="57.85546875" style="3" bestFit="1" customWidth="1"/>
    <col min="8975" max="8975" width="8.7109375" style="3" bestFit="1" customWidth="1"/>
    <col min="8976" max="8976" width="5.42578125" style="3" bestFit="1" customWidth="1"/>
    <col min="8977" max="8977" width="3.7109375" style="3" bestFit="1" customWidth="1"/>
    <col min="8978" max="8978" width="4.7109375" style="3" bestFit="1" customWidth="1"/>
    <col min="8979" max="8979" width="17" style="3" bestFit="1" customWidth="1"/>
    <col min="8980" max="9199" width="9.140625" style="3"/>
    <col min="9200" max="9200" width="6.42578125" style="3" customWidth="1"/>
    <col min="9201" max="9201" width="63" style="3" bestFit="1" customWidth="1"/>
    <col min="9202" max="9202" width="8.7109375" style="3" bestFit="1" customWidth="1"/>
    <col min="9203" max="9203" width="5.7109375" style="3" bestFit="1" customWidth="1"/>
    <col min="9204" max="9204" width="3.7109375" style="3" bestFit="1" customWidth="1"/>
    <col min="9205" max="9205" width="4.7109375" style="3" bestFit="1" customWidth="1"/>
    <col min="9206" max="9206" width="17" style="3" bestFit="1" customWidth="1"/>
    <col min="9207" max="9207" width="6.42578125" style="3" bestFit="1" customWidth="1"/>
    <col min="9208" max="9208" width="57.85546875" style="3" bestFit="1" customWidth="1"/>
    <col min="9209" max="9209" width="8.7109375" style="3" bestFit="1" customWidth="1"/>
    <col min="9210" max="9210" width="5.42578125" style="3" bestFit="1" customWidth="1"/>
    <col min="9211" max="9211" width="3.7109375" style="3" bestFit="1" customWidth="1"/>
    <col min="9212" max="9212" width="4.7109375" style="3" bestFit="1" customWidth="1"/>
    <col min="9213" max="9213" width="17" style="3" bestFit="1" customWidth="1"/>
    <col min="9214" max="9214" width="19.7109375" style="3" bestFit="1" customWidth="1"/>
    <col min="9215" max="9215" width="6.42578125" style="3" bestFit="1" customWidth="1"/>
    <col min="9216" max="9216" width="58.140625" style="3" customWidth="1"/>
    <col min="9217" max="9217" width="8.7109375" style="3" bestFit="1" customWidth="1"/>
    <col min="9218" max="9218" width="5.140625" style="3" bestFit="1" customWidth="1"/>
    <col min="9219" max="9219" width="3.28515625" style="3" bestFit="1" customWidth="1"/>
    <col min="9220" max="9220" width="4.5703125" style="3" bestFit="1" customWidth="1"/>
    <col min="9221" max="9221" width="17.42578125" style="3" bestFit="1" customWidth="1"/>
    <col min="9222" max="9222" width="6.5703125" style="3" customWidth="1"/>
    <col min="9223" max="9223" width="56.28515625" style="3" customWidth="1"/>
    <col min="9224" max="9224" width="8.7109375" style="3" bestFit="1" customWidth="1"/>
    <col min="9225" max="9225" width="5.7109375" style="3" bestFit="1" customWidth="1"/>
    <col min="9226" max="9226" width="4.28515625" style="3" customWidth="1"/>
    <col min="9227" max="9227" width="4.7109375" style="3" bestFit="1" customWidth="1"/>
    <col min="9228" max="9228" width="17" style="3" bestFit="1" customWidth="1"/>
    <col min="9229" max="9229" width="6.42578125" style="3" bestFit="1" customWidth="1"/>
    <col min="9230" max="9230" width="57.85546875" style="3" bestFit="1" customWidth="1"/>
    <col min="9231" max="9231" width="8.7109375" style="3" bestFit="1" customWidth="1"/>
    <col min="9232" max="9232" width="5.42578125" style="3" bestFit="1" customWidth="1"/>
    <col min="9233" max="9233" width="3.7109375" style="3" bestFit="1" customWidth="1"/>
    <col min="9234" max="9234" width="4.7109375" style="3" bestFit="1" customWidth="1"/>
    <col min="9235" max="9235" width="17" style="3" bestFit="1" customWidth="1"/>
    <col min="9236" max="9455" width="9.140625" style="3"/>
    <col min="9456" max="9456" width="6.42578125" style="3" customWidth="1"/>
    <col min="9457" max="9457" width="63" style="3" bestFit="1" customWidth="1"/>
    <col min="9458" max="9458" width="8.7109375" style="3" bestFit="1" customWidth="1"/>
    <col min="9459" max="9459" width="5.7109375" style="3" bestFit="1" customWidth="1"/>
    <col min="9460" max="9460" width="3.7109375" style="3" bestFit="1" customWidth="1"/>
    <col min="9461" max="9461" width="4.7109375" style="3" bestFit="1" customWidth="1"/>
    <col min="9462" max="9462" width="17" style="3" bestFit="1" customWidth="1"/>
    <col min="9463" max="9463" width="6.42578125" style="3" bestFit="1" customWidth="1"/>
    <col min="9464" max="9464" width="57.85546875" style="3" bestFit="1" customWidth="1"/>
    <col min="9465" max="9465" width="8.7109375" style="3" bestFit="1" customWidth="1"/>
    <col min="9466" max="9466" width="5.42578125" style="3" bestFit="1" customWidth="1"/>
    <col min="9467" max="9467" width="3.7109375" style="3" bestFit="1" customWidth="1"/>
    <col min="9468" max="9468" width="4.7109375" style="3" bestFit="1" customWidth="1"/>
    <col min="9469" max="9469" width="17" style="3" bestFit="1" customWidth="1"/>
    <col min="9470" max="9470" width="19.7109375" style="3" bestFit="1" customWidth="1"/>
    <col min="9471" max="9471" width="6.42578125" style="3" bestFit="1" customWidth="1"/>
    <col min="9472" max="9472" width="58.140625" style="3" customWidth="1"/>
    <col min="9473" max="9473" width="8.7109375" style="3" bestFit="1" customWidth="1"/>
    <col min="9474" max="9474" width="5.140625" style="3" bestFit="1" customWidth="1"/>
    <col min="9475" max="9475" width="3.28515625" style="3" bestFit="1" customWidth="1"/>
    <col min="9476" max="9476" width="4.5703125" style="3" bestFit="1" customWidth="1"/>
    <col min="9477" max="9477" width="17.42578125" style="3" bestFit="1" customWidth="1"/>
    <col min="9478" max="9478" width="6.5703125" style="3" customWidth="1"/>
    <col min="9479" max="9479" width="56.28515625" style="3" customWidth="1"/>
    <col min="9480" max="9480" width="8.7109375" style="3" bestFit="1" customWidth="1"/>
    <col min="9481" max="9481" width="5.7109375" style="3" bestFit="1" customWidth="1"/>
    <col min="9482" max="9482" width="4.28515625" style="3" customWidth="1"/>
    <col min="9483" max="9483" width="4.7109375" style="3" bestFit="1" customWidth="1"/>
    <col min="9484" max="9484" width="17" style="3" bestFit="1" customWidth="1"/>
    <col min="9485" max="9485" width="6.42578125" style="3" bestFit="1" customWidth="1"/>
    <col min="9486" max="9486" width="57.85546875" style="3" bestFit="1" customWidth="1"/>
    <col min="9487" max="9487" width="8.7109375" style="3" bestFit="1" customWidth="1"/>
    <col min="9488" max="9488" width="5.42578125" style="3" bestFit="1" customWidth="1"/>
    <col min="9489" max="9489" width="3.7109375" style="3" bestFit="1" customWidth="1"/>
    <col min="9490" max="9490" width="4.7109375" style="3" bestFit="1" customWidth="1"/>
    <col min="9491" max="9491" width="17" style="3" bestFit="1" customWidth="1"/>
    <col min="9492" max="9711" width="9.140625" style="3"/>
    <col min="9712" max="9712" width="6.42578125" style="3" customWidth="1"/>
    <col min="9713" max="9713" width="63" style="3" bestFit="1" customWidth="1"/>
    <col min="9714" max="9714" width="8.7109375" style="3" bestFit="1" customWidth="1"/>
    <col min="9715" max="9715" width="5.7109375" style="3" bestFit="1" customWidth="1"/>
    <col min="9716" max="9716" width="3.7109375" style="3" bestFit="1" customWidth="1"/>
    <col min="9717" max="9717" width="4.7109375" style="3" bestFit="1" customWidth="1"/>
    <col min="9718" max="9718" width="17" style="3" bestFit="1" customWidth="1"/>
    <col min="9719" max="9719" width="6.42578125" style="3" bestFit="1" customWidth="1"/>
    <col min="9720" max="9720" width="57.85546875" style="3" bestFit="1" customWidth="1"/>
    <col min="9721" max="9721" width="8.7109375" style="3" bestFit="1" customWidth="1"/>
    <col min="9722" max="9722" width="5.42578125" style="3" bestFit="1" customWidth="1"/>
    <col min="9723" max="9723" width="3.7109375" style="3" bestFit="1" customWidth="1"/>
    <col min="9724" max="9724" width="4.7109375" style="3" bestFit="1" customWidth="1"/>
    <col min="9725" max="9725" width="17" style="3" bestFit="1" customWidth="1"/>
    <col min="9726" max="9726" width="19.7109375" style="3" bestFit="1" customWidth="1"/>
    <col min="9727" max="9727" width="6.42578125" style="3" bestFit="1" customWidth="1"/>
    <col min="9728" max="9728" width="58.140625" style="3" customWidth="1"/>
    <col min="9729" max="9729" width="8.7109375" style="3" bestFit="1" customWidth="1"/>
    <col min="9730" max="9730" width="5.140625" style="3" bestFit="1" customWidth="1"/>
    <col min="9731" max="9731" width="3.28515625" style="3" bestFit="1" customWidth="1"/>
    <col min="9732" max="9732" width="4.5703125" style="3" bestFit="1" customWidth="1"/>
    <col min="9733" max="9733" width="17.42578125" style="3" bestFit="1" customWidth="1"/>
    <col min="9734" max="9734" width="6.5703125" style="3" customWidth="1"/>
    <col min="9735" max="9735" width="56.28515625" style="3" customWidth="1"/>
    <col min="9736" max="9736" width="8.7109375" style="3" bestFit="1" customWidth="1"/>
    <col min="9737" max="9737" width="5.7109375" style="3" bestFit="1" customWidth="1"/>
    <col min="9738" max="9738" width="4.28515625" style="3" customWidth="1"/>
    <col min="9739" max="9739" width="4.7109375" style="3" bestFit="1" customWidth="1"/>
    <col min="9740" max="9740" width="17" style="3" bestFit="1" customWidth="1"/>
    <col min="9741" max="9741" width="6.42578125" style="3" bestFit="1" customWidth="1"/>
    <col min="9742" max="9742" width="57.85546875" style="3" bestFit="1" customWidth="1"/>
    <col min="9743" max="9743" width="8.7109375" style="3" bestFit="1" customWidth="1"/>
    <col min="9744" max="9744" width="5.42578125" style="3" bestFit="1" customWidth="1"/>
    <col min="9745" max="9745" width="3.7109375" style="3" bestFit="1" customWidth="1"/>
    <col min="9746" max="9746" width="4.7109375" style="3" bestFit="1" customWidth="1"/>
    <col min="9747" max="9747" width="17" style="3" bestFit="1" customWidth="1"/>
    <col min="9748" max="9967" width="9.140625" style="3"/>
    <col min="9968" max="9968" width="6.42578125" style="3" customWidth="1"/>
    <col min="9969" max="9969" width="63" style="3" bestFit="1" customWidth="1"/>
    <col min="9970" max="9970" width="8.7109375" style="3" bestFit="1" customWidth="1"/>
    <col min="9971" max="9971" width="5.7109375" style="3" bestFit="1" customWidth="1"/>
    <col min="9972" max="9972" width="3.7109375" style="3" bestFit="1" customWidth="1"/>
    <col min="9973" max="9973" width="4.7109375" style="3" bestFit="1" customWidth="1"/>
    <col min="9974" max="9974" width="17" style="3" bestFit="1" customWidth="1"/>
    <col min="9975" max="9975" width="6.42578125" style="3" bestFit="1" customWidth="1"/>
    <col min="9976" max="9976" width="57.85546875" style="3" bestFit="1" customWidth="1"/>
    <col min="9977" max="9977" width="8.7109375" style="3" bestFit="1" customWidth="1"/>
    <col min="9978" max="9978" width="5.42578125" style="3" bestFit="1" customWidth="1"/>
    <col min="9979" max="9979" width="3.7109375" style="3" bestFit="1" customWidth="1"/>
    <col min="9980" max="9980" width="4.7109375" style="3" bestFit="1" customWidth="1"/>
    <col min="9981" max="9981" width="17" style="3" bestFit="1" customWidth="1"/>
    <col min="9982" max="9982" width="19.7109375" style="3" bestFit="1" customWidth="1"/>
    <col min="9983" max="9983" width="6.42578125" style="3" bestFit="1" customWidth="1"/>
    <col min="9984" max="9984" width="58.140625" style="3" customWidth="1"/>
    <col min="9985" max="9985" width="8.7109375" style="3" bestFit="1" customWidth="1"/>
    <col min="9986" max="9986" width="5.140625" style="3" bestFit="1" customWidth="1"/>
    <col min="9987" max="9987" width="3.28515625" style="3" bestFit="1" customWidth="1"/>
    <col min="9988" max="9988" width="4.5703125" style="3" bestFit="1" customWidth="1"/>
    <col min="9989" max="9989" width="17.42578125" style="3" bestFit="1" customWidth="1"/>
    <col min="9990" max="9990" width="6.5703125" style="3" customWidth="1"/>
    <col min="9991" max="9991" width="56.28515625" style="3" customWidth="1"/>
    <col min="9992" max="9992" width="8.7109375" style="3" bestFit="1" customWidth="1"/>
    <col min="9993" max="9993" width="5.7109375" style="3" bestFit="1" customWidth="1"/>
    <col min="9994" max="9994" width="4.28515625" style="3" customWidth="1"/>
    <col min="9995" max="9995" width="4.7109375" style="3" bestFit="1" customWidth="1"/>
    <col min="9996" max="9996" width="17" style="3" bestFit="1" customWidth="1"/>
    <col min="9997" max="9997" width="6.42578125" style="3" bestFit="1" customWidth="1"/>
    <col min="9998" max="9998" width="57.85546875" style="3" bestFit="1" customWidth="1"/>
    <col min="9999" max="9999" width="8.7109375" style="3" bestFit="1" customWidth="1"/>
    <col min="10000" max="10000" width="5.42578125" style="3" bestFit="1" customWidth="1"/>
    <col min="10001" max="10001" width="3.7109375" style="3" bestFit="1" customWidth="1"/>
    <col min="10002" max="10002" width="4.7109375" style="3" bestFit="1" customWidth="1"/>
    <col min="10003" max="10003" width="17" style="3" bestFit="1" customWidth="1"/>
    <col min="10004" max="10223" width="9.140625" style="3"/>
    <col min="10224" max="10224" width="6.42578125" style="3" customWidth="1"/>
    <col min="10225" max="10225" width="63" style="3" bestFit="1" customWidth="1"/>
    <col min="10226" max="10226" width="8.7109375" style="3" bestFit="1" customWidth="1"/>
    <col min="10227" max="10227" width="5.7109375" style="3" bestFit="1" customWidth="1"/>
    <col min="10228" max="10228" width="3.7109375" style="3" bestFit="1" customWidth="1"/>
    <col min="10229" max="10229" width="4.7109375" style="3" bestFit="1" customWidth="1"/>
    <col min="10230" max="10230" width="17" style="3" bestFit="1" customWidth="1"/>
    <col min="10231" max="10231" width="6.42578125" style="3" bestFit="1" customWidth="1"/>
    <col min="10232" max="10232" width="57.85546875" style="3" bestFit="1" customWidth="1"/>
    <col min="10233" max="10233" width="8.7109375" style="3" bestFit="1" customWidth="1"/>
    <col min="10234" max="10234" width="5.42578125" style="3" bestFit="1" customWidth="1"/>
    <col min="10235" max="10235" width="3.7109375" style="3" bestFit="1" customWidth="1"/>
    <col min="10236" max="10236" width="4.7109375" style="3" bestFit="1" customWidth="1"/>
    <col min="10237" max="10237" width="17" style="3" bestFit="1" customWidth="1"/>
    <col min="10238" max="10238" width="19.7109375" style="3" bestFit="1" customWidth="1"/>
    <col min="10239" max="10239" width="6.42578125" style="3" bestFit="1" customWidth="1"/>
    <col min="10240" max="10240" width="58.140625" style="3" customWidth="1"/>
    <col min="10241" max="10241" width="8.7109375" style="3" bestFit="1" customWidth="1"/>
    <col min="10242" max="10242" width="5.140625" style="3" bestFit="1" customWidth="1"/>
    <col min="10243" max="10243" width="3.28515625" style="3" bestFit="1" customWidth="1"/>
    <col min="10244" max="10244" width="4.5703125" style="3" bestFit="1" customWidth="1"/>
    <col min="10245" max="10245" width="17.42578125" style="3" bestFit="1" customWidth="1"/>
    <col min="10246" max="10246" width="6.5703125" style="3" customWidth="1"/>
    <col min="10247" max="10247" width="56.28515625" style="3" customWidth="1"/>
    <col min="10248" max="10248" width="8.7109375" style="3" bestFit="1" customWidth="1"/>
    <col min="10249" max="10249" width="5.7109375" style="3" bestFit="1" customWidth="1"/>
    <col min="10250" max="10250" width="4.28515625" style="3" customWidth="1"/>
    <col min="10251" max="10251" width="4.7109375" style="3" bestFit="1" customWidth="1"/>
    <col min="10252" max="10252" width="17" style="3" bestFit="1" customWidth="1"/>
    <col min="10253" max="10253" width="6.42578125" style="3" bestFit="1" customWidth="1"/>
    <col min="10254" max="10254" width="57.85546875" style="3" bestFit="1" customWidth="1"/>
    <col min="10255" max="10255" width="8.7109375" style="3" bestFit="1" customWidth="1"/>
    <col min="10256" max="10256" width="5.42578125" style="3" bestFit="1" customWidth="1"/>
    <col min="10257" max="10257" width="3.7109375" style="3" bestFit="1" customWidth="1"/>
    <col min="10258" max="10258" width="4.7109375" style="3" bestFit="1" customWidth="1"/>
    <col min="10259" max="10259" width="17" style="3" bestFit="1" customWidth="1"/>
    <col min="10260" max="10479" width="9.140625" style="3"/>
    <col min="10480" max="10480" width="6.42578125" style="3" customWidth="1"/>
    <col min="10481" max="10481" width="63" style="3" bestFit="1" customWidth="1"/>
    <col min="10482" max="10482" width="8.7109375" style="3" bestFit="1" customWidth="1"/>
    <col min="10483" max="10483" width="5.7109375" style="3" bestFit="1" customWidth="1"/>
    <col min="10484" max="10484" width="3.7109375" style="3" bestFit="1" customWidth="1"/>
    <col min="10485" max="10485" width="4.7109375" style="3" bestFit="1" customWidth="1"/>
    <col min="10486" max="10486" width="17" style="3" bestFit="1" customWidth="1"/>
    <col min="10487" max="10487" width="6.42578125" style="3" bestFit="1" customWidth="1"/>
    <col min="10488" max="10488" width="57.85546875" style="3" bestFit="1" customWidth="1"/>
    <col min="10489" max="10489" width="8.7109375" style="3" bestFit="1" customWidth="1"/>
    <col min="10490" max="10490" width="5.42578125" style="3" bestFit="1" customWidth="1"/>
    <col min="10491" max="10491" width="3.7109375" style="3" bestFit="1" customWidth="1"/>
    <col min="10492" max="10492" width="4.7109375" style="3" bestFit="1" customWidth="1"/>
    <col min="10493" max="10493" width="17" style="3" bestFit="1" customWidth="1"/>
    <col min="10494" max="10494" width="19.7109375" style="3" bestFit="1" customWidth="1"/>
    <col min="10495" max="10495" width="6.42578125" style="3" bestFit="1" customWidth="1"/>
    <col min="10496" max="10496" width="58.140625" style="3" customWidth="1"/>
    <col min="10497" max="10497" width="8.7109375" style="3" bestFit="1" customWidth="1"/>
    <col min="10498" max="10498" width="5.140625" style="3" bestFit="1" customWidth="1"/>
    <col min="10499" max="10499" width="3.28515625" style="3" bestFit="1" customWidth="1"/>
    <col min="10500" max="10500" width="4.5703125" style="3" bestFit="1" customWidth="1"/>
    <col min="10501" max="10501" width="17.42578125" style="3" bestFit="1" customWidth="1"/>
    <col min="10502" max="10502" width="6.5703125" style="3" customWidth="1"/>
    <col min="10503" max="10503" width="56.28515625" style="3" customWidth="1"/>
    <col min="10504" max="10504" width="8.7109375" style="3" bestFit="1" customWidth="1"/>
    <col min="10505" max="10505" width="5.7109375" style="3" bestFit="1" customWidth="1"/>
    <col min="10506" max="10506" width="4.28515625" style="3" customWidth="1"/>
    <col min="10507" max="10507" width="4.7109375" style="3" bestFit="1" customWidth="1"/>
    <col min="10508" max="10508" width="17" style="3" bestFit="1" customWidth="1"/>
    <col min="10509" max="10509" width="6.42578125" style="3" bestFit="1" customWidth="1"/>
    <col min="10510" max="10510" width="57.85546875" style="3" bestFit="1" customWidth="1"/>
    <col min="10511" max="10511" width="8.7109375" style="3" bestFit="1" customWidth="1"/>
    <col min="10512" max="10512" width="5.42578125" style="3" bestFit="1" customWidth="1"/>
    <col min="10513" max="10513" width="3.7109375" style="3" bestFit="1" customWidth="1"/>
    <col min="10514" max="10514" width="4.7109375" style="3" bestFit="1" customWidth="1"/>
    <col min="10515" max="10515" width="17" style="3" bestFit="1" customWidth="1"/>
    <col min="10516" max="10735" width="9.140625" style="3"/>
    <col min="10736" max="10736" width="6.42578125" style="3" customWidth="1"/>
    <col min="10737" max="10737" width="63" style="3" bestFit="1" customWidth="1"/>
    <col min="10738" max="10738" width="8.7109375" style="3" bestFit="1" customWidth="1"/>
    <col min="10739" max="10739" width="5.7109375" style="3" bestFit="1" customWidth="1"/>
    <col min="10740" max="10740" width="3.7109375" style="3" bestFit="1" customWidth="1"/>
    <col min="10741" max="10741" width="4.7109375" style="3" bestFit="1" customWidth="1"/>
    <col min="10742" max="10742" width="17" style="3" bestFit="1" customWidth="1"/>
    <col min="10743" max="10743" width="6.42578125" style="3" bestFit="1" customWidth="1"/>
    <col min="10744" max="10744" width="57.85546875" style="3" bestFit="1" customWidth="1"/>
    <col min="10745" max="10745" width="8.7109375" style="3" bestFit="1" customWidth="1"/>
    <col min="10746" max="10746" width="5.42578125" style="3" bestFit="1" customWidth="1"/>
    <col min="10747" max="10747" width="3.7109375" style="3" bestFit="1" customWidth="1"/>
    <col min="10748" max="10748" width="4.7109375" style="3" bestFit="1" customWidth="1"/>
    <col min="10749" max="10749" width="17" style="3" bestFit="1" customWidth="1"/>
    <col min="10750" max="10750" width="19.7109375" style="3" bestFit="1" customWidth="1"/>
    <col min="10751" max="10751" width="6.42578125" style="3" bestFit="1" customWidth="1"/>
    <col min="10752" max="10752" width="58.140625" style="3" customWidth="1"/>
    <col min="10753" max="10753" width="8.7109375" style="3" bestFit="1" customWidth="1"/>
    <col min="10754" max="10754" width="5.140625" style="3" bestFit="1" customWidth="1"/>
    <col min="10755" max="10755" width="3.28515625" style="3" bestFit="1" customWidth="1"/>
    <col min="10756" max="10756" width="4.5703125" style="3" bestFit="1" customWidth="1"/>
    <col min="10757" max="10757" width="17.42578125" style="3" bestFit="1" customWidth="1"/>
    <col min="10758" max="10758" width="6.5703125" style="3" customWidth="1"/>
    <col min="10759" max="10759" width="56.28515625" style="3" customWidth="1"/>
    <col min="10760" max="10760" width="8.7109375" style="3" bestFit="1" customWidth="1"/>
    <col min="10761" max="10761" width="5.7109375" style="3" bestFit="1" customWidth="1"/>
    <col min="10762" max="10762" width="4.28515625" style="3" customWidth="1"/>
    <col min="10763" max="10763" width="4.7109375" style="3" bestFit="1" customWidth="1"/>
    <col min="10764" max="10764" width="17" style="3" bestFit="1" customWidth="1"/>
    <col min="10765" max="10765" width="6.42578125" style="3" bestFit="1" customWidth="1"/>
    <col min="10766" max="10766" width="57.85546875" style="3" bestFit="1" customWidth="1"/>
    <col min="10767" max="10767" width="8.7109375" style="3" bestFit="1" customWidth="1"/>
    <col min="10768" max="10768" width="5.42578125" style="3" bestFit="1" customWidth="1"/>
    <col min="10769" max="10769" width="3.7109375" style="3" bestFit="1" customWidth="1"/>
    <col min="10770" max="10770" width="4.7109375" style="3" bestFit="1" customWidth="1"/>
    <col min="10771" max="10771" width="17" style="3" bestFit="1" customWidth="1"/>
    <col min="10772" max="10991" width="9.140625" style="3"/>
    <col min="10992" max="10992" width="6.42578125" style="3" customWidth="1"/>
    <col min="10993" max="10993" width="63" style="3" bestFit="1" customWidth="1"/>
    <col min="10994" max="10994" width="8.7109375" style="3" bestFit="1" customWidth="1"/>
    <col min="10995" max="10995" width="5.7109375" style="3" bestFit="1" customWidth="1"/>
    <col min="10996" max="10996" width="3.7109375" style="3" bestFit="1" customWidth="1"/>
    <col min="10997" max="10997" width="4.7109375" style="3" bestFit="1" customWidth="1"/>
    <col min="10998" max="10998" width="17" style="3" bestFit="1" customWidth="1"/>
    <col min="10999" max="10999" width="6.42578125" style="3" bestFit="1" customWidth="1"/>
    <col min="11000" max="11000" width="57.85546875" style="3" bestFit="1" customWidth="1"/>
    <col min="11001" max="11001" width="8.7109375" style="3" bestFit="1" customWidth="1"/>
    <col min="11002" max="11002" width="5.42578125" style="3" bestFit="1" customWidth="1"/>
    <col min="11003" max="11003" width="3.7109375" style="3" bestFit="1" customWidth="1"/>
    <col min="11004" max="11004" width="4.7109375" style="3" bestFit="1" customWidth="1"/>
    <col min="11005" max="11005" width="17" style="3" bestFit="1" customWidth="1"/>
    <col min="11006" max="11006" width="19.7109375" style="3" bestFit="1" customWidth="1"/>
    <col min="11007" max="11007" width="6.42578125" style="3" bestFit="1" customWidth="1"/>
    <col min="11008" max="11008" width="58.140625" style="3" customWidth="1"/>
    <col min="11009" max="11009" width="8.7109375" style="3" bestFit="1" customWidth="1"/>
    <col min="11010" max="11010" width="5.140625" style="3" bestFit="1" customWidth="1"/>
    <col min="11011" max="11011" width="3.28515625" style="3" bestFit="1" customWidth="1"/>
    <col min="11012" max="11012" width="4.5703125" style="3" bestFit="1" customWidth="1"/>
    <col min="11013" max="11013" width="17.42578125" style="3" bestFit="1" customWidth="1"/>
    <col min="11014" max="11014" width="6.5703125" style="3" customWidth="1"/>
    <col min="11015" max="11015" width="56.28515625" style="3" customWidth="1"/>
    <col min="11016" max="11016" width="8.7109375" style="3" bestFit="1" customWidth="1"/>
    <col min="11017" max="11017" width="5.7109375" style="3" bestFit="1" customWidth="1"/>
    <col min="11018" max="11018" width="4.28515625" style="3" customWidth="1"/>
    <col min="11019" max="11019" width="4.7109375" style="3" bestFit="1" customWidth="1"/>
    <col min="11020" max="11020" width="17" style="3" bestFit="1" customWidth="1"/>
    <col min="11021" max="11021" width="6.42578125" style="3" bestFit="1" customWidth="1"/>
    <col min="11022" max="11022" width="57.85546875" style="3" bestFit="1" customWidth="1"/>
    <col min="11023" max="11023" width="8.7109375" style="3" bestFit="1" customWidth="1"/>
    <col min="11024" max="11024" width="5.42578125" style="3" bestFit="1" customWidth="1"/>
    <col min="11025" max="11025" width="3.7109375" style="3" bestFit="1" customWidth="1"/>
    <col min="11026" max="11026" width="4.7109375" style="3" bestFit="1" customWidth="1"/>
    <col min="11027" max="11027" width="17" style="3" bestFit="1" customWidth="1"/>
    <col min="11028" max="11247" width="9.140625" style="3"/>
    <col min="11248" max="11248" width="6.42578125" style="3" customWidth="1"/>
    <col min="11249" max="11249" width="63" style="3" bestFit="1" customWidth="1"/>
    <col min="11250" max="11250" width="8.7109375" style="3" bestFit="1" customWidth="1"/>
    <col min="11251" max="11251" width="5.7109375" style="3" bestFit="1" customWidth="1"/>
    <col min="11252" max="11252" width="3.7109375" style="3" bestFit="1" customWidth="1"/>
    <col min="11253" max="11253" width="4.7109375" style="3" bestFit="1" customWidth="1"/>
    <col min="11254" max="11254" width="17" style="3" bestFit="1" customWidth="1"/>
    <col min="11255" max="11255" width="6.42578125" style="3" bestFit="1" customWidth="1"/>
    <col min="11256" max="11256" width="57.85546875" style="3" bestFit="1" customWidth="1"/>
    <col min="11257" max="11257" width="8.7109375" style="3" bestFit="1" customWidth="1"/>
    <col min="11258" max="11258" width="5.42578125" style="3" bestFit="1" customWidth="1"/>
    <col min="11259" max="11259" width="3.7109375" style="3" bestFit="1" customWidth="1"/>
    <col min="11260" max="11260" width="4.7109375" style="3" bestFit="1" customWidth="1"/>
    <col min="11261" max="11261" width="17" style="3" bestFit="1" customWidth="1"/>
    <col min="11262" max="11262" width="19.7109375" style="3" bestFit="1" customWidth="1"/>
    <col min="11263" max="11263" width="6.42578125" style="3" bestFit="1" customWidth="1"/>
    <col min="11264" max="11264" width="58.140625" style="3" customWidth="1"/>
    <col min="11265" max="11265" width="8.7109375" style="3" bestFit="1" customWidth="1"/>
    <col min="11266" max="11266" width="5.140625" style="3" bestFit="1" customWidth="1"/>
    <col min="11267" max="11267" width="3.28515625" style="3" bestFit="1" customWidth="1"/>
    <col min="11268" max="11268" width="4.5703125" style="3" bestFit="1" customWidth="1"/>
    <col min="11269" max="11269" width="17.42578125" style="3" bestFit="1" customWidth="1"/>
    <col min="11270" max="11270" width="6.5703125" style="3" customWidth="1"/>
    <col min="11271" max="11271" width="56.28515625" style="3" customWidth="1"/>
    <col min="11272" max="11272" width="8.7109375" style="3" bestFit="1" customWidth="1"/>
    <col min="11273" max="11273" width="5.7109375" style="3" bestFit="1" customWidth="1"/>
    <col min="11274" max="11274" width="4.28515625" style="3" customWidth="1"/>
    <col min="11275" max="11275" width="4.7109375" style="3" bestFit="1" customWidth="1"/>
    <col min="11276" max="11276" width="17" style="3" bestFit="1" customWidth="1"/>
    <col min="11277" max="11277" width="6.42578125" style="3" bestFit="1" customWidth="1"/>
    <col min="11278" max="11278" width="57.85546875" style="3" bestFit="1" customWidth="1"/>
    <col min="11279" max="11279" width="8.7109375" style="3" bestFit="1" customWidth="1"/>
    <col min="11280" max="11280" width="5.42578125" style="3" bestFit="1" customWidth="1"/>
    <col min="11281" max="11281" width="3.7109375" style="3" bestFit="1" customWidth="1"/>
    <col min="11282" max="11282" width="4.7109375" style="3" bestFit="1" customWidth="1"/>
    <col min="11283" max="11283" width="17" style="3" bestFit="1" customWidth="1"/>
    <col min="11284" max="11503" width="9.140625" style="3"/>
    <col min="11504" max="11504" width="6.42578125" style="3" customWidth="1"/>
    <col min="11505" max="11505" width="63" style="3" bestFit="1" customWidth="1"/>
    <col min="11506" max="11506" width="8.7109375" style="3" bestFit="1" customWidth="1"/>
    <col min="11507" max="11507" width="5.7109375" style="3" bestFit="1" customWidth="1"/>
    <col min="11508" max="11508" width="3.7109375" style="3" bestFit="1" customWidth="1"/>
    <col min="11509" max="11509" width="4.7109375" style="3" bestFit="1" customWidth="1"/>
    <col min="11510" max="11510" width="17" style="3" bestFit="1" customWidth="1"/>
    <col min="11511" max="11511" width="6.42578125" style="3" bestFit="1" customWidth="1"/>
    <col min="11512" max="11512" width="57.85546875" style="3" bestFit="1" customWidth="1"/>
    <col min="11513" max="11513" width="8.7109375" style="3" bestFit="1" customWidth="1"/>
    <col min="11514" max="11514" width="5.42578125" style="3" bestFit="1" customWidth="1"/>
    <col min="11515" max="11515" width="3.7109375" style="3" bestFit="1" customWidth="1"/>
    <col min="11516" max="11516" width="4.7109375" style="3" bestFit="1" customWidth="1"/>
    <col min="11517" max="11517" width="17" style="3" bestFit="1" customWidth="1"/>
    <col min="11518" max="11518" width="19.7109375" style="3" bestFit="1" customWidth="1"/>
    <col min="11519" max="11519" width="6.42578125" style="3" bestFit="1" customWidth="1"/>
    <col min="11520" max="11520" width="58.140625" style="3" customWidth="1"/>
    <col min="11521" max="11521" width="8.7109375" style="3" bestFit="1" customWidth="1"/>
    <col min="11522" max="11522" width="5.140625" style="3" bestFit="1" customWidth="1"/>
    <col min="11523" max="11523" width="3.28515625" style="3" bestFit="1" customWidth="1"/>
    <col min="11524" max="11524" width="4.5703125" style="3" bestFit="1" customWidth="1"/>
    <col min="11525" max="11525" width="17.42578125" style="3" bestFit="1" customWidth="1"/>
    <col min="11526" max="11526" width="6.5703125" style="3" customWidth="1"/>
    <col min="11527" max="11527" width="56.28515625" style="3" customWidth="1"/>
    <col min="11528" max="11528" width="8.7109375" style="3" bestFit="1" customWidth="1"/>
    <col min="11529" max="11529" width="5.7109375" style="3" bestFit="1" customWidth="1"/>
    <col min="11530" max="11530" width="4.28515625" style="3" customWidth="1"/>
    <col min="11531" max="11531" width="4.7109375" style="3" bestFit="1" customWidth="1"/>
    <col min="11532" max="11532" width="17" style="3" bestFit="1" customWidth="1"/>
    <col min="11533" max="11533" width="6.42578125" style="3" bestFit="1" customWidth="1"/>
    <col min="11534" max="11534" width="57.85546875" style="3" bestFit="1" customWidth="1"/>
    <col min="11535" max="11535" width="8.7109375" style="3" bestFit="1" customWidth="1"/>
    <col min="11536" max="11536" width="5.42578125" style="3" bestFit="1" customWidth="1"/>
    <col min="11537" max="11537" width="3.7109375" style="3" bestFit="1" customWidth="1"/>
    <col min="11538" max="11538" width="4.7109375" style="3" bestFit="1" customWidth="1"/>
    <col min="11539" max="11539" width="17" style="3" bestFit="1" customWidth="1"/>
    <col min="11540" max="11759" width="9.140625" style="3"/>
    <col min="11760" max="11760" width="6.42578125" style="3" customWidth="1"/>
    <col min="11761" max="11761" width="63" style="3" bestFit="1" customWidth="1"/>
    <col min="11762" max="11762" width="8.7109375" style="3" bestFit="1" customWidth="1"/>
    <col min="11763" max="11763" width="5.7109375" style="3" bestFit="1" customWidth="1"/>
    <col min="11764" max="11764" width="3.7109375" style="3" bestFit="1" customWidth="1"/>
    <col min="11765" max="11765" width="4.7109375" style="3" bestFit="1" customWidth="1"/>
    <col min="11766" max="11766" width="17" style="3" bestFit="1" customWidth="1"/>
    <col min="11767" max="11767" width="6.42578125" style="3" bestFit="1" customWidth="1"/>
    <col min="11768" max="11768" width="57.85546875" style="3" bestFit="1" customWidth="1"/>
    <col min="11769" max="11769" width="8.7109375" style="3" bestFit="1" customWidth="1"/>
    <col min="11770" max="11770" width="5.42578125" style="3" bestFit="1" customWidth="1"/>
    <col min="11771" max="11771" width="3.7109375" style="3" bestFit="1" customWidth="1"/>
    <col min="11772" max="11772" width="4.7109375" style="3" bestFit="1" customWidth="1"/>
    <col min="11773" max="11773" width="17" style="3" bestFit="1" customWidth="1"/>
    <col min="11774" max="11774" width="19.7109375" style="3" bestFit="1" customWidth="1"/>
    <col min="11775" max="11775" width="6.42578125" style="3" bestFit="1" customWidth="1"/>
    <col min="11776" max="11776" width="58.140625" style="3" customWidth="1"/>
    <col min="11777" max="11777" width="8.7109375" style="3" bestFit="1" customWidth="1"/>
    <col min="11778" max="11778" width="5.140625" style="3" bestFit="1" customWidth="1"/>
    <col min="11779" max="11779" width="3.28515625" style="3" bestFit="1" customWidth="1"/>
    <col min="11780" max="11780" width="4.5703125" style="3" bestFit="1" customWidth="1"/>
    <col min="11781" max="11781" width="17.42578125" style="3" bestFit="1" customWidth="1"/>
    <col min="11782" max="11782" width="6.5703125" style="3" customWidth="1"/>
    <col min="11783" max="11783" width="56.28515625" style="3" customWidth="1"/>
    <col min="11784" max="11784" width="8.7109375" style="3" bestFit="1" customWidth="1"/>
    <col min="11785" max="11785" width="5.7109375" style="3" bestFit="1" customWidth="1"/>
    <col min="11786" max="11786" width="4.28515625" style="3" customWidth="1"/>
    <col min="11787" max="11787" width="4.7109375" style="3" bestFit="1" customWidth="1"/>
    <col min="11788" max="11788" width="17" style="3" bestFit="1" customWidth="1"/>
    <col min="11789" max="11789" width="6.42578125" style="3" bestFit="1" customWidth="1"/>
    <col min="11790" max="11790" width="57.85546875" style="3" bestFit="1" customWidth="1"/>
    <col min="11791" max="11791" width="8.7109375" style="3" bestFit="1" customWidth="1"/>
    <col min="11792" max="11792" width="5.42578125" style="3" bestFit="1" customWidth="1"/>
    <col min="11793" max="11793" width="3.7109375" style="3" bestFit="1" customWidth="1"/>
    <col min="11794" max="11794" width="4.7109375" style="3" bestFit="1" customWidth="1"/>
    <col min="11795" max="11795" width="17" style="3" bestFit="1" customWidth="1"/>
    <col min="11796" max="12015" width="9.140625" style="3"/>
    <col min="12016" max="12016" width="6.42578125" style="3" customWidth="1"/>
    <col min="12017" max="12017" width="63" style="3" bestFit="1" customWidth="1"/>
    <col min="12018" max="12018" width="8.7109375" style="3" bestFit="1" customWidth="1"/>
    <col min="12019" max="12019" width="5.7109375" style="3" bestFit="1" customWidth="1"/>
    <col min="12020" max="12020" width="3.7109375" style="3" bestFit="1" customWidth="1"/>
    <col min="12021" max="12021" width="4.7109375" style="3" bestFit="1" customWidth="1"/>
    <col min="12022" max="12022" width="17" style="3" bestFit="1" customWidth="1"/>
    <col min="12023" max="12023" width="6.42578125" style="3" bestFit="1" customWidth="1"/>
    <col min="12024" max="12024" width="57.85546875" style="3" bestFit="1" customWidth="1"/>
    <col min="12025" max="12025" width="8.7109375" style="3" bestFit="1" customWidth="1"/>
    <col min="12026" max="12026" width="5.42578125" style="3" bestFit="1" customWidth="1"/>
    <col min="12027" max="12027" width="3.7109375" style="3" bestFit="1" customWidth="1"/>
    <col min="12028" max="12028" width="4.7109375" style="3" bestFit="1" customWidth="1"/>
    <col min="12029" max="12029" width="17" style="3" bestFit="1" customWidth="1"/>
    <col min="12030" max="12030" width="19.7109375" style="3" bestFit="1" customWidth="1"/>
    <col min="12031" max="12031" width="6.42578125" style="3" bestFit="1" customWidth="1"/>
    <col min="12032" max="12032" width="58.140625" style="3" customWidth="1"/>
    <col min="12033" max="12033" width="8.7109375" style="3" bestFit="1" customWidth="1"/>
    <col min="12034" max="12034" width="5.140625" style="3" bestFit="1" customWidth="1"/>
    <col min="12035" max="12035" width="3.28515625" style="3" bestFit="1" customWidth="1"/>
    <col min="12036" max="12036" width="4.5703125" style="3" bestFit="1" customWidth="1"/>
    <col min="12037" max="12037" width="17.42578125" style="3" bestFit="1" customWidth="1"/>
    <col min="12038" max="12038" width="6.5703125" style="3" customWidth="1"/>
    <col min="12039" max="12039" width="56.28515625" style="3" customWidth="1"/>
    <col min="12040" max="12040" width="8.7109375" style="3" bestFit="1" customWidth="1"/>
    <col min="12041" max="12041" width="5.7109375" style="3" bestFit="1" customWidth="1"/>
    <col min="12042" max="12042" width="4.28515625" style="3" customWidth="1"/>
    <col min="12043" max="12043" width="4.7109375" style="3" bestFit="1" customWidth="1"/>
    <col min="12044" max="12044" width="17" style="3" bestFit="1" customWidth="1"/>
    <col min="12045" max="12045" width="6.42578125" style="3" bestFit="1" customWidth="1"/>
    <col min="12046" max="12046" width="57.85546875" style="3" bestFit="1" customWidth="1"/>
    <col min="12047" max="12047" width="8.7109375" style="3" bestFit="1" customWidth="1"/>
    <col min="12048" max="12048" width="5.42578125" style="3" bestFit="1" customWidth="1"/>
    <col min="12049" max="12049" width="3.7109375" style="3" bestFit="1" customWidth="1"/>
    <col min="12050" max="12050" width="4.7109375" style="3" bestFit="1" customWidth="1"/>
    <col min="12051" max="12051" width="17" style="3" bestFit="1" customWidth="1"/>
    <col min="12052" max="12271" width="9.140625" style="3"/>
    <col min="12272" max="12272" width="6.42578125" style="3" customWidth="1"/>
    <col min="12273" max="12273" width="63" style="3" bestFit="1" customWidth="1"/>
    <col min="12274" max="12274" width="8.7109375" style="3" bestFit="1" customWidth="1"/>
    <col min="12275" max="12275" width="5.7109375" style="3" bestFit="1" customWidth="1"/>
    <col min="12276" max="12276" width="3.7109375" style="3" bestFit="1" customWidth="1"/>
    <col min="12277" max="12277" width="4.7109375" style="3" bestFit="1" customWidth="1"/>
    <col min="12278" max="12278" width="17" style="3" bestFit="1" customWidth="1"/>
    <col min="12279" max="12279" width="6.42578125" style="3" bestFit="1" customWidth="1"/>
    <col min="12280" max="12280" width="57.85546875" style="3" bestFit="1" customWidth="1"/>
    <col min="12281" max="12281" width="8.7109375" style="3" bestFit="1" customWidth="1"/>
    <col min="12282" max="12282" width="5.42578125" style="3" bestFit="1" customWidth="1"/>
    <col min="12283" max="12283" width="3.7109375" style="3" bestFit="1" customWidth="1"/>
    <col min="12284" max="12284" width="4.7109375" style="3" bestFit="1" customWidth="1"/>
    <col min="12285" max="12285" width="17" style="3" bestFit="1" customWidth="1"/>
    <col min="12286" max="12286" width="19.7109375" style="3" bestFit="1" customWidth="1"/>
    <col min="12287" max="12287" width="6.42578125" style="3" bestFit="1" customWidth="1"/>
    <col min="12288" max="12288" width="58.140625" style="3" customWidth="1"/>
    <col min="12289" max="12289" width="8.7109375" style="3" bestFit="1" customWidth="1"/>
    <col min="12290" max="12290" width="5.140625" style="3" bestFit="1" customWidth="1"/>
    <col min="12291" max="12291" width="3.28515625" style="3" bestFit="1" customWidth="1"/>
    <col min="12292" max="12292" width="4.5703125" style="3" bestFit="1" customWidth="1"/>
    <col min="12293" max="12293" width="17.42578125" style="3" bestFit="1" customWidth="1"/>
    <col min="12294" max="12294" width="6.5703125" style="3" customWidth="1"/>
    <col min="12295" max="12295" width="56.28515625" style="3" customWidth="1"/>
    <col min="12296" max="12296" width="8.7109375" style="3" bestFit="1" customWidth="1"/>
    <col min="12297" max="12297" width="5.7109375" style="3" bestFit="1" customWidth="1"/>
    <col min="12298" max="12298" width="4.28515625" style="3" customWidth="1"/>
    <col min="12299" max="12299" width="4.7109375" style="3" bestFit="1" customWidth="1"/>
    <col min="12300" max="12300" width="17" style="3" bestFit="1" customWidth="1"/>
    <col min="12301" max="12301" width="6.42578125" style="3" bestFit="1" customWidth="1"/>
    <col min="12302" max="12302" width="57.85546875" style="3" bestFit="1" customWidth="1"/>
    <col min="12303" max="12303" width="8.7109375" style="3" bestFit="1" customWidth="1"/>
    <col min="12304" max="12304" width="5.42578125" style="3" bestFit="1" customWidth="1"/>
    <col min="12305" max="12305" width="3.7109375" style="3" bestFit="1" customWidth="1"/>
    <col min="12306" max="12306" width="4.7109375" style="3" bestFit="1" customWidth="1"/>
    <col min="12307" max="12307" width="17" style="3" bestFit="1" customWidth="1"/>
    <col min="12308" max="12527" width="9.140625" style="3"/>
    <col min="12528" max="12528" width="6.42578125" style="3" customWidth="1"/>
    <col min="12529" max="12529" width="63" style="3" bestFit="1" customWidth="1"/>
    <col min="12530" max="12530" width="8.7109375" style="3" bestFit="1" customWidth="1"/>
    <col min="12531" max="12531" width="5.7109375" style="3" bestFit="1" customWidth="1"/>
    <col min="12532" max="12532" width="3.7109375" style="3" bestFit="1" customWidth="1"/>
    <col min="12533" max="12533" width="4.7109375" style="3" bestFit="1" customWidth="1"/>
    <col min="12534" max="12534" width="17" style="3" bestFit="1" customWidth="1"/>
    <col min="12535" max="12535" width="6.42578125" style="3" bestFit="1" customWidth="1"/>
    <col min="12536" max="12536" width="57.85546875" style="3" bestFit="1" customWidth="1"/>
    <col min="12537" max="12537" width="8.7109375" style="3" bestFit="1" customWidth="1"/>
    <col min="12538" max="12538" width="5.42578125" style="3" bestFit="1" customWidth="1"/>
    <col min="12539" max="12539" width="3.7109375" style="3" bestFit="1" customWidth="1"/>
    <col min="12540" max="12540" width="4.7109375" style="3" bestFit="1" customWidth="1"/>
    <col min="12541" max="12541" width="17" style="3" bestFit="1" customWidth="1"/>
    <col min="12542" max="12542" width="19.7109375" style="3" bestFit="1" customWidth="1"/>
    <col min="12543" max="12543" width="6.42578125" style="3" bestFit="1" customWidth="1"/>
    <col min="12544" max="12544" width="58.140625" style="3" customWidth="1"/>
    <col min="12545" max="12545" width="8.7109375" style="3" bestFit="1" customWidth="1"/>
    <col min="12546" max="12546" width="5.140625" style="3" bestFit="1" customWidth="1"/>
    <col min="12547" max="12547" width="3.28515625" style="3" bestFit="1" customWidth="1"/>
    <col min="12548" max="12548" width="4.5703125" style="3" bestFit="1" customWidth="1"/>
    <col min="12549" max="12549" width="17.42578125" style="3" bestFit="1" customWidth="1"/>
    <col min="12550" max="12550" width="6.5703125" style="3" customWidth="1"/>
    <col min="12551" max="12551" width="56.28515625" style="3" customWidth="1"/>
    <col min="12552" max="12552" width="8.7109375" style="3" bestFit="1" customWidth="1"/>
    <col min="12553" max="12553" width="5.7109375" style="3" bestFit="1" customWidth="1"/>
    <col min="12554" max="12554" width="4.28515625" style="3" customWidth="1"/>
    <col min="12555" max="12555" width="4.7109375" style="3" bestFit="1" customWidth="1"/>
    <col min="12556" max="12556" width="17" style="3" bestFit="1" customWidth="1"/>
    <col min="12557" max="12557" width="6.42578125" style="3" bestFit="1" customWidth="1"/>
    <col min="12558" max="12558" width="57.85546875" style="3" bestFit="1" customWidth="1"/>
    <col min="12559" max="12559" width="8.7109375" style="3" bestFit="1" customWidth="1"/>
    <col min="12560" max="12560" width="5.42578125" style="3" bestFit="1" customWidth="1"/>
    <col min="12561" max="12561" width="3.7109375" style="3" bestFit="1" customWidth="1"/>
    <col min="12562" max="12562" width="4.7109375" style="3" bestFit="1" customWidth="1"/>
    <col min="12563" max="12563" width="17" style="3" bestFit="1" customWidth="1"/>
    <col min="12564" max="12783" width="9.140625" style="3"/>
    <col min="12784" max="12784" width="6.42578125" style="3" customWidth="1"/>
    <col min="12785" max="12785" width="63" style="3" bestFit="1" customWidth="1"/>
    <col min="12786" max="12786" width="8.7109375" style="3" bestFit="1" customWidth="1"/>
    <col min="12787" max="12787" width="5.7109375" style="3" bestFit="1" customWidth="1"/>
    <col min="12788" max="12788" width="3.7109375" style="3" bestFit="1" customWidth="1"/>
    <col min="12789" max="12789" width="4.7109375" style="3" bestFit="1" customWidth="1"/>
    <col min="12790" max="12790" width="17" style="3" bestFit="1" customWidth="1"/>
    <col min="12791" max="12791" width="6.42578125" style="3" bestFit="1" customWidth="1"/>
    <col min="12792" max="12792" width="57.85546875" style="3" bestFit="1" customWidth="1"/>
    <col min="12793" max="12793" width="8.7109375" style="3" bestFit="1" customWidth="1"/>
    <col min="12794" max="12794" width="5.42578125" style="3" bestFit="1" customWidth="1"/>
    <col min="12795" max="12795" width="3.7109375" style="3" bestFit="1" customWidth="1"/>
    <col min="12796" max="12796" width="4.7109375" style="3" bestFit="1" customWidth="1"/>
    <col min="12797" max="12797" width="17" style="3" bestFit="1" customWidth="1"/>
    <col min="12798" max="12798" width="19.7109375" style="3" bestFit="1" customWidth="1"/>
    <col min="12799" max="12799" width="6.42578125" style="3" bestFit="1" customWidth="1"/>
    <col min="12800" max="12800" width="58.140625" style="3" customWidth="1"/>
    <col min="12801" max="12801" width="8.7109375" style="3" bestFit="1" customWidth="1"/>
    <col min="12802" max="12802" width="5.140625" style="3" bestFit="1" customWidth="1"/>
    <col min="12803" max="12803" width="3.28515625" style="3" bestFit="1" customWidth="1"/>
    <col min="12804" max="12804" width="4.5703125" style="3" bestFit="1" customWidth="1"/>
    <col min="12805" max="12805" width="17.42578125" style="3" bestFit="1" customWidth="1"/>
    <col min="12806" max="12806" width="6.5703125" style="3" customWidth="1"/>
    <col min="12807" max="12807" width="56.28515625" style="3" customWidth="1"/>
    <col min="12808" max="12808" width="8.7109375" style="3" bestFit="1" customWidth="1"/>
    <col min="12809" max="12809" width="5.7109375" style="3" bestFit="1" customWidth="1"/>
    <col min="12810" max="12810" width="4.28515625" style="3" customWidth="1"/>
    <col min="12811" max="12811" width="4.7109375" style="3" bestFit="1" customWidth="1"/>
    <col min="12812" max="12812" width="17" style="3" bestFit="1" customWidth="1"/>
    <col min="12813" max="12813" width="6.42578125" style="3" bestFit="1" customWidth="1"/>
    <col min="12814" max="12814" width="57.85546875" style="3" bestFit="1" customWidth="1"/>
    <col min="12815" max="12815" width="8.7109375" style="3" bestFit="1" customWidth="1"/>
    <col min="12816" max="12816" width="5.42578125" style="3" bestFit="1" customWidth="1"/>
    <col min="12817" max="12817" width="3.7109375" style="3" bestFit="1" customWidth="1"/>
    <col min="12818" max="12818" width="4.7109375" style="3" bestFit="1" customWidth="1"/>
    <col min="12819" max="12819" width="17" style="3" bestFit="1" customWidth="1"/>
    <col min="12820" max="13039" width="9.140625" style="3"/>
    <col min="13040" max="13040" width="6.42578125" style="3" customWidth="1"/>
    <col min="13041" max="13041" width="63" style="3" bestFit="1" customWidth="1"/>
    <col min="13042" max="13042" width="8.7109375" style="3" bestFit="1" customWidth="1"/>
    <col min="13043" max="13043" width="5.7109375" style="3" bestFit="1" customWidth="1"/>
    <col min="13044" max="13044" width="3.7109375" style="3" bestFit="1" customWidth="1"/>
    <col min="13045" max="13045" width="4.7109375" style="3" bestFit="1" customWidth="1"/>
    <col min="13046" max="13046" width="17" style="3" bestFit="1" customWidth="1"/>
    <col min="13047" max="13047" width="6.42578125" style="3" bestFit="1" customWidth="1"/>
    <col min="13048" max="13048" width="57.85546875" style="3" bestFit="1" customWidth="1"/>
    <col min="13049" max="13049" width="8.7109375" style="3" bestFit="1" customWidth="1"/>
    <col min="13050" max="13050" width="5.42578125" style="3" bestFit="1" customWidth="1"/>
    <col min="13051" max="13051" width="3.7109375" style="3" bestFit="1" customWidth="1"/>
    <col min="13052" max="13052" width="4.7109375" style="3" bestFit="1" customWidth="1"/>
    <col min="13053" max="13053" width="17" style="3" bestFit="1" customWidth="1"/>
    <col min="13054" max="13054" width="19.7109375" style="3" bestFit="1" customWidth="1"/>
    <col min="13055" max="13055" width="6.42578125" style="3" bestFit="1" customWidth="1"/>
    <col min="13056" max="13056" width="58.140625" style="3" customWidth="1"/>
    <col min="13057" max="13057" width="8.7109375" style="3" bestFit="1" customWidth="1"/>
    <col min="13058" max="13058" width="5.140625" style="3" bestFit="1" customWidth="1"/>
    <col min="13059" max="13059" width="3.28515625" style="3" bestFit="1" customWidth="1"/>
    <col min="13060" max="13060" width="4.5703125" style="3" bestFit="1" customWidth="1"/>
    <col min="13061" max="13061" width="17.42578125" style="3" bestFit="1" customWidth="1"/>
    <col min="13062" max="13062" width="6.5703125" style="3" customWidth="1"/>
    <col min="13063" max="13063" width="56.28515625" style="3" customWidth="1"/>
    <col min="13064" max="13064" width="8.7109375" style="3" bestFit="1" customWidth="1"/>
    <col min="13065" max="13065" width="5.7109375" style="3" bestFit="1" customWidth="1"/>
    <col min="13066" max="13066" width="4.28515625" style="3" customWidth="1"/>
    <col min="13067" max="13067" width="4.7109375" style="3" bestFit="1" customWidth="1"/>
    <col min="13068" max="13068" width="17" style="3" bestFit="1" customWidth="1"/>
    <col min="13069" max="13069" width="6.42578125" style="3" bestFit="1" customWidth="1"/>
    <col min="13070" max="13070" width="57.85546875" style="3" bestFit="1" customWidth="1"/>
    <col min="13071" max="13071" width="8.7109375" style="3" bestFit="1" customWidth="1"/>
    <col min="13072" max="13072" width="5.42578125" style="3" bestFit="1" customWidth="1"/>
    <col min="13073" max="13073" width="3.7109375" style="3" bestFit="1" customWidth="1"/>
    <col min="13074" max="13074" width="4.7109375" style="3" bestFit="1" customWidth="1"/>
    <col min="13075" max="13075" width="17" style="3" bestFit="1" customWidth="1"/>
    <col min="13076" max="13295" width="9.140625" style="3"/>
    <col min="13296" max="13296" width="6.42578125" style="3" customWidth="1"/>
    <col min="13297" max="13297" width="63" style="3" bestFit="1" customWidth="1"/>
    <col min="13298" max="13298" width="8.7109375" style="3" bestFit="1" customWidth="1"/>
    <col min="13299" max="13299" width="5.7109375" style="3" bestFit="1" customWidth="1"/>
    <col min="13300" max="13300" width="3.7109375" style="3" bestFit="1" customWidth="1"/>
    <col min="13301" max="13301" width="4.7109375" style="3" bestFit="1" customWidth="1"/>
    <col min="13302" max="13302" width="17" style="3" bestFit="1" customWidth="1"/>
    <col min="13303" max="13303" width="6.42578125" style="3" bestFit="1" customWidth="1"/>
    <col min="13304" max="13304" width="57.85546875" style="3" bestFit="1" customWidth="1"/>
    <col min="13305" max="13305" width="8.7109375" style="3" bestFit="1" customWidth="1"/>
    <col min="13306" max="13306" width="5.42578125" style="3" bestFit="1" customWidth="1"/>
    <col min="13307" max="13307" width="3.7109375" style="3" bestFit="1" customWidth="1"/>
    <col min="13308" max="13308" width="4.7109375" style="3" bestFit="1" customWidth="1"/>
    <col min="13309" max="13309" width="17" style="3" bestFit="1" customWidth="1"/>
    <col min="13310" max="13310" width="19.7109375" style="3" bestFit="1" customWidth="1"/>
    <col min="13311" max="13311" width="6.42578125" style="3" bestFit="1" customWidth="1"/>
    <col min="13312" max="13312" width="58.140625" style="3" customWidth="1"/>
    <col min="13313" max="13313" width="8.7109375" style="3" bestFit="1" customWidth="1"/>
    <col min="13314" max="13314" width="5.140625" style="3" bestFit="1" customWidth="1"/>
    <col min="13315" max="13315" width="3.28515625" style="3" bestFit="1" customWidth="1"/>
    <col min="13316" max="13316" width="4.5703125" style="3" bestFit="1" customWidth="1"/>
    <col min="13317" max="13317" width="17.42578125" style="3" bestFit="1" customWidth="1"/>
    <col min="13318" max="13318" width="6.5703125" style="3" customWidth="1"/>
    <col min="13319" max="13319" width="56.28515625" style="3" customWidth="1"/>
    <col min="13320" max="13320" width="8.7109375" style="3" bestFit="1" customWidth="1"/>
    <col min="13321" max="13321" width="5.7109375" style="3" bestFit="1" customWidth="1"/>
    <col min="13322" max="13322" width="4.28515625" style="3" customWidth="1"/>
    <col min="13323" max="13323" width="4.7109375" style="3" bestFit="1" customWidth="1"/>
    <col min="13324" max="13324" width="17" style="3" bestFit="1" customWidth="1"/>
    <col min="13325" max="13325" width="6.42578125" style="3" bestFit="1" customWidth="1"/>
    <col min="13326" max="13326" width="57.85546875" style="3" bestFit="1" customWidth="1"/>
    <col min="13327" max="13327" width="8.7109375" style="3" bestFit="1" customWidth="1"/>
    <col min="13328" max="13328" width="5.42578125" style="3" bestFit="1" customWidth="1"/>
    <col min="13329" max="13329" width="3.7109375" style="3" bestFit="1" customWidth="1"/>
    <col min="13330" max="13330" width="4.7109375" style="3" bestFit="1" customWidth="1"/>
    <col min="13331" max="13331" width="17" style="3" bestFit="1" customWidth="1"/>
    <col min="13332" max="13551" width="9.140625" style="3"/>
    <col min="13552" max="13552" width="6.42578125" style="3" customWidth="1"/>
    <col min="13553" max="13553" width="63" style="3" bestFit="1" customWidth="1"/>
    <col min="13554" max="13554" width="8.7109375" style="3" bestFit="1" customWidth="1"/>
    <col min="13555" max="13555" width="5.7109375" style="3" bestFit="1" customWidth="1"/>
    <col min="13556" max="13556" width="3.7109375" style="3" bestFit="1" customWidth="1"/>
    <col min="13557" max="13557" width="4.7109375" style="3" bestFit="1" customWidth="1"/>
    <col min="13558" max="13558" width="17" style="3" bestFit="1" customWidth="1"/>
    <col min="13559" max="13559" width="6.42578125" style="3" bestFit="1" customWidth="1"/>
    <col min="13560" max="13560" width="57.85546875" style="3" bestFit="1" customWidth="1"/>
    <col min="13561" max="13561" width="8.7109375" style="3" bestFit="1" customWidth="1"/>
    <col min="13562" max="13562" width="5.42578125" style="3" bestFit="1" customWidth="1"/>
    <col min="13563" max="13563" width="3.7109375" style="3" bestFit="1" customWidth="1"/>
    <col min="13564" max="13564" width="4.7109375" style="3" bestFit="1" customWidth="1"/>
    <col min="13565" max="13565" width="17" style="3" bestFit="1" customWidth="1"/>
    <col min="13566" max="13566" width="19.7109375" style="3" bestFit="1" customWidth="1"/>
    <col min="13567" max="13567" width="6.42578125" style="3" bestFit="1" customWidth="1"/>
    <col min="13568" max="13568" width="58.140625" style="3" customWidth="1"/>
    <col min="13569" max="13569" width="8.7109375" style="3" bestFit="1" customWidth="1"/>
    <col min="13570" max="13570" width="5.140625" style="3" bestFit="1" customWidth="1"/>
    <col min="13571" max="13571" width="3.28515625" style="3" bestFit="1" customWidth="1"/>
    <col min="13572" max="13572" width="4.5703125" style="3" bestFit="1" customWidth="1"/>
    <col min="13573" max="13573" width="17.42578125" style="3" bestFit="1" customWidth="1"/>
    <col min="13574" max="13574" width="6.5703125" style="3" customWidth="1"/>
    <col min="13575" max="13575" width="56.28515625" style="3" customWidth="1"/>
    <col min="13576" max="13576" width="8.7109375" style="3" bestFit="1" customWidth="1"/>
    <col min="13577" max="13577" width="5.7109375" style="3" bestFit="1" customWidth="1"/>
    <col min="13578" max="13578" width="4.28515625" style="3" customWidth="1"/>
    <col min="13579" max="13579" width="4.7109375" style="3" bestFit="1" customWidth="1"/>
    <col min="13580" max="13580" width="17" style="3" bestFit="1" customWidth="1"/>
    <col min="13581" max="13581" width="6.42578125" style="3" bestFit="1" customWidth="1"/>
    <col min="13582" max="13582" width="57.85546875" style="3" bestFit="1" customWidth="1"/>
    <col min="13583" max="13583" width="8.7109375" style="3" bestFit="1" customWidth="1"/>
    <col min="13584" max="13584" width="5.42578125" style="3" bestFit="1" customWidth="1"/>
    <col min="13585" max="13585" width="3.7109375" style="3" bestFit="1" customWidth="1"/>
    <col min="13586" max="13586" width="4.7109375" style="3" bestFit="1" customWidth="1"/>
    <col min="13587" max="13587" width="17" style="3" bestFit="1" customWidth="1"/>
    <col min="13588" max="13807" width="9.140625" style="3"/>
    <col min="13808" max="13808" width="6.42578125" style="3" customWidth="1"/>
    <col min="13809" max="13809" width="63" style="3" bestFit="1" customWidth="1"/>
    <col min="13810" max="13810" width="8.7109375" style="3" bestFit="1" customWidth="1"/>
    <col min="13811" max="13811" width="5.7109375" style="3" bestFit="1" customWidth="1"/>
    <col min="13812" max="13812" width="3.7109375" style="3" bestFit="1" customWidth="1"/>
    <col min="13813" max="13813" width="4.7109375" style="3" bestFit="1" customWidth="1"/>
    <col min="13814" max="13814" width="17" style="3" bestFit="1" customWidth="1"/>
    <col min="13815" max="13815" width="6.42578125" style="3" bestFit="1" customWidth="1"/>
    <col min="13816" max="13816" width="57.85546875" style="3" bestFit="1" customWidth="1"/>
    <col min="13817" max="13817" width="8.7109375" style="3" bestFit="1" customWidth="1"/>
    <col min="13818" max="13818" width="5.42578125" style="3" bestFit="1" customWidth="1"/>
    <col min="13819" max="13819" width="3.7109375" style="3" bestFit="1" customWidth="1"/>
    <col min="13820" max="13820" width="4.7109375" style="3" bestFit="1" customWidth="1"/>
    <col min="13821" max="13821" width="17" style="3" bestFit="1" customWidth="1"/>
    <col min="13822" max="13822" width="19.7109375" style="3" bestFit="1" customWidth="1"/>
    <col min="13823" max="13823" width="6.42578125" style="3" bestFit="1" customWidth="1"/>
    <col min="13824" max="13824" width="58.140625" style="3" customWidth="1"/>
    <col min="13825" max="13825" width="8.7109375" style="3" bestFit="1" customWidth="1"/>
    <col min="13826" max="13826" width="5.140625" style="3" bestFit="1" customWidth="1"/>
    <col min="13827" max="13827" width="3.28515625" style="3" bestFit="1" customWidth="1"/>
    <col min="13828" max="13828" width="4.5703125" style="3" bestFit="1" customWidth="1"/>
    <col min="13829" max="13829" width="17.42578125" style="3" bestFit="1" customWidth="1"/>
    <col min="13830" max="13830" width="6.5703125" style="3" customWidth="1"/>
    <col min="13831" max="13831" width="56.28515625" style="3" customWidth="1"/>
    <col min="13832" max="13832" width="8.7109375" style="3" bestFit="1" customWidth="1"/>
    <col min="13833" max="13833" width="5.7109375" style="3" bestFit="1" customWidth="1"/>
    <col min="13834" max="13834" width="4.28515625" style="3" customWidth="1"/>
    <col min="13835" max="13835" width="4.7109375" style="3" bestFit="1" customWidth="1"/>
    <col min="13836" max="13836" width="17" style="3" bestFit="1" customWidth="1"/>
    <col min="13837" max="13837" width="6.42578125" style="3" bestFit="1" customWidth="1"/>
    <col min="13838" max="13838" width="57.85546875" style="3" bestFit="1" customWidth="1"/>
    <col min="13839" max="13839" width="8.7109375" style="3" bestFit="1" customWidth="1"/>
    <col min="13840" max="13840" width="5.42578125" style="3" bestFit="1" customWidth="1"/>
    <col min="13841" max="13841" width="3.7109375" style="3" bestFit="1" customWidth="1"/>
    <col min="13842" max="13842" width="4.7109375" style="3" bestFit="1" customWidth="1"/>
    <col min="13843" max="13843" width="17" style="3" bestFit="1" customWidth="1"/>
    <col min="13844" max="14063" width="9.140625" style="3"/>
    <col min="14064" max="14064" width="6.42578125" style="3" customWidth="1"/>
    <col min="14065" max="14065" width="63" style="3" bestFit="1" customWidth="1"/>
    <col min="14066" max="14066" width="8.7109375" style="3" bestFit="1" customWidth="1"/>
    <col min="14067" max="14067" width="5.7109375" style="3" bestFit="1" customWidth="1"/>
    <col min="14068" max="14068" width="3.7109375" style="3" bestFit="1" customWidth="1"/>
    <col min="14069" max="14069" width="4.7109375" style="3" bestFit="1" customWidth="1"/>
    <col min="14070" max="14070" width="17" style="3" bestFit="1" customWidth="1"/>
    <col min="14071" max="14071" width="6.42578125" style="3" bestFit="1" customWidth="1"/>
    <col min="14072" max="14072" width="57.85546875" style="3" bestFit="1" customWidth="1"/>
    <col min="14073" max="14073" width="8.7109375" style="3" bestFit="1" customWidth="1"/>
    <col min="14074" max="14074" width="5.42578125" style="3" bestFit="1" customWidth="1"/>
    <col min="14075" max="14075" width="3.7109375" style="3" bestFit="1" customWidth="1"/>
    <col min="14076" max="14076" width="4.7109375" style="3" bestFit="1" customWidth="1"/>
    <col min="14077" max="14077" width="17" style="3" bestFit="1" customWidth="1"/>
    <col min="14078" max="14078" width="19.7109375" style="3" bestFit="1" customWidth="1"/>
    <col min="14079" max="14079" width="6.42578125" style="3" bestFit="1" customWidth="1"/>
    <col min="14080" max="14080" width="58.140625" style="3" customWidth="1"/>
    <col min="14081" max="14081" width="8.7109375" style="3" bestFit="1" customWidth="1"/>
    <col min="14082" max="14082" width="5.140625" style="3" bestFit="1" customWidth="1"/>
    <col min="14083" max="14083" width="3.28515625" style="3" bestFit="1" customWidth="1"/>
    <col min="14084" max="14084" width="4.5703125" style="3" bestFit="1" customWidth="1"/>
    <col min="14085" max="14085" width="17.42578125" style="3" bestFit="1" customWidth="1"/>
    <col min="14086" max="14086" width="6.5703125" style="3" customWidth="1"/>
    <col min="14087" max="14087" width="56.28515625" style="3" customWidth="1"/>
    <col min="14088" max="14088" width="8.7109375" style="3" bestFit="1" customWidth="1"/>
    <col min="14089" max="14089" width="5.7109375" style="3" bestFit="1" customWidth="1"/>
    <col min="14090" max="14090" width="4.28515625" style="3" customWidth="1"/>
    <col min="14091" max="14091" width="4.7109375" style="3" bestFit="1" customWidth="1"/>
    <col min="14092" max="14092" width="17" style="3" bestFit="1" customWidth="1"/>
    <col min="14093" max="14093" width="6.42578125" style="3" bestFit="1" customWidth="1"/>
    <col min="14094" max="14094" width="57.85546875" style="3" bestFit="1" customWidth="1"/>
    <col min="14095" max="14095" width="8.7109375" style="3" bestFit="1" customWidth="1"/>
    <col min="14096" max="14096" width="5.42578125" style="3" bestFit="1" customWidth="1"/>
    <col min="14097" max="14097" width="3.7109375" style="3" bestFit="1" customWidth="1"/>
    <col min="14098" max="14098" width="4.7109375" style="3" bestFit="1" customWidth="1"/>
    <col min="14099" max="14099" width="17" style="3" bestFit="1" customWidth="1"/>
    <col min="14100" max="14319" width="9.140625" style="3"/>
    <col min="14320" max="14320" width="6.42578125" style="3" customWidth="1"/>
    <col min="14321" max="14321" width="63" style="3" bestFit="1" customWidth="1"/>
    <col min="14322" max="14322" width="8.7109375" style="3" bestFit="1" customWidth="1"/>
    <col min="14323" max="14323" width="5.7109375" style="3" bestFit="1" customWidth="1"/>
    <col min="14324" max="14324" width="3.7109375" style="3" bestFit="1" customWidth="1"/>
    <col min="14325" max="14325" width="4.7109375" style="3" bestFit="1" customWidth="1"/>
    <col min="14326" max="14326" width="17" style="3" bestFit="1" customWidth="1"/>
    <col min="14327" max="14327" width="6.42578125" style="3" bestFit="1" customWidth="1"/>
    <col min="14328" max="14328" width="57.85546875" style="3" bestFit="1" customWidth="1"/>
    <col min="14329" max="14329" width="8.7109375" style="3" bestFit="1" customWidth="1"/>
    <col min="14330" max="14330" width="5.42578125" style="3" bestFit="1" customWidth="1"/>
    <col min="14331" max="14331" width="3.7109375" style="3" bestFit="1" customWidth="1"/>
    <col min="14332" max="14332" width="4.7109375" style="3" bestFit="1" customWidth="1"/>
    <col min="14333" max="14333" width="17" style="3" bestFit="1" customWidth="1"/>
    <col min="14334" max="14334" width="19.7109375" style="3" bestFit="1" customWidth="1"/>
    <col min="14335" max="14335" width="6.42578125" style="3" bestFit="1" customWidth="1"/>
    <col min="14336" max="14336" width="58.140625" style="3" customWidth="1"/>
    <col min="14337" max="14337" width="8.7109375" style="3" bestFit="1" customWidth="1"/>
    <col min="14338" max="14338" width="5.140625" style="3" bestFit="1" customWidth="1"/>
    <col min="14339" max="14339" width="3.28515625" style="3" bestFit="1" customWidth="1"/>
    <col min="14340" max="14340" width="4.5703125" style="3" bestFit="1" customWidth="1"/>
    <col min="14341" max="14341" width="17.42578125" style="3" bestFit="1" customWidth="1"/>
    <col min="14342" max="14342" width="6.5703125" style="3" customWidth="1"/>
    <col min="14343" max="14343" width="56.28515625" style="3" customWidth="1"/>
    <col min="14344" max="14344" width="8.7109375" style="3" bestFit="1" customWidth="1"/>
    <col min="14345" max="14345" width="5.7109375" style="3" bestFit="1" customWidth="1"/>
    <col min="14346" max="14346" width="4.28515625" style="3" customWidth="1"/>
    <col min="14347" max="14347" width="4.7109375" style="3" bestFit="1" customWidth="1"/>
    <col min="14348" max="14348" width="17" style="3" bestFit="1" customWidth="1"/>
    <col min="14349" max="14349" width="6.42578125" style="3" bestFit="1" customWidth="1"/>
    <col min="14350" max="14350" width="57.85546875" style="3" bestFit="1" customWidth="1"/>
    <col min="14351" max="14351" width="8.7109375" style="3" bestFit="1" customWidth="1"/>
    <col min="14352" max="14352" width="5.42578125" style="3" bestFit="1" customWidth="1"/>
    <col min="14353" max="14353" width="3.7109375" style="3" bestFit="1" customWidth="1"/>
    <col min="14354" max="14354" width="4.7109375" style="3" bestFit="1" customWidth="1"/>
    <col min="14355" max="14355" width="17" style="3" bestFit="1" customWidth="1"/>
    <col min="14356" max="14575" width="9.140625" style="3"/>
    <col min="14576" max="14576" width="6.42578125" style="3" customWidth="1"/>
    <col min="14577" max="14577" width="63" style="3" bestFit="1" customWidth="1"/>
    <col min="14578" max="14578" width="8.7109375" style="3" bestFit="1" customWidth="1"/>
    <col min="14579" max="14579" width="5.7109375" style="3" bestFit="1" customWidth="1"/>
    <col min="14580" max="14580" width="3.7109375" style="3" bestFit="1" customWidth="1"/>
    <col min="14581" max="14581" width="4.7109375" style="3" bestFit="1" customWidth="1"/>
    <col min="14582" max="14582" width="17" style="3" bestFit="1" customWidth="1"/>
    <col min="14583" max="14583" width="6.42578125" style="3" bestFit="1" customWidth="1"/>
    <col min="14584" max="14584" width="57.85546875" style="3" bestFit="1" customWidth="1"/>
    <col min="14585" max="14585" width="8.7109375" style="3" bestFit="1" customWidth="1"/>
    <col min="14586" max="14586" width="5.42578125" style="3" bestFit="1" customWidth="1"/>
    <col min="14587" max="14587" width="3.7109375" style="3" bestFit="1" customWidth="1"/>
    <col min="14588" max="14588" width="4.7109375" style="3" bestFit="1" customWidth="1"/>
    <col min="14589" max="14589" width="17" style="3" bestFit="1" customWidth="1"/>
    <col min="14590" max="14590" width="19.7109375" style="3" bestFit="1" customWidth="1"/>
    <col min="14591" max="14591" width="6.42578125" style="3" bestFit="1" customWidth="1"/>
    <col min="14592" max="14592" width="58.140625" style="3" customWidth="1"/>
    <col min="14593" max="14593" width="8.7109375" style="3" bestFit="1" customWidth="1"/>
    <col min="14594" max="14594" width="5.140625" style="3" bestFit="1" customWidth="1"/>
    <col min="14595" max="14595" width="3.28515625" style="3" bestFit="1" customWidth="1"/>
    <col min="14596" max="14596" width="4.5703125" style="3" bestFit="1" customWidth="1"/>
    <col min="14597" max="14597" width="17.42578125" style="3" bestFit="1" customWidth="1"/>
    <col min="14598" max="14598" width="6.5703125" style="3" customWidth="1"/>
    <col min="14599" max="14599" width="56.28515625" style="3" customWidth="1"/>
    <col min="14600" max="14600" width="8.7109375" style="3" bestFit="1" customWidth="1"/>
    <col min="14601" max="14601" width="5.7109375" style="3" bestFit="1" customWidth="1"/>
    <col min="14602" max="14602" width="4.28515625" style="3" customWidth="1"/>
    <col min="14603" max="14603" width="4.7109375" style="3" bestFit="1" customWidth="1"/>
    <col min="14604" max="14604" width="17" style="3" bestFit="1" customWidth="1"/>
    <col min="14605" max="14605" width="6.42578125" style="3" bestFit="1" customWidth="1"/>
    <col min="14606" max="14606" width="57.85546875" style="3" bestFit="1" customWidth="1"/>
    <col min="14607" max="14607" width="8.7109375" style="3" bestFit="1" customWidth="1"/>
    <col min="14608" max="14608" width="5.42578125" style="3" bestFit="1" customWidth="1"/>
    <col min="14609" max="14609" width="3.7109375" style="3" bestFit="1" customWidth="1"/>
    <col min="14610" max="14610" width="4.7109375" style="3" bestFit="1" customWidth="1"/>
    <col min="14611" max="14611" width="17" style="3" bestFit="1" customWidth="1"/>
    <col min="14612" max="14831" width="9.140625" style="3"/>
    <col min="14832" max="14832" width="6.42578125" style="3" customWidth="1"/>
    <col min="14833" max="14833" width="63" style="3" bestFit="1" customWidth="1"/>
    <col min="14834" max="14834" width="8.7109375" style="3" bestFit="1" customWidth="1"/>
    <col min="14835" max="14835" width="5.7109375" style="3" bestFit="1" customWidth="1"/>
    <col min="14836" max="14836" width="3.7109375" style="3" bestFit="1" customWidth="1"/>
    <col min="14837" max="14837" width="4.7109375" style="3" bestFit="1" customWidth="1"/>
    <col min="14838" max="14838" width="17" style="3" bestFit="1" customWidth="1"/>
    <col min="14839" max="14839" width="6.42578125" style="3" bestFit="1" customWidth="1"/>
    <col min="14840" max="14840" width="57.85546875" style="3" bestFit="1" customWidth="1"/>
    <col min="14841" max="14841" width="8.7109375" style="3" bestFit="1" customWidth="1"/>
    <col min="14842" max="14842" width="5.42578125" style="3" bestFit="1" customWidth="1"/>
    <col min="14843" max="14843" width="3.7109375" style="3" bestFit="1" customWidth="1"/>
    <col min="14844" max="14844" width="4.7109375" style="3" bestFit="1" customWidth="1"/>
    <col min="14845" max="14845" width="17" style="3" bestFit="1" customWidth="1"/>
    <col min="14846" max="14846" width="19.7109375" style="3" bestFit="1" customWidth="1"/>
    <col min="14847" max="14847" width="6.42578125" style="3" bestFit="1" customWidth="1"/>
    <col min="14848" max="14848" width="58.140625" style="3" customWidth="1"/>
    <col min="14849" max="14849" width="8.7109375" style="3" bestFit="1" customWidth="1"/>
    <col min="14850" max="14850" width="5.140625" style="3" bestFit="1" customWidth="1"/>
    <col min="14851" max="14851" width="3.28515625" style="3" bestFit="1" customWidth="1"/>
    <col min="14852" max="14852" width="4.5703125" style="3" bestFit="1" customWidth="1"/>
    <col min="14853" max="14853" width="17.42578125" style="3" bestFit="1" customWidth="1"/>
    <col min="14854" max="14854" width="6.5703125" style="3" customWidth="1"/>
    <col min="14855" max="14855" width="56.28515625" style="3" customWidth="1"/>
    <col min="14856" max="14856" width="8.7109375" style="3" bestFit="1" customWidth="1"/>
    <col min="14857" max="14857" width="5.7109375" style="3" bestFit="1" customWidth="1"/>
    <col min="14858" max="14858" width="4.28515625" style="3" customWidth="1"/>
    <col min="14859" max="14859" width="4.7109375" style="3" bestFit="1" customWidth="1"/>
    <col min="14860" max="14860" width="17" style="3" bestFit="1" customWidth="1"/>
    <col min="14861" max="14861" width="6.42578125" style="3" bestFit="1" customWidth="1"/>
    <col min="14862" max="14862" width="57.85546875" style="3" bestFit="1" customWidth="1"/>
    <col min="14863" max="14863" width="8.7109375" style="3" bestFit="1" customWidth="1"/>
    <col min="14864" max="14864" width="5.42578125" style="3" bestFit="1" customWidth="1"/>
    <col min="14865" max="14865" width="3.7109375" style="3" bestFit="1" customWidth="1"/>
    <col min="14866" max="14866" width="4.7109375" style="3" bestFit="1" customWidth="1"/>
    <col min="14867" max="14867" width="17" style="3" bestFit="1" customWidth="1"/>
    <col min="14868" max="15087" width="9.140625" style="3"/>
    <col min="15088" max="15088" width="6.42578125" style="3" customWidth="1"/>
    <col min="15089" max="15089" width="63" style="3" bestFit="1" customWidth="1"/>
    <col min="15090" max="15090" width="8.7109375" style="3" bestFit="1" customWidth="1"/>
    <col min="15091" max="15091" width="5.7109375" style="3" bestFit="1" customWidth="1"/>
    <col min="15092" max="15092" width="3.7109375" style="3" bestFit="1" customWidth="1"/>
    <col min="15093" max="15093" width="4.7109375" style="3" bestFit="1" customWidth="1"/>
    <col min="15094" max="15094" width="17" style="3" bestFit="1" customWidth="1"/>
    <col min="15095" max="15095" width="6.42578125" style="3" bestFit="1" customWidth="1"/>
    <col min="15096" max="15096" width="57.85546875" style="3" bestFit="1" customWidth="1"/>
    <col min="15097" max="15097" width="8.7109375" style="3" bestFit="1" customWidth="1"/>
    <col min="15098" max="15098" width="5.42578125" style="3" bestFit="1" customWidth="1"/>
    <col min="15099" max="15099" width="3.7109375" style="3" bestFit="1" customWidth="1"/>
    <col min="15100" max="15100" width="4.7109375" style="3" bestFit="1" customWidth="1"/>
    <col min="15101" max="15101" width="17" style="3" bestFit="1" customWidth="1"/>
    <col min="15102" max="15102" width="19.7109375" style="3" bestFit="1" customWidth="1"/>
    <col min="15103" max="15103" width="6.42578125" style="3" bestFit="1" customWidth="1"/>
    <col min="15104" max="15104" width="58.140625" style="3" customWidth="1"/>
    <col min="15105" max="15105" width="8.7109375" style="3" bestFit="1" customWidth="1"/>
    <col min="15106" max="15106" width="5.140625" style="3" bestFit="1" customWidth="1"/>
    <col min="15107" max="15107" width="3.28515625" style="3" bestFit="1" customWidth="1"/>
    <col min="15108" max="15108" width="4.5703125" style="3" bestFit="1" customWidth="1"/>
    <col min="15109" max="15109" width="17.42578125" style="3" bestFit="1" customWidth="1"/>
    <col min="15110" max="15110" width="6.5703125" style="3" customWidth="1"/>
    <col min="15111" max="15111" width="56.28515625" style="3" customWidth="1"/>
    <col min="15112" max="15112" width="8.7109375" style="3" bestFit="1" customWidth="1"/>
    <col min="15113" max="15113" width="5.7109375" style="3" bestFit="1" customWidth="1"/>
    <col min="15114" max="15114" width="4.28515625" style="3" customWidth="1"/>
    <col min="15115" max="15115" width="4.7109375" style="3" bestFit="1" customWidth="1"/>
    <col min="15116" max="15116" width="17" style="3" bestFit="1" customWidth="1"/>
    <col min="15117" max="15117" width="6.42578125" style="3" bestFit="1" customWidth="1"/>
    <col min="15118" max="15118" width="57.85546875" style="3" bestFit="1" customWidth="1"/>
    <col min="15119" max="15119" width="8.7109375" style="3" bestFit="1" customWidth="1"/>
    <col min="15120" max="15120" width="5.42578125" style="3" bestFit="1" customWidth="1"/>
    <col min="15121" max="15121" width="3.7109375" style="3" bestFit="1" customWidth="1"/>
    <col min="15122" max="15122" width="4.7109375" style="3" bestFit="1" customWidth="1"/>
    <col min="15123" max="15123" width="17" style="3" bestFit="1" customWidth="1"/>
    <col min="15124" max="15343" width="9.140625" style="3"/>
    <col min="15344" max="15344" width="6.42578125" style="3" customWidth="1"/>
    <col min="15345" max="15345" width="63" style="3" bestFit="1" customWidth="1"/>
    <col min="15346" max="15346" width="8.7109375" style="3" bestFit="1" customWidth="1"/>
    <col min="15347" max="15347" width="5.7109375" style="3" bestFit="1" customWidth="1"/>
    <col min="15348" max="15348" width="3.7109375" style="3" bestFit="1" customWidth="1"/>
    <col min="15349" max="15349" width="4.7109375" style="3" bestFit="1" customWidth="1"/>
    <col min="15350" max="15350" width="17" style="3" bestFit="1" customWidth="1"/>
    <col min="15351" max="15351" width="6.42578125" style="3" bestFit="1" customWidth="1"/>
    <col min="15352" max="15352" width="57.85546875" style="3" bestFit="1" customWidth="1"/>
    <col min="15353" max="15353" width="8.7109375" style="3" bestFit="1" customWidth="1"/>
    <col min="15354" max="15354" width="5.42578125" style="3" bestFit="1" customWidth="1"/>
    <col min="15355" max="15355" width="3.7109375" style="3" bestFit="1" customWidth="1"/>
    <col min="15356" max="15356" width="4.7109375" style="3" bestFit="1" customWidth="1"/>
    <col min="15357" max="15357" width="17" style="3" bestFit="1" customWidth="1"/>
    <col min="15358" max="15358" width="19.7109375" style="3" bestFit="1" customWidth="1"/>
    <col min="15359" max="15359" width="6.42578125" style="3" bestFit="1" customWidth="1"/>
    <col min="15360" max="15360" width="58.140625" style="3" customWidth="1"/>
    <col min="15361" max="15361" width="8.7109375" style="3" bestFit="1" customWidth="1"/>
    <col min="15362" max="15362" width="5.140625" style="3" bestFit="1" customWidth="1"/>
    <col min="15363" max="15363" width="3.28515625" style="3" bestFit="1" customWidth="1"/>
    <col min="15364" max="15364" width="4.5703125" style="3" bestFit="1" customWidth="1"/>
    <col min="15365" max="15365" width="17.42578125" style="3" bestFit="1" customWidth="1"/>
    <col min="15366" max="15366" width="6.5703125" style="3" customWidth="1"/>
    <col min="15367" max="15367" width="56.28515625" style="3" customWidth="1"/>
    <col min="15368" max="15368" width="8.7109375" style="3" bestFit="1" customWidth="1"/>
    <col min="15369" max="15369" width="5.7109375" style="3" bestFit="1" customWidth="1"/>
    <col min="15370" max="15370" width="4.28515625" style="3" customWidth="1"/>
    <col min="15371" max="15371" width="4.7109375" style="3" bestFit="1" customWidth="1"/>
    <col min="15372" max="15372" width="17" style="3" bestFit="1" customWidth="1"/>
    <col min="15373" max="15373" width="6.42578125" style="3" bestFit="1" customWidth="1"/>
    <col min="15374" max="15374" width="57.85546875" style="3" bestFit="1" customWidth="1"/>
    <col min="15375" max="15375" width="8.7109375" style="3" bestFit="1" customWidth="1"/>
    <col min="15376" max="15376" width="5.42578125" style="3" bestFit="1" customWidth="1"/>
    <col min="15377" max="15377" width="3.7109375" style="3" bestFit="1" customWidth="1"/>
    <col min="15378" max="15378" width="4.7109375" style="3" bestFit="1" customWidth="1"/>
    <col min="15379" max="15379" width="17" style="3" bestFit="1" customWidth="1"/>
    <col min="15380" max="15599" width="9.140625" style="3"/>
    <col min="15600" max="15600" width="6.42578125" style="3" customWidth="1"/>
    <col min="15601" max="15601" width="63" style="3" bestFit="1" customWidth="1"/>
    <col min="15602" max="15602" width="8.7109375" style="3" bestFit="1" customWidth="1"/>
    <col min="15603" max="15603" width="5.7109375" style="3" bestFit="1" customWidth="1"/>
    <col min="15604" max="15604" width="3.7109375" style="3" bestFit="1" customWidth="1"/>
    <col min="15605" max="15605" width="4.7109375" style="3" bestFit="1" customWidth="1"/>
    <col min="15606" max="15606" width="17" style="3" bestFit="1" customWidth="1"/>
    <col min="15607" max="15607" width="6.42578125" style="3" bestFit="1" customWidth="1"/>
    <col min="15608" max="15608" width="57.85546875" style="3" bestFit="1" customWidth="1"/>
    <col min="15609" max="15609" width="8.7109375" style="3" bestFit="1" customWidth="1"/>
    <col min="15610" max="15610" width="5.42578125" style="3" bestFit="1" customWidth="1"/>
    <col min="15611" max="15611" width="3.7109375" style="3" bestFit="1" customWidth="1"/>
    <col min="15612" max="15612" width="4.7109375" style="3" bestFit="1" customWidth="1"/>
    <col min="15613" max="15613" width="17" style="3" bestFit="1" customWidth="1"/>
    <col min="15614" max="15614" width="19.7109375" style="3" bestFit="1" customWidth="1"/>
    <col min="15615" max="15615" width="6.42578125" style="3" bestFit="1" customWidth="1"/>
    <col min="15616" max="15616" width="58.140625" style="3" customWidth="1"/>
    <col min="15617" max="15617" width="8.7109375" style="3" bestFit="1" customWidth="1"/>
    <col min="15618" max="15618" width="5.140625" style="3" bestFit="1" customWidth="1"/>
    <col min="15619" max="15619" width="3.28515625" style="3" bestFit="1" customWidth="1"/>
    <col min="15620" max="15620" width="4.5703125" style="3" bestFit="1" customWidth="1"/>
    <col min="15621" max="15621" width="17.42578125" style="3" bestFit="1" customWidth="1"/>
    <col min="15622" max="15622" width="6.5703125" style="3" customWidth="1"/>
    <col min="15623" max="15623" width="56.28515625" style="3" customWidth="1"/>
    <col min="15624" max="15624" width="8.7109375" style="3" bestFit="1" customWidth="1"/>
    <col min="15625" max="15625" width="5.7109375" style="3" bestFit="1" customWidth="1"/>
    <col min="15626" max="15626" width="4.28515625" style="3" customWidth="1"/>
    <col min="15627" max="15627" width="4.7109375" style="3" bestFit="1" customWidth="1"/>
    <col min="15628" max="15628" width="17" style="3" bestFit="1" customWidth="1"/>
    <col min="15629" max="15629" width="6.42578125" style="3" bestFit="1" customWidth="1"/>
    <col min="15630" max="15630" width="57.85546875" style="3" bestFit="1" customWidth="1"/>
    <col min="15631" max="15631" width="8.7109375" style="3" bestFit="1" customWidth="1"/>
    <col min="15632" max="15632" width="5.42578125" style="3" bestFit="1" customWidth="1"/>
    <col min="15633" max="15633" width="3.7109375" style="3" bestFit="1" customWidth="1"/>
    <col min="15634" max="15634" width="4.7109375" style="3" bestFit="1" customWidth="1"/>
    <col min="15635" max="15635" width="17" style="3" bestFit="1" customWidth="1"/>
    <col min="15636" max="15855" width="9.140625" style="3"/>
    <col min="15856" max="15856" width="6.42578125" style="3" customWidth="1"/>
    <col min="15857" max="15857" width="63" style="3" bestFit="1" customWidth="1"/>
    <col min="15858" max="15858" width="8.7109375" style="3" bestFit="1" customWidth="1"/>
    <col min="15859" max="15859" width="5.7109375" style="3" bestFit="1" customWidth="1"/>
    <col min="15860" max="15860" width="3.7109375" style="3" bestFit="1" customWidth="1"/>
    <col min="15861" max="15861" width="4.7109375" style="3" bestFit="1" customWidth="1"/>
    <col min="15862" max="15862" width="17" style="3" bestFit="1" customWidth="1"/>
    <col min="15863" max="15863" width="6.42578125" style="3" bestFit="1" customWidth="1"/>
    <col min="15864" max="15864" width="57.85546875" style="3" bestFit="1" customWidth="1"/>
    <col min="15865" max="15865" width="8.7109375" style="3" bestFit="1" customWidth="1"/>
    <col min="15866" max="15866" width="5.42578125" style="3" bestFit="1" customWidth="1"/>
    <col min="15867" max="15867" width="3.7109375" style="3" bestFit="1" customWidth="1"/>
    <col min="15868" max="15868" width="4.7109375" style="3" bestFit="1" customWidth="1"/>
    <col min="15869" max="15869" width="17" style="3" bestFit="1" customWidth="1"/>
    <col min="15870" max="15870" width="19.7109375" style="3" bestFit="1" customWidth="1"/>
    <col min="15871" max="15871" width="6.42578125" style="3" bestFit="1" customWidth="1"/>
    <col min="15872" max="15872" width="58.140625" style="3" customWidth="1"/>
    <col min="15873" max="15873" width="8.7109375" style="3" bestFit="1" customWidth="1"/>
    <col min="15874" max="15874" width="5.140625" style="3" bestFit="1" customWidth="1"/>
    <col min="15875" max="15875" width="3.28515625" style="3" bestFit="1" customWidth="1"/>
    <col min="15876" max="15876" width="4.5703125" style="3" bestFit="1" customWidth="1"/>
    <col min="15877" max="15877" width="17.42578125" style="3" bestFit="1" customWidth="1"/>
    <col min="15878" max="15878" width="6.5703125" style="3" customWidth="1"/>
    <col min="15879" max="15879" width="56.28515625" style="3" customWidth="1"/>
    <col min="15880" max="15880" width="8.7109375" style="3" bestFit="1" customWidth="1"/>
    <col min="15881" max="15881" width="5.7109375" style="3" bestFit="1" customWidth="1"/>
    <col min="15882" max="15882" width="4.28515625" style="3" customWidth="1"/>
    <col min="15883" max="15883" width="4.7109375" style="3" bestFit="1" customWidth="1"/>
    <col min="15884" max="15884" width="17" style="3" bestFit="1" customWidth="1"/>
    <col min="15885" max="15885" width="6.42578125" style="3" bestFit="1" customWidth="1"/>
    <col min="15886" max="15886" width="57.85546875" style="3" bestFit="1" customWidth="1"/>
    <col min="15887" max="15887" width="8.7109375" style="3" bestFit="1" customWidth="1"/>
    <col min="15888" max="15888" width="5.42578125" style="3" bestFit="1" customWidth="1"/>
    <col min="15889" max="15889" width="3.7109375" style="3" bestFit="1" customWidth="1"/>
    <col min="15890" max="15890" width="4.7109375" style="3" bestFit="1" customWidth="1"/>
    <col min="15891" max="15891" width="17" style="3" bestFit="1" customWidth="1"/>
    <col min="15892" max="16111" width="9.140625" style="3"/>
    <col min="16112" max="16112" width="6.42578125" style="3" customWidth="1"/>
    <col min="16113" max="16113" width="63" style="3" bestFit="1" customWidth="1"/>
    <col min="16114" max="16114" width="8.7109375" style="3" bestFit="1" customWidth="1"/>
    <col min="16115" max="16115" width="5.7109375" style="3" bestFit="1" customWidth="1"/>
    <col min="16116" max="16116" width="3.7109375" style="3" bestFit="1" customWidth="1"/>
    <col min="16117" max="16117" width="4.7109375" style="3" bestFit="1" customWidth="1"/>
    <col min="16118" max="16118" width="17" style="3" bestFit="1" customWidth="1"/>
    <col min="16119" max="16119" width="6.42578125" style="3" bestFit="1" customWidth="1"/>
    <col min="16120" max="16120" width="57.85546875" style="3" bestFit="1" customWidth="1"/>
    <col min="16121" max="16121" width="8.7109375" style="3" bestFit="1" customWidth="1"/>
    <col min="16122" max="16122" width="5.42578125" style="3" bestFit="1" customWidth="1"/>
    <col min="16123" max="16123" width="3.7109375" style="3" bestFit="1" customWidth="1"/>
    <col min="16124" max="16124" width="4.7109375" style="3" bestFit="1" customWidth="1"/>
    <col min="16125" max="16125" width="17" style="3" bestFit="1" customWidth="1"/>
    <col min="16126" max="16126" width="19.7109375" style="3" bestFit="1" customWidth="1"/>
    <col min="16127" max="16127" width="6.42578125" style="3" bestFit="1" customWidth="1"/>
    <col min="16128" max="16128" width="58.140625" style="3" customWidth="1"/>
    <col min="16129" max="16129" width="8.7109375" style="3" bestFit="1" customWidth="1"/>
    <col min="16130" max="16130" width="5.140625" style="3" bestFit="1" customWidth="1"/>
    <col min="16131" max="16131" width="3.28515625" style="3" bestFit="1" customWidth="1"/>
    <col min="16132" max="16132" width="4.5703125" style="3" bestFit="1" customWidth="1"/>
    <col min="16133" max="16133" width="17.42578125" style="3" bestFit="1" customWidth="1"/>
    <col min="16134" max="16134" width="6.5703125" style="3" customWidth="1"/>
    <col min="16135" max="16135" width="56.28515625" style="3" customWidth="1"/>
    <col min="16136" max="16136" width="8.7109375" style="3" bestFit="1" customWidth="1"/>
    <col min="16137" max="16137" width="5.7109375" style="3" bestFit="1" customWidth="1"/>
    <col min="16138" max="16138" width="4.28515625" style="3" customWidth="1"/>
    <col min="16139" max="16139" width="4.7109375" style="3" bestFit="1" customWidth="1"/>
    <col min="16140" max="16140" width="17" style="3" bestFit="1" customWidth="1"/>
    <col min="16141" max="16141" width="6.42578125" style="3" bestFit="1" customWidth="1"/>
    <col min="16142" max="16142" width="57.85546875" style="3" bestFit="1" customWidth="1"/>
    <col min="16143" max="16143" width="8.7109375" style="3" bestFit="1" customWidth="1"/>
    <col min="16144" max="16144" width="5.42578125" style="3" bestFit="1" customWidth="1"/>
    <col min="16145" max="16145" width="3.7109375" style="3" bestFit="1" customWidth="1"/>
    <col min="16146" max="16146" width="4.7109375" style="3" bestFit="1" customWidth="1"/>
    <col min="16147" max="16147" width="17" style="3" bestFit="1" customWidth="1"/>
    <col min="16148" max="16384" width="9.140625" style="3"/>
  </cols>
  <sheetData>
    <row r="1" spans="1:28" ht="35.25" customHeight="1" x14ac:dyDescent="0.2">
      <c r="A1" s="104"/>
      <c r="B1" s="1287" t="s">
        <v>278</v>
      </c>
      <c r="C1" s="1287"/>
      <c r="D1" s="1287"/>
      <c r="E1" s="1287"/>
      <c r="F1" s="1287"/>
      <c r="G1" s="1287"/>
      <c r="H1" s="105"/>
      <c r="I1" s="1287" t="s">
        <v>280</v>
      </c>
      <c r="J1" s="1287"/>
      <c r="K1" s="1287"/>
      <c r="L1" s="1287"/>
      <c r="M1" s="1287"/>
      <c r="N1" s="1287"/>
      <c r="O1" s="12"/>
      <c r="P1" s="1287" t="s">
        <v>326</v>
      </c>
      <c r="Q1" s="1287"/>
      <c r="R1" s="1287"/>
      <c r="S1" s="1287"/>
      <c r="T1" s="1287"/>
      <c r="U1" s="1287"/>
      <c r="V1" s="106"/>
      <c r="W1" s="1287" t="s">
        <v>409</v>
      </c>
      <c r="X1" s="1287"/>
      <c r="Y1" s="1287"/>
      <c r="Z1" s="1287"/>
      <c r="AA1" s="1287"/>
      <c r="AB1" s="1287"/>
    </row>
    <row r="2" spans="1:28" ht="31.5" x14ac:dyDescent="0.2">
      <c r="A2" s="107" t="s">
        <v>12</v>
      </c>
      <c r="B2" s="108" t="s">
        <v>140</v>
      </c>
      <c r="C2" s="108" t="s">
        <v>141</v>
      </c>
      <c r="D2" s="108" t="s">
        <v>142</v>
      </c>
      <c r="E2" s="108" t="s">
        <v>137</v>
      </c>
      <c r="F2" s="108" t="s">
        <v>143</v>
      </c>
      <c r="G2" s="108" t="s">
        <v>144</v>
      </c>
      <c r="H2" s="107" t="s">
        <v>12</v>
      </c>
      <c r="I2" s="108" t="s">
        <v>140</v>
      </c>
      <c r="J2" s="108" t="s">
        <v>141</v>
      </c>
      <c r="K2" s="108" t="s">
        <v>142</v>
      </c>
      <c r="L2" s="108" t="s">
        <v>137</v>
      </c>
      <c r="M2" s="108" t="s">
        <v>143</v>
      </c>
      <c r="N2" s="108" t="s">
        <v>144</v>
      </c>
      <c r="O2" s="107" t="s">
        <v>12</v>
      </c>
      <c r="P2" s="108" t="s">
        <v>140</v>
      </c>
      <c r="Q2" s="108" t="s">
        <v>141</v>
      </c>
      <c r="R2" s="108" t="s">
        <v>142</v>
      </c>
      <c r="S2" s="108" t="s">
        <v>137</v>
      </c>
      <c r="T2" s="108" t="s">
        <v>143</v>
      </c>
      <c r="U2" s="108" t="s">
        <v>144</v>
      </c>
      <c r="V2" s="107" t="s">
        <v>12</v>
      </c>
      <c r="W2" s="109" t="s">
        <v>140</v>
      </c>
      <c r="X2" s="109" t="s">
        <v>141</v>
      </c>
      <c r="Y2" s="109" t="s">
        <v>142</v>
      </c>
      <c r="Z2" s="109" t="s">
        <v>137</v>
      </c>
      <c r="AA2" s="109" t="s">
        <v>143</v>
      </c>
      <c r="AB2" s="109" t="s">
        <v>144</v>
      </c>
    </row>
    <row r="3" spans="1:28" ht="15" customHeight="1" x14ac:dyDescent="0.2">
      <c r="A3" s="1295">
        <v>1</v>
      </c>
      <c r="B3" s="98" t="s">
        <v>22</v>
      </c>
      <c r="C3" s="11">
        <v>2</v>
      </c>
      <c r="D3" s="11">
        <v>10</v>
      </c>
      <c r="E3" s="11">
        <v>10</v>
      </c>
      <c r="F3" s="11">
        <v>0</v>
      </c>
      <c r="G3" s="11" t="s">
        <v>99</v>
      </c>
      <c r="H3" s="1295">
        <v>1</v>
      </c>
      <c r="I3" s="98" t="s">
        <v>22</v>
      </c>
      <c r="J3" s="11">
        <v>2</v>
      </c>
      <c r="K3" s="11">
        <v>10</v>
      </c>
      <c r="L3" s="11">
        <v>10</v>
      </c>
      <c r="M3" s="11">
        <v>0</v>
      </c>
      <c r="N3" s="11" t="s">
        <v>99</v>
      </c>
      <c r="O3" s="1295">
        <v>1</v>
      </c>
      <c r="P3" s="98" t="s">
        <v>22</v>
      </c>
      <c r="Q3" s="11">
        <v>2</v>
      </c>
      <c r="R3" s="11">
        <v>10</v>
      </c>
      <c r="S3" s="11">
        <v>10</v>
      </c>
      <c r="T3" s="11">
        <v>0</v>
      </c>
      <c r="U3" s="11" t="s">
        <v>99</v>
      </c>
      <c r="V3" s="1290">
        <v>1</v>
      </c>
      <c r="W3" s="74" t="s">
        <v>22</v>
      </c>
      <c r="X3" s="75">
        <v>2</v>
      </c>
      <c r="Y3" s="75">
        <v>10</v>
      </c>
      <c r="Z3" s="75">
        <v>10</v>
      </c>
      <c r="AA3" s="75">
        <v>0</v>
      </c>
      <c r="AB3" s="75" t="s">
        <v>99</v>
      </c>
    </row>
    <row r="4" spans="1:28" ht="15" customHeight="1" x14ac:dyDescent="0.2">
      <c r="A4" s="1295"/>
      <c r="B4" s="98" t="s">
        <v>252</v>
      </c>
      <c r="C4" s="11">
        <v>3</v>
      </c>
      <c r="D4" s="11">
        <v>10</v>
      </c>
      <c r="E4" s="11">
        <v>0</v>
      </c>
      <c r="F4" s="11">
        <v>10</v>
      </c>
      <c r="G4" s="11" t="s">
        <v>101</v>
      </c>
      <c r="H4" s="1295"/>
      <c r="I4" s="98" t="s">
        <v>252</v>
      </c>
      <c r="J4" s="11">
        <v>3</v>
      </c>
      <c r="K4" s="11">
        <v>10</v>
      </c>
      <c r="L4" s="11">
        <v>0</v>
      </c>
      <c r="M4" s="11">
        <v>10</v>
      </c>
      <c r="N4" s="11" t="s">
        <v>101</v>
      </c>
      <c r="O4" s="1295"/>
      <c r="P4" s="98" t="s">
        <v>252</v>
      </c>
      <c r="Q4" s="11">
        <v>3</v>
      </c>
      <c r="R4" s="11">
        <v>10</v>
      </c>
      <c r="S4" s="11">
        <v>0</v>
      </c>
      <c r="T4" s="11">
        <v>10</v>
      </c>
      <c r="U4" s="11" t="s">
        <v>101</v>
      </c>
      <c r="V4" s="1290"/>
      <c r="W4" s="74" t="s">
        <v>252</v>
      </c>
      <c r="X4" s="75">
        <v>3</v>
      </c>
      <c r="Y4" s="75">
        <v>10</v>
      </c>
      <c r="Z4" s="75">
        <v>0</v>
      </c>
      <c r="AA4" s="75">
        <v>10</v>
      </c>
      <c r="AB4" s="75" t="s">
        <v>101</v>
      </c>
    </row>
    <row r="5" spans="1:28" ht="15" customHeight="1" x14ac:dyDescent="0.2">
      <c r="A5" s="1295"/>
      <c r="B5" s="98" t="s">
        <v>253</v>
      </c>
      <c r="C5" s="11">
        <v>3</v>
      </c>
      <c r="D5" s="11">
        <v>10</v>
      </c>
      <c r="E5" s="11">
        <v>5</v>
      </c>
      <c r="F5" s="11">
        <v>5</v>
      </c>
      <c r="G5" s="11" t="s">
        <v>99</v>
      </c>
      <c r="H5" s="1295"/>
      <c r="I5" s="98" t="s">
        <v>253</v>
      </c>
      <c r="J5" s="11">
        <v>3</v>
      </c>
      <c r="K5" s="11">
        <v>10</v>
      </c>
      <c r="L5" s="11">
        <v>5</v>
      </c>
      <c r="M5" s="11">
        <v>5</v>
      </c>
      <c r="N5" s="11" t="s">
        <v>99</v>
      </c>
      <c r="O5" s="1295"/>
      <c r="P5" s="98" t="s">
        <v>253</v>
      </c>
      <c r="Q5" s="11">
        <v>3</v>
      </c>
      <c r="R5" s="11">
        <v>10</v>
      </c>
      <c r="S5" s="11">
        <v>5</v>
      </c>
      <c r="T5" s="11">
        <v>5</v>
      </c>
      <c r="U5" s="11" t="s">
        <v>99</v>
      </c>
      <c r="V5" s="1290"/>
      <c r="W5" s="74" t="s">
        <v>253</v>
      </c>
      <c r="X5" s="75">
        <v>3</v>
      </c>
      <c r="Y5" s="75">
        <v>10</v>
      </c>
      <c r="Z5" s="75">
        <v>5</v>
      </c>
      <c r="AA5" s="75">
        <v>5</v>
      </c>
      <c r="AB5" s="75" t="s">
        <v>99</v>
      </c>
    </row>
    <row r="6" spans="1:28" ht="15" customHeight="1" x14ac:dyDescent="0.2">
      <c r="A6" s="1295"/>
      <c r="B6" s="98" t="s">
        <v>261</v>
      </c>
      <c r="C6" s="11">
        <v>2</v>
      </c>
      <c r="D6" s="11">
        <v>10</v>
      </c>
      <c r="E6" s="11">
        <v>0</v>
      </c>
      <c r="F6" s="11">
        <v>10</v>
      </c>
      <c r="G6" s="11" t="s">
        <v>101</v>
      </c>
      <c r="H6" s="1295"/>
      <c r="I6" s="98" t="s">
        <v>261</v>
      </c>
      <c r="J6" s="11">
        <v>2</v>
      </c>
      <c r="K6" s="11">
        <v>10</v>
      </c>
      <c r="L6" s="11">
        <v>0</v>
      </c>
      <c r="M6" s="11">
        <v>10</v>
      </c>
      <c r="N6" s="11" t="s">
        <v>101</v>
      </c>
      <c r="O6" s="1295"/>
      <c r="P6" s="98" t="s">
        <v>261</v>
      </c>
      <c r="Q6" s="11">
        <v>2</v>
      </c>
      <c r="R6" s="11">
        <v>10</v>
      </c>
      <c r="S6" s="11">
        <v>0</v>
      </c>
      <c r="T6" s="11">
        <v>10</v>
      </c>
      <c r="U6" s="11" t="s">
        <v>101</v>
      </c>
      <c r="V6" s="1290"/>
      <c r="W6" s="74" t="s">
        <v>261</v>
      </c>
      <c r="X6" s="75">
        <v>2</v>
      </c>
      <c r="Y6" s="75">
        <v>10</v>
      </c>
      <c r="Z6" s="75">
        <v>0</v>
      </c>
      <c r="AA6" s="75">
        <v>10</v>
      </c>
      <c r="AB6" s="75" t="s">
        <v>101</v>
      </c>
    </row>
    <row r="7" spans="1:28" ht="15" customHeight="1" x14ac:dyDescent="0.2">
      <c r="A7" s="1295"/>
      <c r="B7" s="98" t="s">
        <v>255</v>
      </c>
      <c r="C7" s="11">
        <v>3</v>
      </c>
      <c r="D7" s="11">
        <v>25</v>
      </c>
      <c r="E7" s="11">
        <v>15</v>
      </c>
      <c r="F7" s="11">
        <v>10</v>
      </c>
      <c r="G7" s="11" t="s">
        <v>99</v>
      </c>
      <c r="H7" s="1295"/>
      <c r="I7" s="98" t="s">
        <v>255</v>
      </c>
      <c r="J7" s="11">
        <v>3</v>
      </c>
      <c r="K7" s="11">
        <v>25</v>
      </c>
      <c r="L7" s="11">
        <v>15</v>
      </c>
      <c r="M7" s="11">
        <v>10</v>
      </c>
      <c r="N7" s="11" t="s">
        <v>99</v>
      </c>
      <c r="O7" s="1295"/>
      <c r="P7" s="98" t="s">
        <v>255</v>
      </c>
      <c r="Q7" s="11">
        <v>3</v>
      </c>
      <c r="R7" s="11">
        <v>25</v>
      </c>
      <c r="S7" s="11">
        <v>15</v>
      </c>
      <c r="T7" s="11">
        <v>10</v>
      </c>
      <c r="U7" s="11" t="s">
        <v>99</v>
      </c>
      <c r="V7" s="1290"/>
      <c r="W7" s="74" t="s">
        <v>255</v>
      </c>
      <c r="X7" s="75">
        <v>3</v>
      </c>
      <c r="Y7" s="75">
        <v>25</v>
      </c>
      <c r="Z7" s="75">
        <v>15</v>
      </c>
      <c r="AA7" s="75">
        <v>10</v>
      </c>
      <c r="AB7" s="75" t="s">
        <v>99</v>
      </c>
    </row>
    <row r="8" spans="1:28" ht="15" customHeight="1" x14ac:dyDescent="0.2">
      <c r="A8" s="1295"/>
      <c r="B8" s="98" t="s">
        <v>256</v>
      </c>
      <c r="C8" s="11">
        <v>3</v>
      </c>
      <c r="D8" s="11">
        <v>10</v>
      </c>
      <c r="E8" s="11">
        <v>0</v>
      </c>
      <c r="F8" s="11">
        <v>10</v>
      </c>
      <c r="G8" s="11" t="s">
        <v>101</v>
      </c>
      <c r="H8" s="1295"/>
      <c r="I8" s="98" t="s">
        <v>256</v>
      </c>
      <c r="J8" s="11">
        <v>3</v>
      </c>
      <c r="K8" s="11">
        <v>10</v>
      </c>
      <c r="L8" s="11">
        <v>0</v>
      </c>
      <c r="M8" s="11">
        <v>10</v>
      </c>
      <c r="N8" s="11" t="s">
        <v>101</v>
      </c>
      <c r="O8" s="1295"/>
      <c r="P8" s="98" t="s">
        <v>256</v>
      </c>
      <c r="Q8" s="11">
        <v>3</v>
      </c>
      <c r="R8" s="11">
        <v>10</v>
      </c>
      <c r="S8" s="11">
        <v>0</v>
      </c>
      <c r="T8" s="11">
        <v>10</v>
      </c>
      <c r="U8" s="11" t="s">
        <v>101</v>
      </c>
      <c r="V8" s="1290"/>
      <c r="W8" s="74" t="s">
        <v>256</v>
      </c>
      <c r="X8" s="75">
        <v>3</v>
      </c>
      <c r="Y8" s="75">
        <v>10</v>
      </c>
      <c r="Z8" s="75">
        <v>0</v>
      </c>
      <c r="AA8" s="75">
        <v>10</v>
      </c>
      <c r="AB8" s="75" t="s">
        <v>101</v>
      </c>
    </row>
    <row r="9" spans="1:28" ht="15" customHeight="1" x14ac:dyDescent="0.2">
      <c r="A9" s="1295"/>
      <c r="B9" s="98" t="s">
        <v>239</v>
      </c>
      <c r="C9" s="11">
        <v>5</v>
      </c>
      <c r="D9" s="11">
        <v>15</v>
      </c>
      <c r="E9" s="11">
        <v>5</v>
      </c>
      <c r="F9" s="11">
        <v>10</v>
      </c>
      <c r="G9" s="11" t="s">
        <v>101</v>
      </c>
      <c r="H9" s="1295"/>
      <c r="I9" s="98" t="s">
        <v>239</v>
      </c>
      <c r="J9" s="11">
        <v>5</v>
      </c>
      <c r="K9" s="11">
        <v>15</v>
      </c>
      <c r="L9" s="11">
        <v>5</v>
      </c>
      <c r="M9" s="11">
        <v>10</v>
      </c>
      <c r="N9" s="11" t="s">
        <v>101</v>
      </c>
      <c r="O9" s="1295"/>
      <c r="P9" s="98" t="s">
        <v>281</v>
      </c>
      <c r="Q9" s="11">
        <v>4</v>
      </c>
      <c r="R9" s="11">
        <v>15</v>
      </c>
      <c r="S9" s="11">
        <v>15</v>
      </c>
      <c r="T9" s="11">
        <v>0</v>
      </c>
      <c r="U9" s="11" t="s">
        <v>99</v>
      </c>
      <c r="V9" s="1290"/>
      <c r="W9" s="74" t="s">
        <v>239</v>
      </c>
      <c r="X9" s="75">
        <v>5</v>
      </c>
      <c r="Y9" s="75">
        <v>20</v>
      </c>
      <c r="Z9" s="75">
        <v>10</v>
      </c>
      <c r="AA9" s="75">
        <v>10</v>
      </c>
      <c r="AB9" s="75" t="s">
        <v>101</v>
      </c>
    </row>
    <row r="10" spans="1:28" ht="15" customHeight="1" x14ac:dyDescent="0.2">
      <c r="A10" s="1295"/>
      <c r="B10" s="11" t="s">
        <v>121</v>
      </c>
      <c r="C10" s="11">
        <v>9</v>
      </c>
      <c r="D10" s="11">
        <v>20</v>
      </c>
      <c r="E10" s="11">
        <v>20</v>
      </c>
      <c r="F10" s="11">
        <v>0</v>
      </c>
      <c r="G10" s="11" t="s">
        <v>101</v>
      </c>
      <c r="H10" s="1295"/>
      <c r="I10" s="98" t="s">
        <v>281</v>
      </c>
      <c r="J10" s="11">
        <v>4</v>
      </c>
      <c r="K10" s="11">
        <v>15</v>
      </c>
      <c r="L10" s="11">
        <v>15</v>
      </c>
      <c r="M10" s="11">
        <v>0</v>
      </c>
      <c r="N10" s="11" t="s">
        <v>99</v>
      </c>
      <c r="O10" s="1295"/>
      <c r="P10" s="98" t="s">
        <v>68</v>
      </c>
      <c r="Q10" s="11">
        <v>5</v>
      </c>
      <c r="R10" s="11">
        <v>10</v>
      </c>
      <c r="S10" s="11">
        <v>5</v>
      </c>
      <c r="T10" s="11">
        <v>5</v>
      </c>
      <c r="U10" s="11" t="s">
        <v>101</v>
      </c>
      <c r="V10" s="1290"/>
      <c r="W10" s="74" t="s">
        <v>281</v>
      </c>
      <c r="X10" s="75">
        <v>4</v>
      </c>
      <c r="Y10" s="75">
        <v>15</v>
      </c>
      <c r="Z10" s="75">
        <v>15</v>
      </c>
      <c r="AA10" s="75">
        <v>0</v>
      </c>
      <c r="AB10" s="75" t="s">
        <v>99</v>
      </c>
    </row>
    <row r="11" spans="1:28" ht="15" customHeight="1" x14ac:dyDescent="0.2">
      <c r="A11" s="1295"/>
      <c r="G11" s="11"/>
      <c r="H11" s="1295"/>
      <c r="I11" s="98" t="s">
        <v>7</v>
      </c>
      <c r="J11" s="11">
        <v>5</v>
      </c>
      <c r="K11" s="11">
        <v>10</v>
      </c>
      <c r="L11" s="11">
        <v>0</v>
      </c>
      <c r="M11" s="11">
        <v>10</v>
      </c>
      <c r="N11" s="11" t="s">
        <v>101</v>
      </c>
      <c r="O11" s="1295"/>
      <c r="P11" s="98" t="s">
        <v>239</v>
      </c>
      <c r="Q11" s="11">
        <v>5</v>
      </c>
      <c r="R11" s="11">
        <v>15</v>
      </c>
      <c r="S11" s="11">
        <v>5</v>
      </c>
      <c r="T11" s="11">
        <v>10</v>
      </c>
      <c r="U11" s="11" t="s">
        <v>101</v>
      </c>
      <c r="V11" s="1290"/>
      <c r="W11" s="75" t="s">
        <v>241</v>
      </c>
      <c r="X11" s="75">
        <v>5</v>
      </c>
      <c r="Y11" s="75">
        <v>20</v>
      </c>
      <c r="Z11" s="75">
        <v>10</v>
      </c>
      <c r="AA11" s="75">
        <v>10</v>
      </c>
      <c r="AB11" s="75" t="s">
        <v>101</v>
      </c>
    </row>
    <row r="12" spans="1:28" ht="15" customHeight="1" thickBot="1" x14ac:dyDescent="0.25">
      <c r="A12" s="110"/>
      <c r="B12" s="111" t="s">
        <v>135</v>
      </c>
      <c r="C12" s="11">
        <f>SUM(C3:C10)</f>
        <v>30</v>
      </c>
      <c r="D12" s="11">
        <f>SUM(D3:D10)</f>
        <v>110</v>
      </c>
      <c r="E12" s="11">
        <f>SUM(E3:E10)</f>
        <v>55</v>
      </c>
      <c r="F12" s="11">
        <f>SUM(F3:F10)</f>
        <v>55</v>
      </c>
      <c r="G12" s="110"/>
      <c r="H12" s="1296"/>
      <c r="I12" s="112" t="s">
        <v>135</v>
      </c>
      <c r="J12" s="102">
        <f>SUM(J3:J11)</f>
        <v>30</v>
      </c>
      <c r="K12" s="102">
        <f>SUM(K3:K11)</f>
        <v>115</v>
      </c>
      <c r="L12" s="102">
        <f>SUM(L3:L11)</f>
        <v>50</v>
      </c>
      <c r="M12" s="102">
        <f>SUM(M3:M11)</f>
        <v>65</v>
      </c>
      <c r="N12" s="102"/>
      <c r="O12" s="1296"/>
      <c r="P12" s="112" t="s">
        <v>135</v>
      </c>
      <c r="Q12" s="102">
        <f>SUM(Q3:Q11)</f>
        <v>30</v>
      </c>
      <c r="R12" s="102">
        <f>SUM(R3:R11)</f>
        <v>115</v>
      </c>
      <c r="S12" s="102">
        <f>SUM(S3:S11)</f>
        <v>55</v>
      </c>
      <c r="T12" s="102">
        <f>SUM(T3:T11)</f>
        <v>60</v>
      </c>
      <c r="U12" s="102"/>
      <c r="V12" s="1291"/>
      <c r="W12" s="76" t="s">
        <v>135</v>
      </c>
      <c r="X12" s="77">
        <f>SUM(X3:X11)</f>
        <v>30</v>
      </c>
      <c r="Y12" s="77">
        <f>SUM(Y3:Y11)</f>
        <v>130</v>
      </c>
      <c r="Z12" s="77">
        <f>SUM(Z3:Z11)</f>
        <v>65</v>
      </c>
      <c r="AA12" s="77">
        <f>SUM(AA3:AA11)</f>
        <v>65</v>
      </c>
      <c r="AB12" s="78"/>
    </row>
    <row r="13" spans="1:28" ht="15" customHeight="1" x14ac:dyDescent="0.2">
      <c r="A13" s="1294">
        <v>2</v>
      </c>
      <c r="B13" s="113" t="s">
        <v>258</v>
      </c>
      <c r="C13" s="97">
        <v>3</v>
      </c>
      <c r="D13" s="97">
        <v>10</v>
      </c>
      <c r="E13" s="97">
        <v>10</v>
      </c>
      <c r="F13" s="97">
        <v>0</v>
      </c>
      <c r="G13" s="97" t="s">
        <v>99</v>
      </c>
      <c r="H13" s="1294">
        <v>2</v>
      </c>
      <c r="I13" s="113" t="s">
        <v>258</v>
      </c>
      <c r="J13" s="97">
        <v>3</v>
      </c>
      <c r="K13" s="97">
        <v>10</v>
      </c>
      <c r="L13" s="97">
        <v>10</v>
      </c>
      <c r="M13" s="97">
        <v>0</v>
      </c>
      <c r="N13" s="97" t="s">
        <v>99</v>
      </c>
      <c r="O13" s="1294">
        <v>2</v>
      </c>
      <c r="P13" s="113" t="s">
        <v>258</v>
      </c>
      <c r="Q13" s="97">
        <v>3</v>
      </c>
      <c r="R13" s="97">
        <v>10</v>
      </c>
      <c r="S13" s="97">
        <v>10</v>
      </c>
      <c r="T13" s="97">
        <v>0</v>
      </c>
      <c r="U13" s="97" t="s">
        <v>99</v>
      </c>
      <c r="V13" s="1294">
        <v>2</v>
      </c>
      <c r="W13" s="113" t="s">
        <v>258</v>
      </c>
      <c r="X13" s="97">
        <v>3</v>
      </c>
      <c r="Y13" s="97">
        <v>10</v>
      </c>
      <c r="Z13" s="97">
        <v>10</v>
      </c>
      <c r="AA13" s="97">
        <v>0</v>
      </c>
      <c r="AB13" s="97" t="s">
        <v>99</v>
      </c>
    </row>
    <row r="14" spans="1:28" ht="15" customHeight="1" x14ac:dyDescent="0.2">
      <c r="A14" s="1295"/>
      <c r="B14" s="98" t="s">
        <v>259</v>
      </c>
      <c r="C14" s="11">
        <v>3</v>
      </c>
      <c r="D14" s="11">
        <v>10</v>
      </c>
      <c r="E14" s="11">
        <v>10</v>
      </c>
      <c r="F14" s="11">
        <v>0</v>
      </c>
      <c r="G14" s="11" t="s">
        <v>99</v>
      </c>
      <c r="H14" s="1295"/>
      <c r="I14" s="98" t="s">
        <v>259</v>
      </c>
      <c r="J14" s="11">
        <v>3</v>
      </c>
      <c r="K14" s="11">
        <v>10</v>
      </c>
      <c r="L14" s="11">
        <v>10</v>
      </c>
      <c r="M14" s="11">
        <v>0</v>
      </c>
      <c r="N14" s="11" t="s">
        <v>99</v>
      </c>
      <c r="O14" s="1295"/>
      <c r="P14" s="98" t="s">
        <v>259</v>
      </c>
      <c r="Q14" s="11">
        <v>3</v>
      </c>
      <c r="R14" s="11">
        <v>10</v>
      </c>
      <c r="S14" s="11">
        <v>10</v>
      </c>
      <c r="T14" s="11">
        <v>0</v>
      </c>
      <c r="U14" s="11" t="s">
        <v>99</v>
      </c>
      <c r="V14" s="1295"/>
      <c r="W14" s="98" t="s">
        <v>259</v>
      </c>
      <c r="X14" s="11">
        <v>3</v>
      </c>
      <c r="Y14" s="11">
        <v>10</v>
      </c>
      <c r="Z14" s="11">
        <v>10</v>
      </c>
      <c r="AA14" s="11">
        <v>0</v>
      </c>
      <c r="AB14" s="11" t="s">
        <v>99</v>
      </c>
    </row>
    <row r="15" spans="1:28" ht="15" customHeight="1" x14ac:dyDescent="0.2">
      <c r="A15" s="1295"/>
      <c r="B15" s="98" t="s">
        <v>260</v>
      </c>
      <c r="C15" s="11">
        <v>4</v>
      </c>
      <c r="D15" s="11">
        <v>15</v>
      </c>
      <c r="E15" s="11">
        <v>5</v>
      </c>
      <c r="F15" s="11">
        <v>10</v>
      </c>
      <c r="G15" s="11" t="s">
        <v>99</v>
      </c>
      <c r="H15" s="1295"/>
      <c r="I15" s="98" t="s">
        <v>260</v>
      </c>
      <c r="J15" s="11">
        <v>4</v>
      </c>
      <c r="K15" s="11">
        <v>15</v>
      </c>
      <c r="L15" s="11">
        <v>5</v>
      </c>
      <c r="M15" s="11">
        <v>10</v>
      </c>
      <c r="N15" s="11" t="s">
        <v>99</v>
      </c>
      <c r="O15" s="1295"/>
      <c r="P15" s="98" t="s">
        <v>260</v>
      </c>
      <c r="Q15" s="11">
        <v>4</v>
      </c>
      <c r="R15" s="11">
        <v>15</v>
      </c>
      <c r="S15" s="11">
        <v>5</v>
      </c>
      <c r="T15" s="11">
        <v>10</v>
      </c>
      <c r="U15" s="11" t="s">
        <v>99</v>
      </c>
      <c r="V15" s="1295"/>
      <c r="W15" s="98" t="s">
        <v>260</v>
      </c>
      <c r="X15" s="11">
        <v>4</v>
      </c>
      <c r="Y15" s="11">
        <v>20</v>
      </c>
      <c r="Z15" s="11">
        <v>10</v>
      </c>
      <c r="AA15" s="11">
        <v>10</v>
      </c>
      <c r="AB15" s="11" t="s">
        <v>99</v>
      </c>
    </row>
    <row r="16" spans="1:28" ht="15" customHeight="1" x14ac:dyDescent="0.2">
      <c r="A16" s="1295"/>
      <c r="B16" s="98" t="s">
        <v>254</v>
      </c>
      <c r="C16" s="11">
        <v>3</v>
      </c>
      <c r="D16" s="11">
        <v>10</v>
      </c>
      <c r="E16" s="11">
        <v>0</v>
      </c>
      <c r="F16" s="11">
        <v>10</v>
      </c>
      <c r="G16" s="11" t="s">
        <v>101</v>
      </c>
      <c r="H16" s="1295"/>
      <c r="I16" s="98" t="s">
        <v>254</v>
      </c>
      <c r="J16" s="11">
        <v>3</v>
      </c>
      <c r="K16" s="11">
        <v>10</v>
      </c>
      <c r="L16" s="11">
        <v>0</v>
      </c>
      <c r="M16" s="11">
        <v>10</v>
      </c>
      <c r="N16" s="11" t="s">
        <v>101</v>
      </c>
      <c r="O16" s="1295"/>
      <c r="P16" s="98" t="s">
        <v>254</v>
      </c>
      <c r="Q16" s="11">
        <v>3</v>
      </c>
      <c r="R16" s="11">
        <v>10</v>
      </c>
      <c r="S16" s="11">
        <v>0</v>
      </c>
      <c r="T16" s="11">
        <v>10</v>
      </c>
      <c r="U16" s="11" t="s">
        <v>101</v>
      </c>
      <c r="V16" s="1295"/>
      <c r="W16" s="98" t="s">
        <v>254</v>
      </c>
      <c r="X16" s="11">
        <v>3</v>
      </c>
      <c r="Y16" s="11">
        <v>10</v>
      </c>
      <c r="Z16" s="11">
        <v>0</v>
      </c>
      <c r="AA16" s="11">
        <v>10</v>
      </c>
      <c r="AB16" s="11" t="s">
        <v>101</v>
      </c>
    </row>
    <row r="17" spans="1:28" ht="15" customHeight="1" x14ac:dyDescent="0.2">
      <c r="A17" s="1295"/>
      <c r="B17" s="98" t="s">
        <v>262</v>
      </c>
      <c r="C17" s="11">
        <v>2</v>
      </c>
      <c r="D17" s="11">
        <v>10</v>
      </c>
      <c r="E17" s="11">
        <v>0</v>
      </c>
      <c r="F17" s="11">
        <v>10</v>
      </c>
      <c r="G17" s="11" t="s">
        <v>101</v>
      </c>
      <c r="H17" s="1295"/>
      <c r="I17" s="98" t="s">
        <v>262</v>
      </c>
      <c r="J17" s="11">
        <v>2</v>
      </c>
      <c r="K17" s="11">
        <v>10</v>
      </c>
      <c r="L17" s="11">
        <v>0</v>
      </c>
      <c r="M17" s="11">
        <v>10</v>
      </c>
      <c r="N17" s="11" t="s">
        <v>101</v>
      </c>
      <c r="O17" s="1295"/>
      <c r="P17" s="98" t="s">
        <v>262</v>
      </c>
      <c r="Q17" s="11">
        <v>2</v>
      </c>
      <c r="R17" s="11">
        <v>10</v>
      </c>
      <c r="S17" s="11">
        <v>0</v>
      </c>
      <c r="T17" s="11">
        <v>10</v>
      </c>
      <c r="U17" s="11" t="s">
        <v>101</v>
      </c>
      <c r="V17" s="1295"/>
      <c r="W17" s="98" t="s">
        <v>262</v>
      </c>
      <c r="X17" s="11">
        <v>2</v>
      </c>
      <c r="Y17" s="11">
        <v>10</v>
      </c>
      <c r="Z17" s="11">
        <v>0</v>
      </c>
      <c r="AA17" s="11">
        <v>10</v>
      </c>
      <c r="AB17" s="11" t="s">
        <v>101</v>
      </c>
    </row>
    <row r="18" spans="1:28" ht="15" customHeight="1" x14ac:dyDescent="0.2">
      <c r="A18" s="1295"/>
      <c r="B18" s="98" t="s">
        <v>263</v>
      </c>
      <c r="C18" s="11">
        <v>2</v>
      </c>
      <c r="D18" s="11">
        <v>10</v>
      </c>
      <c r="E18" s="11">
        <v>0</v>
      </c>
      <c r="F18" s="11">
        <v>10</v>
      </c>
      <c r="G18" s="11" t="s">
        <v>101</v>
      </c>
      <c r="H18" s="1295"/>
      <c r="I18" s="98" t="s">
        <v>263</v>
      </c>
      <c r="J18" s="11">
        <v>2</v>
      </c>
      <c r="K18" s="11">
        <v>10</v>
      </c>
      <c r="L18" s="11">
        <v>0</v>
      </c>
      <c r="M18" s="11">
        <v>10</v>
      </c>
      <c r="N18" s="11" t="s">
        <v>101</v>
      </c>
      <c r="O18" s="1295"/>
      <c r="P18" s="98" t="s">
        <v>263</v>
      </c>
      <c r="Q18" s="11">
        <v>2</v>
      </c>
      <c r="R18" s="11">
        <v>10</v>
      </c>
      <c r="S18" s="11">
        <v>0</v>
      </c>
      <c r="T18" s="11">
        <v>10</v>
      </c>
      <c r="U18" s="11" t="s">
        <v>101</v>
      </c>
      <c r="V18" s="1295"/>
      <c r="W18" s="98" t="s">
        <v>263</v>
      </c>
      <c r="X18" s="11">
        <v>2</v>
      </c>
      <c r="Y18" s="11">
        <v>10</v>
      </c>
      <c r="Z18" s="11">
        <v>0</v>
      </c>
      <c r="AA18" s="11">
        <v>10</v>
      </c>
      <c r="AB18" s="11" t="s">
        <v>101</v>
      </c>
    </row>
    <row r="19" spans="1:28" ht="15" customHeight="1" x14ac:dyDescent="0.2">
      <c r="A19" s="1295"/>
      <c r="B19" s="98" t="s">
        <v>18</v>
      </c>
      <c r="C19" s="11">
        <v>3</v>
      </c>
      <c r="D19" s="11">
        <v>10</v>
      </c>
      <c r="E19" s="11">
        <v>10</v>
      </c>
      <c r="F19" s="11">
        <v>0</v>
      </c>
      <c r="G19" s="11" t="s">
        <v>99</v>
      </c>
      <c r="H19" s="1295"/>
      <c r="I19" s="98" t="s">
        <v>157</v>
      </c>
      <c r="J19" s="11">
        <v>2</v>
      </c>
      <c r="K19" s="11">
        <v>10</v>
      </c>
      <c r="L19" s="11">
        <v>0</v>
      </c>
      <c r="M19" s="11">
        <v>10</v>
      </c>
      <c r="N19" s="11" t="s">
        <v>101</v>
      </c>
      <c r="O19" s="1295"/>
      <c r="P19" s="98" t="s">
        <v>282</v>
      </c>
      <c r="Q19" s="11">
        <v>5</v>
      </c>
      <c r="R19" s="11">
        <v>10</v>
      </c>
      <c r="S19" s="11">
        <v>0</v>
      </c>
      <c r="T19" s="11">
        <v>10</v>
      </c>
      <c r="U19" s="11" t="s">
        <v>101</v>
      </c>
      <c r="V19" s="1295"/>
      <c r="W19" s="98" t="s">
        <v>24</v>
      </c>
      <c r="X19" s="11">
        <v>4</v>
      </c>
      <c r="Y19" s="11">
        <v>15</v>
      </c>
      <c r="Z19" s="11">
        <v>5</v>
      </c>
      <c r="AA19" s="11">
        <v>10</v>
      </c>
      <c r="AB19" s="11" t="s">
        <v>101</v>
      </c>
    </row>
    <row r="20" spans="1:28" ht="15" customHeight="1" x14ac:dyDescent="0.2">
      <c r="A20" s="1295"/>
      <c r="B20" s="98" t="s">
        <v>257</v>
      </c>
      <c r="C20" s="11">
        <v>2</v>
      </c>
      <c r="D20" s="11">
        <v>15</v>
      </c>
      <c r="E20" s="11">
        <v>10</v>
      </c>
      <c r="F20" s="11">
        <v>5</v>
      </c>
      <c r="G20" s="11" t="s">
        <v>99</v>
      </c>
      <c r="H20" s="1295"/>
      <c r="I20" s="98" t="s">
        <v>282</v>
      </c>
      <c r="J20" s="11">
        <v>5</v>
      </c>
      <c r="K20" s="11">
        <v>10</v>
      </c>
      <c r="L20" s="11">
        <v>0</v>
      </c>
      <c r="M20" s="11">
        <v>10</v>
      </c>
      <c r="N20" s="11" t="s">
        <v>101</v>
      </c>
      <c r="O20" s="1295"/>
      <c r="P20" s="98" t="s">
        <v>157</v>
      </c>
      <c r="Q20" s="11">
        <v>2</v>
      </c>
      <c r="R20" s="11">
        <v>10</v>
      </c>
      <c r="S20" s="11">
        <v>0</v>
      </c>
      <c r="T20" s="11">
        <v>10</v>
      </c>
      <c r="U20" s="11" t="s">
        <v>101</v>
      </c>
      <c r="V20" s="1295"/>
      <c r="W20" s="98" t="s">
        <v>121</v>
      </c>
      <c r="X20" s="11">
        <v>7</v>
      </c>
      <c r="Y20" s="11">
        <v>20</v>
      </c>
      <c r="Z20" s="3"/>
      <c r="AA20" s="3"/>
      <c r="AB20" s="11"/>
    </row>
    <row r="21" spans="1:28" ht="15" customHeight="1" x14ac:dyDescent="0.2">
      <c r="A21" s="1295"/>
      <c r="B21" s="98" t="s">
        <v>26</v>
      </c>
      <c r="C21" s="11">
        <v>3</v>
      </c>
      <c r="D21" s="11">
        <v>20</v>
      </c>
      <c r="E21" s="11">
        <v>20</v>
      </c>
      <c r="F21" s="11">
        <v>0</v>
      </c>
      <c r="G21" s="11" t="s">
        <v>99</v>
      </c>
      <c r="H21" s="1295"/>
      <c r="I21" s="98" t="s">
        <v>24</v>
      </c>
      <c r="J21" s="11">
        <v>4</v>
      </c>
      <c r="K21" s="11">
        <v>15</v>
      </c>
      <c r="L21" s="11">
        <v>5</v>
      </c>
      <c r="M21" s="11">
        <v>10</v>
      </c>
      <c r="N21" s="11" t="s">
        <v>101</v>
      </c>
      <c r="O21" s="1295"/>
      <c r="P21" s="98" t="s">
        <v>327</v>
      </c>
      <c r="Q21" s="11">
        <v>4</v>
      </c>
      <c r="R21" s="11">
        <v>15</v>
      </c>
      <c r="S21" s="11">
        <v>5</v>
      </c>
      <c r="T21" s="11">
        <v>10</v>
      </c>
      <c r="U21" s="11" t="s">
        <v>99</v>
      </c>
      <c r="V21" s="1295"/>
      <c r="W21" s="98" t="s">
        <v>265</v>
      </c>
      <c r="X21" s="11">
        <v>2</v>
      </c>
      <c r="Y21" s="11">
        <v>10</v>
      </c>
      <c r="Z21" s="11">
        <v>0</v>
      </c>
      <c r="AA21" s="11">
        <v>10</v>
      </c>
      <c r="AB21" s="11" t="s">
        <v>101</v>
      </c>
    </row>
    <row r="22" spans="1:28" ht="15" customHeight="1" x14ac:dyDescent="0.2">
      <c r="A22" s="1295"/>
      <c r="B22" s="98" t="s">
        <v>265</v>
      </c>
      <c r="C22" s="11">
        <v>2</v>
      </c>
      <c r="D22" s="11">
        <v>10</v>
      </c>
      <c r="E22" s="11">
        <v>0</v>
      </c>
      <c r="F22" s="11">
        <v>10</v>
      </c>
      <c r="G22" s="11" t="s">
        <v>101</v>
      </c>
      <c r="H22" s="1295"/>
      <c r="I22" s="98" t="s">
        <v>265</v>
      </c>
      <c r="J22" s="11">
        <v>2</v>
      </c>
      <c r="K22" s="11">
        <v>10</v>
      </c>
      <c r="L22" s="11">
        <v>0</v>
      </c>
      <c r="M22" s="11">
        <v>10</v>
      </c>
      <c r="N22" s="11" t="s">
        <v>101</v>
      </c>
      <c r="O22" s="1295"/>
      <c r="P22" s="98" t="s">
        <v>265</v>
      </c>
      <c r="Q22" s="11">
        <v>2</v>
      </c>
      <c r="R22" s="11">
        <v>10</v>
      </c>
      <c r="S22" s="11">
        <v>0</v>
      </c>
      <c r="T22" s="11">
        <v>10</v>
      </c>
      <c r="U22" s="11" t="s">
        <v>101</v>
      </c>
      <c r="V22" s="1295"/>
      <c r="W22" s="99"/>
      <c r="X22" s="11"/>
      <c r="Y22" s="11"/>
      <c r="Z22" s="11"/>
      <c r="AA22" s="11"/>
      <c r="AB22" s="11"/>
    </row>
    <row r="23" spans="1:28" ht="15" customHeight="1" x14ac:dyDescent="0.2">
      <c r="A23" s="1295"/>
      <c r="B23" s="11" t="s">
        <v>121</v>
      </c>
      <c r="C23" s="11">
        <v>3</v>
      </c>
      <c r="D23" s="11">
        <v>10</v>
      </c>
      <c r="E23" s="11">
        <v>10</v>
      </c>
      <c r="F23" s="11">
        <v>0</v>
      </c>
      <c r="G23" s="11" t="s">
        <v>101</v>
      </c>
      <c r="H23" s="1295"/>
      <c r="I23" s="8"/>
      <c r="J23" s="92"/>
      <c r="K23" s="92"/>
      <c r="L23" s="92"/>
      <c r="M23" s="92"/>
      <c r="N23" s="92"/>
      <c r="O23" s="1295"/>
      <c r="P23" s="8"/>
      <c r="Q23" s="92"/>
      <c r="R23" s="92"/>
      <c r="S23" s="92"/>
      <c r="T23" s="92"/>
      <c r="U23" s="92"/>
      <c r="V23" s="1295"/>
      <c r="W23" s="99"/>
      <c r="X23" s="11"/>
      <c r="Y23" s="11"/>
      <c r="Z23" s="11"/>
      <c r="AA23" s="11"/>
      <c r="AB23" s="11"/>
    </row>
    <row r="24" spans="1:28" ht="15" customHeight="1" x14ac:dyDescent="0.2">
      <c r="A24" s="1295"/>
      <c r="B24" s="8"/>
      <c r="C24" s="92"/>
      <c r="D24" s="92"/>
      <c r="E24" s="92"/>
      <c r="F24" s="92"/>
      <c r="G24" s="92"/>
      <c r="H24" s="1295"/>
      <c r="N24" s="11"/>
      <c r="O24" s="1295"/>
      <c r="U24" s="11"/>
      <c r="V24" s="1295"/>
      <c r="W24" s="99"/>
      <c r="X24" s="11"/>
      <c r="Y24" s="11"/>
      <c r="Z24" s="11"/>
      <c r="AA24" s="11"/>
      <c r="AB24" s="11"/>
    </row>
    <row r="25" spans="1:28" ht="15" customHeight="1" thickBot="1" x14ac:dyDescent="0.25">
      <c r="A25" s="1296"/>
      <c r="B25" s="112" t="s">
        <v>135</v>
      </c>
      <c r="C25" s="102">
        <f>SUM(C13:C23)</f>
        <v>30</v>
      </c>
      <c r="D25" s="102">
        <f>SUM(D13:D23)</f>
        <v>130</v>
      </c>
      <c r="E25" s="102">
        <f>SUM(E13:E23)</f>
        <v>75</v>
      </c>
      <c r="F25" s="102">
        <f>SUM(F13:F23)</f>
        <v>55</v>
      </c>
      <c r="G25" s="102"/>
      <c r="H25" s="114"/>
      <c r="I25" s="111" t="s">
        <v>135</v>
      </c>
      <c r="J25" s="11">
        <f>SUM(J13:J22)</f>
        <v>30</v>
      </c>
      <c r="K25" s="11">
        <f>SUM(K13:K22)</f>
        <v>110</v>
      </c>
      <c r="L25" s="11">
        <f>SUM(L13:L22)</f>
        <v>30</v>
      </c>
      <c r="M25" s="11">
        <f>SUM(M13:M22)</f>
        <v>80</v>
      </c>
      <c r="N25" s="102"/>
      <c r="O25" s="114"/>
      <c r="P25" s="111" t="s">
        <v>135</v>
      </c>
      <c r="Q25" s="11">
        <f>SUM(Q13:Q22)</f>
        <v>30</v>
      </c>
      <c r="R25" s="11">
        <f>SUM(R13:R22)</f>
        <v>110</v>
      </c>
      <c r="S25" s="11">
        <f>SUM(S13:S22)</f>
        <v>30</v>
      </c>
      <c r="T25" s="11">
        <f>SUM(T13:T22)</f>
        <v>80</v>
      </c>
      <c r="U25" s="102"/>
      <c r="V25" s="115"/>
      <c r="W25" s="81" t="s">
        <v>135</v>
      </c>
      <c r="X25" s="82">
        <f>SUM(X13:X24)</f>
        <v>30</v>
      </c>
      <c r="Y25" s="82">
        <f>SUM(Y13:Y24)</f>
        <v>115</v>
      </c>
      <c r="Z25" s="82">
        <f>SUM(Z13:Z24)</f>
        <v>35</v>
      </c>
      <c r="AA25" s="82">
        <f>SUM(AA13:AA24)</f>
        <v>60</v>
      </c>
      <c r="AB25" s="78"/>
    </row>
    <row r="26" spans="1:28" ht="15" customHeight="1" x14ac:dyDescent="0.2">
      <c r="A26" s="1294">
        <v>3</v>
      </c>
      <c r="B26" s="113" t="s">
        <v>267</v>
      </c>
      <c r="C26" s="97">
        <v>2</v>
      </c>
      <c r="D26" s="97">
        <v>10</v>
      </c>
      <c r="E26" s="97">
        <v>10</v>
      </c>
      <c r="F26" s="97">
        <v>0</v>
      </c>
      <c r="G26" s="97" t="s">
        <v>99</v>
      </c>
      <c r="H26" s="1294">
        <v>3</v>
      </c>
      <c r="I26" s="113" t="s">
        <v>67</v>
      </c>
      <c r="J26" s="97">
        <v>4</v>
      </c>
      <c r="K26" s="97">
        <v>25</v>
      </c>
      <c r="L26" s="97">
        <v>15</v>
      </c>
      <c r="M26" s="97">
        <v>10</v>
      </c>
      <c r="N26" s="97" t="s">
        <v>99</v>
      </c>
      <c r="O26" s="1294">
        <v>3</v>
      </c>
      <c r="P26" s="113" t="s">
        <v>267</v>
      </c>
      <c r="Q26" s="97">
        <v>2</v>
      </c>
      <c r="R26" s="97">
        <v>10</v>
      </c>
      <c r="S26" s="97">
        <v>10</v>
      </c>
      <c r="T26" s="97">
        <v>0</v>
      </c>
      <c r="U26" s="97" t="s">
        <v>99</v>
      </c>
      <c r="V26" s="1289">
        <v>3</v>
      </c>
      <c r="W26" s="329" t="s">
        <v>67</v>
      </c>
      <c r="X26" s="80">
        <v>4</v>
      </c>
      <c r="Y26" s="80">
        <v>25</v>
      </c>
      <c r="Z26" s="80">
        <v>15</v>
      </c>
      <c r="AA26" s="80">
        <v>10</v>
      </c>
      <c r="AB26" s="80" t="s">
        <v>99</v>
      </c>
    </row>
    <row r="27" spans="1:28" ht="15" customHeight="1" x14ac:dyDescent="0.2">
      <c r="A27" s="1295"/>
      <c r="B27" s="98" t="s">
        <v>126</v>
      </c>
      <c r="C27" s="11">
        <v>2</v>
      </c>
      <c r="D27" s="11">
        <v>10</v>
      </c>
      <c r="E27" s="11">
        <v>10</v>
      </c>
      <c r="F27" s="11">
        <v>0</v>
      </c>
      <c r="G27" s="11" t="s">
        <v>99</v>
      </c>
      <c r="H27" s="1295"/>
      <c r="I27" s="98" t="s">
        <v>224</v>
      </c>
      <c r="J27" s="11">
        <v>3</v>
      </c>
      <c r="K27" s="11">
        <v>10</v>
      </c>
      <c r="L27" s="11">
        <v>0</v>
      </c>
      <c r="M27" s="11">
        <v>10</v>
      </c>
      <c r="N27" s="11" t="s">
        <v>101</v>
      </c>
      <c r="O27" s="1295"/>
      <c r="P27" s="98" t="s">
        <v>123</v>
      </c>
      <c r="Q27" s="11">
        <v>5</v>
      </c>
      <c r="R27" s="11">
        <v>10</v>
      </c>
      <c r="S27" s="11">
        <v>10</v>
      </c>
      <c r="T27" s="11">
        <v>0</v>
      </c>
      <c r="U27" s="11" t="s">
        <v>99</v>
      </c>
      <c r="V27" s="1290"/>
      <c r="W27" s="74" t="s">
        <v>224</v>
      </c>
      <c r="X27" s="75">
        <v>3</v>
      </c>
      <c r="Y27" s="75">
        <v>10</v>
      </c>
      <c r="Z27" s="75">
        <v>0</v>
      </c>
      <c r="AA27" s="75">
        <v>10</v>
      </c>
      <c r="AB27" s="75" t="s">
        <v>101</v>
      </c>
    </row>
    <row r="28" spans="1:28" ht="15" customHeight="1" x14ac:dyDescent="0.2">
      <c r="A28" s="1295"/>
      <c r="B28" s="98" t="s">
        <v>55</v>
      </c>
      <c r="C28" s="11">
        <v>4</v>
      </c>
      <c r="D28" s="11">
        <v>10</v>
      </c>
      <c r="E28" s="11">
        <v>0</v>
      </c>
      <c r="F28" s="11">
        <v>10</v>
      </c>
      <c r="G28" s="11" t="s">
        <v>101</v>
      </c>
      <c r="H28" s="1295"/>
      <c r="I28" s="98" t="s">
        <v>283</v>
      </c>
      <c r="J28" s="11">
        <v>2</v>
      </c>
      <c r="K28" s="11">
        <v>20</v>
      </c>
      <c r="L28" s="11">
        <v>10</v>
      </c>
      <c r="M28" s="11">
        <v>10</v>
      </c>
      <c r="N28" s="11" t="s">
        <v>99</v>
      </c>
      <c r="O28" s="1295"/>
      <c r="P28" s="98" t="s">
        <v>71</v>
      </c>
      <c r="Q28" s="11">
        <v>2</v>
      </c>
      <c r="R28" s="11">
        <v>10</v>
      </c>
      <c r="S28" s="11">
        <v>0</v>
      </c>
      <c r="T28" s="11">
        <v>10</v>
      </c>
      <c r="U28" s="11" t="s">
        <v>99</v>
      </c>
      <c r="V28" s="1290"/>
      <c r="W28" s="74" t="s">
        <v>283</v>
      </c>
      <c r="X28" s="75">
        <v>2</v>
      </c>
      <c r="Y28" s="75">
        <v>20</v>
      </c>
      <c r="Z28" s="75">
        <v>10</v>
      </c>
      <c r="AA28" s="75">
        <v>10</v>
      </c>
      <c r="AB28" s="75" t="s">
        <v>99</v>
      </c>
    </row>
    <row r="29" spans="1:28" ht="15" customHeight="1" x14ac:dyDescent="0.2">
      <c r="A29" s="1295"/>
      <c r="B29" s="98" t="s">
        <v>85</v>
      </c>
      <c r="C29" s="11">
        <v>3</v>
      </c>
      <c r="D29" s="11">
        <v>15</v>
      </c>
      <c r="E29" s="11">
        <v>0</v>
      </c>
      <c r="F29" s="11">
        <v>15</v>
      </c>
      <c r="G29" s="11" t="s">
        <v>101</v>
      </c>
      <c r="H29" s="1295"/>
      <c r="I29" s="98" t="s">
        <v>65</v>
      </c>
      <c r="J29" s="11">
        <v>5</v>
      </c>
      <c r="K29" s="11">
        <v>25</v>
      </c>
      <c r="L29" s="11">
        <v>15</v>
      </c>
      <c r="M29" s="11">
        <v>10</v>
      </c>
      <c r="N29" s="11" t="s">
        <v>99</v>
      </c>
      <c r="O29" s="1295"/>
      <c r="P29" s="98" t="s">
        <v>107</v>
      </c>
      <c r="Q29" s="11">
        <v>6</v>
      </c>
      <c r="R29" s="11">
        <v>15</v>
      </c>
      <c r="S29" s="11">
        <v>10</v>
      </c>
      <c r="T29" s="11">
        <v>5</v>
      </c>
      <c r="U29" s="11" t="s">
        <v>99</v>
      </c>
      <c r="V29" s="1290"/>
      <c r="W29" s="75" t="s">
        <v>71</v>
      </c>
      <c r="X29" s="75">
        <v>2</v>
      </c>
      <c r="Y29" s="75">
        <v>10</v>
      </c>
      <c r="Z29" s="75">
        <v>0</v>
      </c>
      <c r="AA29" s="75">
        <v>10</v>
      </c>
      <c r="AB29" s="75" t="s">
        <v>101</v>
      </c>
    </row>
    <row r="30" spans="1:28" ht="15" customHeight="1" x14ac:dyDescent="0.2">
      <c r="A30" s="1295"/>
      <c r="B30" s="98" t="s">
        <v>406</v>
      </c>
      <c r="C30" s="11">
        <v>2</v>
      </c>
      <c r="D30" s="11">
        <v>15</v>
      </c>
      <c r="E30" s="11">
        <v>15</v>
      </c>
      <c r="F30" s="11">
        <v>0</v>
      </c>
      <c r="G30" s="11" t="s">
        <v>99</v>
      </c>
      <c r="H30" s="1295"/>
      <c r="I30" s="98" t="s">
        <v>107</v>
      </c>
      <c r="J30" s="11">
        <v>6</v>
      </c>
      <c r="K30" s="11">
        <v>15</v>
      </c>
      <c r="L30" s="11">
        <v>10</v>
      </c>
      <c r="M30" s="11">
        <v>5</v>
      </c>
      <c r="N30" s="11" t="s">
        <v>99</v>
      </c>
      <c r="O30" s="1295"/>
      <c r="P30" s="98" t="s">
        <v>121</v>
      </c>
      <c r="Q30" s="11">
        <v>15</v>
      </c>
      <c r="R30" s="11">
        <v>50</v>
      </c>
      <c r="S30" s="11"/>
      <c r="T30" s="11"/>
      <c r="U30" s="11"/>
      <c r="V30" s="1290"/>
      <c r="W30" s="74" t="s">
        <v>107</v>
      </c>
      <c r="X30" s="75">
        <v>6</v>
      </c>
      <c r="Y30" s="75">
        <v>25</v>
      </c>
      <c r="Z30" s="75">
        <v>15</v>
      </c>
      <c r="AA30" s="75">
        <v>10</v>
      </c>
      <c r="AB30" s="75" t="s">
        <v>99</v>
      </c>
    </row>
    <row r="31" spans="1:28" ht="15" customHeight="1" x14ac:dyDescent="0.2">
      <c r="A31" s="1295"/>
      <c r="B31" s="96" t="s">
        <v>225</v>
      </c>
      <c r="C31" s="11">
        <v>3</v>
      </c>
      <c r="D31" s="11">
        <v>10</v>
      </c>
      <c r="E31" s="11">
        <v>10</v>
      </c>
      <c r="F31" s="11">
        <v>0</v>
      </c>
      <c r="G31" s="11" t="s">
        <v>99</v>
      </c>
      <c r="H31" s="1295"/>
      <c r="I31" s="98" t="s">
        <v>121</v>
      </c>
      <c r="J31" s="11">
        <v>10</v>
      </c>
      <c r="K31" s="11">
        <v>40</v>
      </c>
      <c r="L31" s="11"/>
      <c r="M31" s="11"/>
      <c r="N31" s="11"/>
      <c r="O31" s="1295"/>
      <c r="P31" s="8"/>
      <c r="Q31" s="92"/>
      <c r="R31" s="92"/>
      <c r="S31" s="92"/>
      <c r="T31" s="92"/>
      <c r="U31" s="92"/>
      <c r="V31" s="1290"/>
      <c r="W31" s="75" t="s">
        <v>121</v>
      </c>
      <c r="X31" s="75">
        <v>13</v>
      </c>
      <c r="Y31" s="75">
        <v>40</v>
      </c>
    </row>
    <row r="32" spans="1:28" ht="15" customHeight="1" x14ac:dyDescent="0.2">
      <c r="A32" s="1295"/>
      <c r="B32" s="98" t="s">
        <v>121</v>
      </c>
      <c r="C32" s="11">
        <v>14</v>
      </c>
      <c r="D32" s="11">
        <v>55</v>
      </c>
      <c r="E32" s="11"/>
      <c r="F32" s="11"/>
      <c r="G32" s="11"/>
      <c r="H32" s="1295"/>
      <c r="I32" s="8"/>
      <c r="J32" s="92"/>
      <c r="K32" s="92"/>
      <c r="L32" s="92"/>
      <c r="M32" s="92"/>
      <c r="N32" s="92"/>
      <c r="O32" s="1295"/>
      <c r="U32" s="11"/>
      <c r="V32" s="1290"/>
      <c r="W32" s="3"/>
      <c r="X32" s="3"/>
      <c r="Y32" s="3"/>
      <c r="Z32" s="3"/>
      <c r="AA32" s="3"/>
      <c r="AB32" s="3"/>
    </row>
    <row r="33" spans="1:28" ht="15" customHeight="1" x14ac:dyDescent="0.2">
      <c r="A33" s="1295"/>
      <c r="B33" s="8"/>
      <c r="C33" s="92"/>
      <c r="D33" s="92"/>
      <c r="E33" s="92"/>
      <c r="F33" s="92"/>
      <c r="G33" s="92"/>
      <c r="H33" s="1295"/>
      <c r="N33" s="11"/>
      <c r="O33" s="12"/>
      <c r="P33" s="11"/>
      <c r="Q33" s="11"/>
      <c r="R33" s="11"/>
      <c r="S33" s="11"/>
      <c r="T33" s="11"/>
      <c r="U33" s="11"/>
      <c r="V33" s="1290"/>
      <c r="W33" s="3"/>
      <c r="X33" s="3"/>
      <c r="Y33" s="3"/>
      <c r="Z33" s="3"/>
      <c r="AA33" s="3"/>
      <c r="AB33" s="3"/>
    </row>
    <row r="34" spans="1:28" ht="15" customHeight="1" thickBot="1" x14ac:dyDescent="0.25">
      <c r="A34" s="1296"/>
      <c r="B34" s="100" t="s">
        <v>135</v>
      </c>
      <c r="C34" s="101">
        <f>SUM(C26:C32)</f>
        <v>30</v>
      </c>
      <c r="D34" s="101">
        <f>SUM(D26:D32)</f>
        <v>125</v>
      </c>
      <c r="E34" s="101">
        <f>SUM(E26:E32)</f>
        <v>45</v>
      </c>
      <c r="F34" s="101">
        <f>SUM(F26:F32)</f>
        <v>25</v>
      </c>
      <c r="G34" s="101"/>
      <c r="H34" s="116"/>
      <c r="I34" s="117" t="s">
        <v>135</v>
      </c>
      <c r="J34" s="118">
        <f>SUM(J26:J31)</f>
        <v>30</v>
      </c>
      <c r="K34" s="118">
        <f>SUM(K26:K31)</f>
        <v>135</v>
      </c>
      <c r="L34" s="118">
        <f>SUM(L26:L31)</f>
        <v>50</v>
      </c>
      <c r="M34" s="118">
        <f>SUM(M26:M31)</f>
        <v>45</v>
      </c>
      <c r="N34" s="102"/>
      <c r="O34" s="114"/>
      <c r="P34" s="117" t="s">
        <v>135</v>
      </c>
      <c r="Q34" s="118">
        <f>SUM(Q26:Q30)</f>
        <v>30</v>
      </c>
      <c r="R34" s="118">
        <f>SUM(R26:R30)</f>
        <v>95</v>
      </c>
      <c r="S34" s="118">
        <f>SUM(S26:S30)</f>
        <v>30</v>
      </c>
      <c r="T34" s="118">
        <f>SUM(T26:T30)</f>
        <v>15</v>
      </c>
      <c r="U34" s="102"/>
      <c r="V34" s="1291"/>
      <c r="W34" s="81" t="s">
        <v>135</v>
      </c>
      <c r="X34" s="82">
        <f>SUM(X26:X31)</f>
        <v>30</v>
      </c>
      <c r="Y34" s="82">
        <f>SUM(Y26:Y31)</f>
        <v>130</v>
      </c>
      <c r="Z34" s="82">
        <f>SUM(Z26:Z31)</f>
        <v>40</v>
      </c>
      <c r="AA34" s="82">
        <f>SUM(AA26:AA31)</f>
        <v>50</v>
      </c>
      <c r="AB34" s="78"/>
    </row>
    <row r="35" spans="1:28" ht="15" customHeight="1" x14ac:dyDescent="0.2">
      <c r="A35" s="1294">
        <v>4</v>
      </c>
      <c r="B35" s="119" t="s">
        <v>195</v>
      </c>
      <c r="C35" s="97">
        <v>30</v>
      </c>
      <c r="D35" s="97"/>
      <c r="E35" s="97"/>
      <c r="F35" s="97"/>
      <c r="G35" s="97" t="s">
        <v>101</v>
      </c>
      <c r="H35" s="1294">
        <v>4</v>
      </c>
      <c r="I35" s="119" t="s">
        <v>195</v>
      </c>
      <c r="J35" s="97">
        <v>30</v>
      </c>
      <c r="K35" s="97"/>
      <c r="L35" s="97"/>
      <c r="M35" s="97"/>
      <c r="N35" s="97" t="s">
        <v>101</v>
      </c>
      <c r="O35" s="1294">
        <v>4</v>
      </c>
      <c r="P35" s="119" t="s">
        <v>195</v>
      </c>
      <c r="Q35" s="97">
        <v>30</v>
      </c>
      <c r="R35" s="97"/>
      <c r="S35" s="97"/>
      <c r="T35" s="97"/>
      <c r="U35" s="97"/>
      <c r="V35" s="91">
        <v>4</v>
      </c>
      <c r="W35" s="79" t="s">
        <v>195</v>
      </c>
      <c r="X35" s="80">
        <v>30</v>
      </c>
      <c r="Y35" s="80"/>
      <c r="Z35" s="80"/>
      <c r="AA35" s="80"/>
      <c r="AB35" s="80"/>
    </row>
    <row r="36" spans="1:28" ht="15" customHeight="1" thickBot="1" x14ac:dyDescent="0.25">
      <c r="A36" s="1296"/>
      <c r="B36" s="100" t="s">
        <v>135</v>
      </c>
      <c r="C36" s="101">
        <v>30</v>
      </c>
      <c r="D36" s="101"/>
      <c r="E36" s="101"/>
      <c r="F36" s="101"/>
      <c r="G36" s="101"/>
      <c r="H36" s="1296"/>
      <c r="I36" s="100" t="s">
        <v>135</v>
      </c>
      <c r="J36" s="101">
        <v>30</v>
      </c>
      <c r="K36" s="101"/>
      <c r="L36" s="101"/>
      <c r="M36" s="101"/>
      <c r="N36" s="101"/>
      <c r="O36" s="1296"/>
      <c r="P36" s="100" t="s">
        <v>135</v>
      </c>
      <c r="Q36" s="101">
        <v>30</v>
      </c>
      <c r="R36" s="101"/>
      <c r="S36" s="101"/>
      <c r="T36" s="101"/>
      <c r="U36" s="102"/>
      <c r="V36" s="90"/>
      <c r="W36" s="76" t="s">
        <v>135</v>
      </c>
      <c r="X36" s="77">
        <v>30</v>
      </c>
      <c r="Y36" s="77"/>
      <c r="Z36" s="77"/>
      <c r="AA36" s="77"/>
      <c r="AB36" s="78"/>
    </row>
    <row r="37" spans="1:28" ht="15" customHeight="1" thickBot="1" x14ac:dyDescent="0.25">
      <c r="A37" s="120"/>
      <c r="B37" s="121" t="s">
        <v>269</v>
      </c>
      <c r="C37" s="122">
        <v>120</v>
      </c>
      <c r="D37" s="122"/>
      <c r="E37" s="122"/>
      <c r="F37" s="122"/>
      <c r="G37" s="122"/>
      <c r="H37" s="120"/>
      <c r="I37" s="121" t="s">
        <v>269</v>
      </c>
      <c r="J37" s="122">
        <v>120</v>
      </c>
      <c r="K37" s="122"/>
      <c r="L37" s="122"/>
      <c r="M37" s="122"/>
      <c r="N37" s="122"/>
      <c r="O37" s="120"/>
      <c r="P37" s="121" t="s">
        <v>269</v>
      </c>
      <c r="Q37" s="122">
        <v>120</v>
      </c>
      <c r="R37" s="122"/>
      <c r="S37" s="122"/>
      <c r="T37" s="122"/>
      <c r="U37" s="122"/>
      <c r="V37" s="1289">
        <v>2</v>
      </c>
      <c r="W37" s="86" t="s">
        <v>269</v>
      </c>
      <c r="X37" s="87">
        <v>120</v>
      </c>
      <c r="Y37" s="87"/>
      <c r="Z37" s="87"/>
      <c r="AA37" s="87"/>
      <c r="AB37" s="87"/>
    </row>
    <row r="38" spans="1:28" ht="15" customHeight="1" x14ac:dyDescent="0.2">
      <c r="A38" s="12"/>
      <c r="B38" s="1288" t="s">
        <v>270</v>
      </c>
      <c r="C38" s="1288"/>
      <c r="D38" s="1288"/>
      <c r="E38" s="1288"/>
      <c r="F38" s="1288"/>
      <c r="G38" s="1288"/>
      <c r="H38" s="12"/>
      <c r="I38" s="1288" t="s">
        <v>284</v>
      </c>
      <c r="J38" s="1288"/>
      <c r="K38" s="1288"/>
      <c r="L38" s="1288"/>
      <c r="M38" s="1288"/>
      <c r="N38" s="1288"/>
      <c r="O38" s="123"/>
      <c r="P38" s="1288" t="s">
        <v>328</v>
      </c>
      <c r="Q38" s="1288"/>
      <c r="R38" s="1288"/>
      <c r="S38" s="1288"/>
      <c r="T38" s="1288"/>
      <c r="U38" s="1288"/>
      <c r="V38" s="1290"/>
      <c r="W38" s="1288" t="s">
        <v>410</v>
      </c>
      <c r="X38" s="1288"/>
      <c r="Y38" s="1288"/>
      <c r="Z38" s="1288"/>
      <c r="AA38" s="1288"/>
      <c r="AB38" s="1288"/>
    </row>
    <row r="39" spans="1:28" ht="15" customHeight="1" x14ac:dyDescent="0.2">
      <c r="A39" s="1295">
        <v>1</v>
      </c>
      <c r="B39" s="98" t="s">
        <v>240</v>
      </c>
      <c r="C39" s="11">
        <v>9</v>
      </c>
      <c r="D39" s="11">
        <v>20</v>
      </c>
      <c r="E39" s="11">
        <v>20</v>
      </c>
      <c r="F39" s="11">
        <v>0</v>
      </c>
      <c r="G39" s="11" t="s">
        <v>101</v>
      </c>
      <c r="H39" s="1295">
        <v>3</v>
      </c>
      <c r="I39" s="98" t="s">
        <v>285</v>
      </c>
      <c r="J39" s="11">
        <v>5</v>
      </c>
      <c r="K39" s="11">
        <v>20</v>
      </c>
      <c r="L39" s="11">
        <v>10</v>
      </c>
      <c r="M39" s="11">
        <v>10</v>
      </c>
      <c r="N39" s="11" t="s">
        <v>101</v>
      </c>
      <c r="O39" s="1297">
        <v>3</v>
      </c>
      <c r="P39" s="98" t="s">
        <v>70</v>
      </c>
      <c r="Q39" s="98">
        <v>5</v>
      </c>
      <c r="R39" s="98">
        <v>10</v>
      </c>
      <c r="S39" s="98">
        <v>10</v>
      </c>
      <c r="T39" s="98">
        <v>0</v>
      </c>
      <c r="U39" s="98" t="s">
        <v>99</v>
      </c>
      <c r="V39" s="1290"/>
      <c r="W39" s="11" t="s">
        <v>287</v>
      </c>
      <c r="X39" s="11">
        <v>4</v>
      </c>
      <c r="Y39" s="11">
        <v>15</v>
      </c>
      <c r="Z39" s="11">
        <v>15</v>
      </c>
      <c r="AA39" s="11">
        <v>0</v>
      </c>
      <c r="AB39" s="11" t="s">
        <v>101</v>
      </c>
    </row>
    <row r="40" spans="1:28" ht="15" customHeight="1" thickBot="1" x14ac:dyDescent="0.25">
      <c r="A40" s="1296"/>
      <c r="B40" s="112" t="s">
        <v>135</v>
      </c>
      <c r="C40" s="102">
        <v>9</v>
      </c>
      <c r="D40" s="102">
        <v>20</v>
      </c>
      <c r="E40" s="102">
        <v>20</v>
      </c>
      <c r="F40" s="102">
        <v>0</v>
      </c>
      <c r="G40" s="102"/>
      <c r="H40" s="1295"/>
      <c r="I40" s="98" t="s">
        <v>286</v>
      </c>
      <c r="J40" s="11">
        <v>3</v>
      </c>
      <c r="K40" s="11">
        <v>10</v>
      </c>
      <c r="L40" s="11">
        <v>5</v>
      </c>
      <c r="M40" s="11">
        <v>5</v>
      </c>
      <c r="N40" s="11" t="s">
        <v>101</v>
      </c>
      <c r="O40" s="1297"/>
      <c r="P40" s="98" t="s">
        <v>329</v>
      </c>
      <c r="Q40" s="98">
        <v>5</v>
      </c>
      <c r="R40" s="98">
        <v>10</v>
      </c>
      <c r="S40" s="98">
        <v>10</v>
      </c>
      <c r="T40" s="98">
        <v>0</v>
      </c>
      <c r="U40" s="98" t="s">
        <v>101</v>
      </c>
      <c r="V40" s="1290"/>
      <c r="W40" s="11" t="s">
        <v>257</v>
      </c>
      <c r="X40" s="11">
        <v>3</v>
      </c>
      <c r="Y40" s="11">
        <v>15</v>
      </c>
      <c r="Z40" s="11">
        <v>10</v>
      </c>
      <c r="AA40" s="11">
        <v>5</v>
      </c>
      <c r="AB40" s="11" t="s">
        <v>99</v>
      </c>
    </row>
    <row r="41" spans="1:28" ht="15" customHeight="1" thickBot="1" x14ac:dyDescent="0.25">
      <c r="A41" s="1294">
        <v>2</v>
      </c>
      <c r="B41" s="98" t="s">
        <v>244</v>
      </c>
      <c r="C41" s="11">
        <v>3</v>
      </c>
      <c r="D41" s="11">
        <v>10</v>
      </c>
      <c r="E41" s="11">
        <v>10</v>
      </c>
      <c r="F41" s="11">
        <v>0</v>
      </c>
      <c r="G41" s="11" t="s">
        <v>101</v>
      </c>
      <c r="H41" s="1295"/>
      <c r="I41" s="98" t="s">
        <v>71</v>
      </c>
      <c r="J41" s="11">
        <v>2</v>
      </c>
      <c r="K41" s="11">
        <v>10</v>
      </c>
      <c r="L41" s="11">
        <v>0</v>
      </c>
      <c r="M41" s="11">
        <v>10</v>
      </c>
      <c r="N41" s="11" t="s">
        <v>101</v>
      </c>
      <c r="O41" s="1297"/>
      <c r="P41" s="98" t="s">
        <v>330</v>
      </c>
      <c r="Q41" s="98">
        <v>5</v>
      </c>
      <c r="R41" s="98">
        <v>15</v>
      </c>
      <c r="S41" s="98">
        <v>5</v>
      </c>
      <c r="T41" s="98">
        <v>10</v>
      </c>
      <c r="U41" s="98" t="s">
        <v>101</v>
      </c>
      <c r="V41" s="1291"/>
      <c r="W41" s="100" t="s">
        <v>135</v>
      </c>
      <c r="X41" s="101">
        <f>SUM(X39:X40)</f>
        <v>7</v>
      </c>
      <c r="Y41" s="101">
        <f>SUM(Y39:Y40)</f>
        <v>30</v>
      </c>
      <c r="Z41" s="101">
        <f>SUM(Z39:Z40)</f>
        <v>25</v>
      </c>
      <c r="AA41" s="101">
        <f>SUM(AA39:AA40)</f>
        <v>5</v>
      </c>
      <c r="AB41" s="102"/>
    </row>
    <row r="42" spans="1:28" ht="15" customHeight="1" thickBot="1" x14ac:dyDescent="0.25">
      <c r="A42" s="1296"/>
      <c r="B42" s="112" t="s">
        <v>135</v>
      </c>
      <c r="C42" s="102">
        <v>3</v>
      </c>
      <c r="D42" s="102">
        <v>10</v>
      </c>
      <c r="E42" s="102">
        <v>10</v>
      </c>
      <c r="F42" s="102">
        <v>0</v>
      </c>
      <c r="G42" s="102"/>
      <c r="H42" s="1296"/>
      <c r="I42" s="112" t="s">
        <v>135</v>
      </c>
      <c r="J42" s="102">
        <f>SUM(J39:J41)</f>
        <v>10</v>
      </c>
      <c r="K42" s="102">
        <f>SUM(K39:K41)</f>
        <v>40</v>
      </c>
      <c r="L42" s="102">
        <f>SUM(L39:L41)</f>
        <v>15</v>
      </c>
      <c r="M42" s="102">
        <f>SUM(M39:M41)</f>
        <v>25</v>
      </c>
      <c r="N42" s="102"/>
      <c r="O42" s="1298"/>
      <c r="P42" s="112" t="s">
        <v>135</v>
      </c>
      <c r="Q42" s="101">
        <f>SUM(Q39:Q41)</f>
        <v>15</v>
      </c>
      <c r="R42" s="101">
        <f>SUM(R39:R41)</f>
        <v>35</v>
      </c>
      <c r="S42" s="101">
        <f>SUM(S39:S41)</f>
        <v>25</v>
      </c>
      <c r="T42" s="101">
        <f>SUM(T39:T41)</f>
        <v>10</v>
      </c>
      <c r="U42" s="124"/>
      <c r="V42" s="1289">
        <v>3</v>
      </c>
      <c r="W42" s="75" t="s">
        <v>411</v>
      </c>
      <c r="X42" s="75">
        <v>5</v>
      </c>
      <c r="Y42" s="75">
        <v>10</v>
      </c>
      <c r="Z42" s="75">
        <v>0</v>
      </c>
      <c r="AA42" s="75">
        <v>10</v>
      </c>
      <c r="AB42" s="75" t="s">
        <v>101</v>
      </c>
    </row>
    <row r="43" spans="1:28" ht="15" customHeight="1" x14ac:dyDescent="0.2">
      <c r="A43" s="1294">
        <v>3</v>
      </c>
      <c r="B43" s="113" t="s">
        <v>27</v>
      </c>
      <c r="C43" s="97">
        <v>3</v>
      </c>
      <c r="D43" s="97">
        <v>10</v>
      </c>
      <c r="E43" s="97">
        <v>10</v>
      </c>
      <c r="F43" s="97">
        <v>0</v>
      </c>
      <c r="G43" s="97" t="s">
        <v>99</v>
      </c>
      <c r="V43" s="1290"/>
      <c r="W43" s="75" t="s">
        <v>131</v>
      </c>
      <c r="X43" s="75">
        <v>6</v>
      </c>
      <c r="Y43" s="75">
        <v>25</v>
      </c>
      <c r="Z43" s="84">
        <v>10</v>
      </c>
      <c r="AA43" s="84">
        <v>15</v>
      </c>
      <c r="AB43" s="85" t="s">
        <v>99</v>
      </c>
    </row>
    <row r="44" spans="1:28" ht="15" customHeight="1" thickBot="1" x14ac:dyDescent="0.25">
      <c r="A44" s="1295"/>
      <c r="B44" s="98" t="s">
        <v>11</v>
      </c>
      <c r="C44" s="11">
        <v>3</v>
      </c>
      <c r="D44" s="11">
        <v>10</v>
      </c>
      <c r="E44" s="11">
        <v>10</v>
      </c>
      <c r="F44" s="11">
        <v>0</v>
      </c>
      <c r="G44" s="11" t="s">
        <v>99</v>
      </c>
      <c r="V44" s="1291"/>
      <c r="W44" s="78" t="s">
        <v>95</v>
      </c>
      <c r="X44" s="78">
        <v>2</v>
      </c>
      <c r="Y44" s="78">
        <v>10</v>
      </c>
      <c r="Z44" s="78">
        <v>0</v>
      </c>
      <c r="AA44" s="78">
        <v>10</v>
      </c>
      <c r="AB44" s="88" t="s">
        <v>99</v>
      </c>
    </row>
    <row r="45" spans="1:28" ht="15" customHeight="1" x14ac:dyDescent="0.2">
      <c r="A45" s="1295"/>
      <c r="B45" s="98" t="s">
        <v>273</v>
      </c>
      <c r="C45" s="11">
        <v>3</v>
      </c>
      <c r="D45" s="11">
        <v>10</v>
      </c>
      <c r="E45" s="11">
        <v>10</v>
      </c>
      <c r="F45" s="11">
        <v>0</v>
      </c>
      <c r="G45" s="11" t="s">
        <v>101</v>
      </c>
      <c r="V45" s="89"/>
      <c r="W45" s="81" t="s">
        <v>135</v>
      </c>
      <c r="X45" s="82">
        <f>SUM(X42:X44)</f>
        <v>13</v>
      </c>
      <c r="Y45" s="82">
        <f>SUM(Y42:Y44)</f>
        <v>45</v>
      </c>
      <c r="Z45" s="82">
        <f>SUM(Z42:Z44)</f>
        <v>10</v>
      </c>
      <c r="AA45" s="82">
        <f>SUM(AA42:AA44)</f>
        <v>35</v>
      </c>
    </row>
    <row r="46" spans="1:28" ht="15" customHeight="1" x14ac:dyDescent="0.2">
      <c r="A46" s="1295"/>
      <c r="B46" s="98" t="s">
        <v>178</v>
      </c>
      <c r="C46" s="11">
        <v>2</v>
      </c>
      <c r="D46" s="11">
        <v>10</v>
      </c>
      <c r="E46" s="11">
        <v>0</v>
      </c>
      <c r="F46" s="11">
        <v>10</v>
      </c>
      <c r="G46" s="11" t="s">
        <v>101</v>
      </c>
      <c r="V46" s="89"/>
    </row>
    <row r="47" spans="1:28" ht="15" customHeight="1" x14ac:dyDescent="0.2">
      <c r="A47" s="1295"/>
      <c r="B47" s="98" t="s">
        <v>243</v>
      </c>
      <c r="C47" s="11">
        <v>3</v>
      </c>
      <c r="D47" s="11">
        <v>10</v>
      </c>
      <c r="E47" s="11">
        <v>10</v>
      </c>
      <c r="F47" s="11">
        <v>0</v>
      </c>
      <c r="G47" s="11" t="s">
        <v>101</v>
      </c>
      <c r="V47" s="89"/>
      <c r="W47" s="83"/>
    </row>
    <row r="48" spans="1:28" ht="15" customHeight="1" thickBot="1" x14ac:dyDescent="0.25">
      <c r="A48" s="1296"/>
      <c r="B48" s="100" t="s">
        <v>135</v>
      </c>
      <c r="C48" s="101">
        <f>SUM(C43:C47)</f>
        <v>14</v>
      </c>
      <c r="D48" s="101">
        <f>SUM(D43:D47)</f>
        <v>50</v>
      </c>
      <c r="E48" s="101">
        <f>SUM(E43:E47)</f>
        <v>40</v>
      </c>
      <c r="F48" s="101">
        <f>SUM(F43:F47)</f>
        <v>10</v>
      </c>
      <c r="G48" s="101"/>
      <c r="H48" s="125"/>
      <c r="I48" s="11"/>
      <c r="J48" s="11"/>
      <c r="K48" s="11"/>
      <c r="L48" s="11"/>
      <c r="M48" s="11"/>
      <c r="N48" s="11"/>
      <c r="O48" s="12"/>
      <c r="P48" s="11"/>
      <c r="Q48" s="11"/>
      <c r="R48" s="11"/>
      <c r="S48" s="11"/>
      <c r="T48" s="11"/>
      <c r="U48" s="11"/>
      <c r="V48" s="89"/>
      <c r="W48" s="81"/>
      <c r="X48" s="82"/>
      <c r="Y48" s="82"/>
      <c r="Z48" s="82"/>
      <c r="AA48" s="82"/>
    </row>
    <row r="49" spans="2:28" ht="15" customHeight="1" x14ac:dyDescent="0.2"/>
    <row r="50" spans="2:28" ht="15" customHeight="1" x14ac:dyDescent="0.2">
      <c r="B50" s="96"/>
      <c r="I50" s="96"/>
      <c r="P50" s="96"/>
      <c r="W50" s="96"/>
    </row>
    <row r="51" spans="2:28" ht="15" customHeight="1" x14ac:dyDescent="0.2">
      <c r="B51" s="92"/>
      <c r="I51" s="98"/>
      <c r="P51" s="98"/>
      <c r="W51" s="98"/>
    </row>
    <row r="52" spans="2:28" ht="15" customHeight="1" x14ac:dyDescent="0.2">
      <c r="I52" s="98"/>
      <c r="P52" s="98"/>
    </row>
    <row r="53" spans="2:28" ht="15" customHeight="1" x14ac:dyDescent="0.2"/>
    <row r="54" spans="2:28" ht="15" customHeight="1" x14ac:dyDescent="0.2"/>
    <row r="55" spans="2:28" ht="68.25" customHeight="1" x14ac:dyDescent="0.2">
      <c r="B55" s="1293" t="s">
        <v>417</v>
      </c>
      <c r="C55" s="1293"/>
      <c r="D55" s="1293"/>
      <c r="E55" s="1293"/>
      <c r="F55" s="1293"/>
      <c r="G55" s="1293"/>
      <c r="H55" s="103"/>
      <c r="I55" s="1293" t="s">
        <v>289</v>
      </c>
      <c r="J55" s="1293"/>
      <c r="K55" s="1293"/>
      <c r="L55" s="1293"/>
      <c r="M55" s="1293"/>
      <c r="N55" s="1293"/>
      <c r="O55" s="103"/>
      <c r="P55" s="1293" t="s">
        <v>289</v>
      </c>
      <c r="Q55" s="1293"/>
      <c r="R55" s="1293"/>
      <c r="S55" s="1293"/>
      <c r="T55" s="1293"/>
      <c r="U55" s="1293"/>
      <c r="W55" s="1293" t="s">
        <v>289</v>
      </c>
      <c r="X55" s="1293"/>
      <c r="Y55" s="1293"/>
      <c r="Z55" s="1293"/>
      <c r="AA55" s="1293"/>
      <c r="AB55" s="1293"/>
    </row>
    <row r="56" spans="2:28" ht="59.25" customHeight="1" x14ac:dyDescent="0.2">
      <c r="B56" s="1292" t="s">
        <v>418</v>
      </c>
      <c r="C56" s="1292"/>
      <c r="D56" s="1292"/>
      <c r="E56" s="1292"/>
      <c r="F56" s="1292"/>
      <c r="G56" s="1292"/>
      <c r="H56" s="103"/>
      <c r="I56" s="1292" t="s">
        <v>419</v>
      </c>
      <c r="J56" s="1292"/>
      <c r="K56" s="1292"/>
      <c r="L56" s="1292"/>
      <c r="M56" s="1292"/>
      <c r="N56" s="1292"/>
      <c r="O56" s="103"/>
      <c r="P56" s="1292" t="s">
        <v>420</v>
      </c>
      <c r="Q56" s="1292"/>
      <c r="R56" s="1292"/>
      <c r="S56" s="1292"/>
      <c r="T56" s="1292"/>
      <c r="U56" s="1292"/>
      <c r="W56" s="1292" t="s">
        <v>421</v>
      </c>
      <c r="X56" s="1292"/>
      <c r="Y56" s="1292"/>
      <c r="Z56" s="1292"/>
      <c r="AA56" s="1292"/>
      <c r="AB56" s="1292"/>
    </row>
  </sheetData>
  <mergeCells count="38">
    <mergeCell ref="A3:A11"/>
    <mergeCell ref="H3:H12"/>
    <mergeCell ref="O3:O12"/>
    <mergeCell ref="B1:G1"/>
    <mergeCell ref="I1:N1"/>
    <mergeCell ref="A26:A34"/>
    <mergeCell ref="H26:H33"/>
    <mergeCell ref="O26:O32"/>
    <mergeCell ref="A13:A25"/>
    <mergeCell ref="H13:H24"/>
    <mergeCell ref="O13:O24"/>
    <mergeCell ref="I56:N56"/>
    <mergeCell ref="P55:U55"/>
    <mergeCell ref="P56:U56"/>
    <mergeCell ref="B56:G56"/>
    <mergeCell ref="A35:A36"/>
    <mergeCell ref="H35:H36"/>
    <mergeCell ref="O35:O36"/>
    <mergeCell ref="A41:A42"/>
    <mergeCell ref="A43:A48"/>
    <mergeCell ref="A39:A40"/>
    <mergeCell ref="H39:H42"/>
    <mergeCell ref="O39:O42"/>
    <mergeCell ref="B38:G38"/>
    <mergeCell ref="I38:N38"/>
    <mergeCell ref="B55:G55"/>
    <mergeCell ref="I55:N55"/>
    <mergeCell ref="W1:AB1"/>
    <mergeCell ref="P38:U38"/>
    <mergeCell ref="V37:V41"/>
    <mergeCell ref="V42:V44"/>
    <mergeCell ref="W56:AB56"/>
    <mergeCell ref="W55:AB55"/>
    <mergeCell ref="W38:AB38"/>
    <mergeCell ref="P1:U1"/>
    <mergeCell ref="V3:V12"/>
    <mergeCell ref="V13:V24"/>
    <mergeCell ref="V26:V34"/>
  </mergeCells>
  <printOptions horizontalCentered="1" gridLines="1"/>
  <pageMargins left="0.31496062992125984" right="0.31496062992125984" top="0.55118110236220474" bottom="0.55118110236220474" header="0.31496062992125984" footer="0.31496062992125984"/>
  <pageSetup paperSize="9" scale="80" orientation="portrait" r:id="rId1"/>
  <colBreaks count="3" manualBreakCount="3">
    <brk id="7" max="1048575" man="1"/>
    <brk id="14"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57FC1-0E6E-4F45-ADBE-9568BD5588A1}">
  <sheetPr>
    <pageSetUpPr fitToPage="1"/>
  </sheetPr>
  <dimension ref="A1:P81"/>
  <sheetViews>
    <sheetView topLeftCell="J42" zoomScale="90" zoomScaleNormal="90" workbookViewId="0">
      <selection activeCell="M51" sqref="M51"/>
    </sheetView>
  </sheetViews>
  <sheetFormatPr defaultColWidth="9.140625" defaultRowHeight="15.75" x14ac:dyDescent="0.25"/>
  <cols>
    <col min="1" max="4" width="4.5703125" style="848" customWidth="1"/>
    <col min="5" max="11" width="4.5703125" style="921" customWidth="1"/>
    <col min="12" max="12" width="6.5703125" style="848" customWidth="1"/>
    <col min="13" max="13" width="169.85546875" style="1036" customWidth="1"/>
    <col min="14" max="16" width="34.42578125" style="625" customWidth="1"/>
    <col min="17" max="16384" width="9.140625" style="848"/>
  </cols>
  <sheetData>
    <row r="1" spans="1:16" ht="51.75" customHeight="1" thickBot="1" x14ac:dyDescent="0.3">
      <c r="A1" s="1089"/>
      <c r="B1" s="1090"/>
      <c r="C1" s="1091">
        <v>2026</v>
      </c>
      <c r="D1" s="1092"/>
      <c r="E1" s="1092"/>
      <c r="F1" s="1092"/>
      <c r="G1" s="1092"/>
      <c r="H1" s="1092"/>
      <c r="I1" s="1092"/>
      <c r="J1" s="1092"/>
      <c r="K1" s="1093"/>
      <c r="M1" s="1010" t="s">
        <v>610</v>
      </c>
      <c r="N1" s="1011" t="s">
        <v>1449</v>
      </c>
      <c r="O1" s="1012" t="s">
        <v>641</v>
      </c>
      <c r="P1" s="1012" t="s">
        <v>1561</v>
      </c>
    </row>
    <row r="2" spans="1:16" ht="17.25" customHeight="1" thickBot="1" x14ac:dyDescent="0.3">
      <c r="A2" s="1094"/>
      <c r="B2" s="1095"/>
      <c r="C2" s="849"/>
      <c r="D2" s="850"/>
      <c r="E2" s="851" t="s">
        <v>611</v>
      </c>
      <c r="F2" s="851" t="s">
        <v>112</v>
      </c>
      <c r="G2" s="851" t="s">
        <v>612</v>
      </c>
      <c r="H2" s="851" t="s">
        <v>613</v>
      </c>
      <c r="I2" s="851" t="s">
        <v>59</v>
      </c>
      <c r="J2" s="851" t="s">
        <v>614</v>
      </c>
      <c r="K2" s="851" t="s">
        <v>274</v>
      </c>
      <c r="M2" s="626" t="s">
        <v>1685</v>
      </c>
      <c r="N2" s="1013" t="s">
        <v>1742</v>
      </c>
      <c r="O2" s="1014"/>
      <c r="P2" s="1014"/>
    </row>
    <row r="3" spans="1:16" ht="17.25" customHeight="1" thickBot="1" x14ac:dyDescent="0.3">
      <c r="A3" s="1087"/>
      <c r="B3" s="1088"/>
      <c r="C3" s="849"/>
      <c r="D3" s="1096" t="s">
        <v>1394</v>
      </c>
      <c r="E3" s="890">
        <v>24</v>
      </c>
      <c r="F3" s="890">
        <v>25</v>
      </c>
      <c r="G3" s="890">
        <v>26</v>
      </c>
      <c r="H3" s="890">
        <v>27</v>
      </c>
      <c r="I3" s="890">
        <v>28</v>
      </c>
      <c r="J3" s="890">
        <v>29</v>
      </c>
      <c r="K3" s="890">
        <v>30</v>
      </c>
      <c r="M3" s="1015" t="s">
        <v>1686</v>
      </c>
      <c r="N3" s="1016" t="s">
        <v>1743</v>
      </c>
      <c r="O3" s="1014"/>
      <c r="P3" s="1014"/>
    </row>
    <row r="4" spans="1:16" ht="17.25" customHeight="1" thickBot="1" x14ac:dyDescent="0.3">
      <c r="A4" s="852" t="s">
        <v>1524</v>
      </c>
      <c r="B4" s="853" t="s">
        <v>1395</v>
      </c>
      <c r="C4" s="849"/>
      <c r="D4" s="1097"/>
      <c r="E4" s="895">
        <v>31</v>
      </c>
      <c r="F4" s="1017"/>
      <c r="G4" s="1017"/>
      <c r="H4" s="1017"/>
      <c r="I4" s="1017"/>
      <c r="J4" s="1017"/>
      <c r="K4" s="896"/>
      <c r="M4" s="1015" t="s">
        <v>1687</v>
      </c>
      <c r="N4" s="1014"/>
      <c r="O4" s="1014"/>
    </row>
    <row r="5" spans="1:16" ht="17.25" customHeight="1" thickBot="1" x14ac:dyDescent="0.3">
      <c r="A5" s="1087"/>
      <c r="B5" s="1088"/>
      <c r="C5" s="849"/>
      <c r="D5" s="854"/>
      <c r="E5" s="855" t="s">
        <v>611</v>
      </c>
      <c r="F5" s="855" t="s">
        <v>112</v>
      </c>
      <c r="G5" s="855" t="s">
        <v>612</v>
      </c>
      <c r="H5" s="855" t="s">
        <v>613</v>
      </c>
      <c r="I5" s="855" t="s">
        <v>59</v>
      </c>
      <c r="J5" s="855" t="s">
        <v>614</v>
      </c>
      <c r="K5" s="855" t="s">
        <v>274</v>
      </c>
      <c r="M5" s="627" t="s">
        <v>1688</v>
      </c>
      <c r="N5" s="1018" t="s">
        <v>1744</v>
      </c>
      <c r="O5" s="1014"/>
      <c r="P5" s="1014"/>
    </row>
    <row r="6" spans="1:16" ht="17.25" customHeight="1" thickBot="1" x14ac:dyDescent="0.3">
      <c r="A6" s="852" t="s">
        <v>1524</v>
      </c>
      <c r="B6" s="853" t="s">
        <v>1395</v>
      </c>
      <c r="C6" s="849"/>
      <c r="D6" s="1100" t="s">
        <v>615</v>
      </c>
      <c r="E6" s="1019"/>
      <c r="F6" s="897">
        <v>1</v>
      </c>
      <c r="G6" s="897">
        <v>2</v>
      </c>
      <c r="H6" s="897">
        <v>3</v>
      </c>
      <c r="I6" s="897">
        <v>4</v>
      </c>
      <c r="J6" s="897">
        <v>5</v>
      </c>
      <c r="K6" s="898">
        <v>6</v>
      </c>
      <c r="M6" s="628" t="s">
        <v>1689</v>
      </c>
      <c r="N6" s="1018" t="s">
        <v>1745</v>
      </c>
      <c r="O6" s="1014"/>
      <c r="P6" s="1014"/>
    </row>
    <row r="7" spans="1:16" ht="17.25" customHeight="1" thickBot="1" x14ac:dyDescent="0.3">
      <c r="A7" s="852" t="s">
        <v>1525</v>
      </c>
      <c r="B7" s="853" t="s">
        <v>115</v>
      </c>
      <c r="C7" s="849" t="s">
        <v>1396</v>
      </c>
      <c r="D7" s="1101"/>
      <c r="E7" s="899">
        <v>7</v>
      </c>
      <c r="F7" s="895">
        <v>8</v>
      </c>
      <c r="G7" s="895">
        <v>9</v>
      </c>
      <c r="H7" s="895">
        <v>10</v>
      </c>
      <c r="I7" s="895">
        <v>11</v>
      </c>
      <c r="J7" s="895">
        <v>12</v>
      </c>
      <c r="K7" s="896">
        <v>13</v>
      </c>
      <c r="M7" s="1020" t="s">
        <v>1690</v>
      </c>
      <c r="N7" s="1016"/>
      <c r="O7" s="1014"/>
      <c r="P7" s="1014"/>
    </row>
    <row r="8" spans="1:16" ht="17.25" customHeight="1" thickBot="1" x14ac:dyDescent="0.3">
      <c r="A8" s="1098" t="s">
        <v>129</v>
      </c>
      <c r="B8" s="1099"/>
      <c r="C8" s="849" t="s">
        <v>1397</v>
      </c>
      <c r="D8" s="1101"/>
      <c r="E8" s="895">
        <v>14</v>
      </c>
      <c r="F8" s="895">
        <v>15</v>
      </c>
      <c r="G8" s="895">
        <v>16</v>
      </c>
      <c r="H8" s="895">
        <v>17</v>
      </c>
      <c r="I8" s="895">
        <v>18</v>
      </c>
      <c r="J8" s="895">
        <v>19</v>
      </c>
      <c r="K8" s="896">
        <v>20</v>
      </c>
      <c r="M8" s="1021"/>
      <c r="O8" s="1014"/>
      <c r="P8" s="1014"/>
    </row>
    <row r="9" spans="1:16" ht="17.25" customHeight="1" thickBot="1" x14ac:dyDescent="0.3">
      <c r="A9" s="1098" t="s">
        <v>120</v>
      </c>
      <c r="B9" s="1099"/>
      <c r="C9" s="1022"/>
      <c r="D9" s="1101"/>
      <c r="E9" s="895">
        <v>21</v>
      </c>
      <c r="F9" s="895">
        <v>22</v>
      </c>
      <c r="G9" s="895">
        <v>23</v>
      </c>
      <c r="H9" s="895">
        <v>24</v>
      </c>
      <c r="I9" s="895">
        <v>25</v>
      </c>
      <c r="J9" s="895">
        <v>26</v>
      </c>
      <c r="K9" s="896">
        <v>27</v>
      </c>
      <c r="M9" s="1023" t="s">
        <v>1691</v>
      </c>
      <c r="N9" s="1016"/>
      <c r="O9" s="1014"/>
      <c r="P9" s="1014"/>
    </row>
    <row r="10" spans="1:16" ht="17.25" customHeight="1" thickBot="1" x14ac:dyDescent="0.3">
      <c r="A10" s="1098" t="s">
        <v>122</v>
      </c>
      <c r="B10" s="1099"/>
      <c r="C10" s="849" t="s">
        <v>1398</v>
      </c>
      <c r="D10" s="1102"/>
      <c r="E10" s="895">
        <v>28</v>
      </c>
      <c r="F10" s="895">
        <v>29</v>
      </c>
      <c r="G10" s="895">
        <v>30</v>
      </c>
      <c r="H10" s="859"/>
      <c r="I10" s="859"/>
      <c r="J10" s="859"/>
      <c r="K10" s="859"/>
      <c r="M10" s="1020" t="s">
        <v>1692</v>
      </c>
      <c r="N10" s="1016"/>
      <c r="O10" s="1014"/>
      <c r="P10" s="1014"/>
    </row>
    <row r="11" spans="1:16" ht="17.25" customHeight="1" thickBot="1" x14ac:dyDescent="0.3">
      <c r="A11" s="1098"/>
      <c r="B11" s="1099"/>
      <c r="C11" s="849"/>
      <c r="D11" s="856"/>
      <c r="E11" s="855" t="s">
        <v>611</v>
      </c>
      <c r="F11" s="855" t="s">
        <v>112</v>
      </c>
      <c r="G11" s="855" t="s">
        <v>612</v>
      </c>
      <c r="H11" s="855" t="s">
        <v>613</v>
      </c>
      <c r="I11" s="855" t="s">
        <v>59</v>
      </c>
      <c r="J11" s="855" t="s">
        <v>614</v>
      </c>
      <c r="K11" s="855" t="s">
        <v>274</v>
      </c>
      <c r="M11" s="629" t="s">
        <v>1693</v>
      </c>
      <c r="N11" s="1024" t="s">
        <v>1748</v>
      </c>
      <c r="O11" s="1025" t="s">
        <v>1746</v>
      </c>
      <c r="P11" s="1025" t="s">
        <v>1747</v>
      </c>
    </row>
    <row r="12" spans="1:16" ht="17.25" customHeight="1" thickBot="1" x14ac:dyDescent="0.3">
      <c r="A12" s="1098" t="s">
        <v>1694</v>
      </c>
      <c r="B12" s="1099"/>
      <c r="C12" s="849" t="s">
        <v>1398</v>
      </c>
      <c r="D12" s="1100" t="s">
        <v>616</v>
      </c>
      <c r="E12" s="900"/>
      <c r="F12" s="890"/>
      <c r="G12" s="901"/>
      <c r="H12" s="901">
        <v>1</v>
      </c>
      <c r="I12" s="901">
        <v>2</v>
      </c>
      <c r="J12" s="901">
        <v>3</v>
      </c>
      <c r="K12" s="894">
        <v>4</v>
      </c>
      <c r="M12" s="1020" t="s">
        <v>1695</v>
      </c>
      <c r="N12" s="1016"/>
      <c r="O12" s="1014"/>
      <c r="P12" s="1014"/>
    </row>
    <row r="13" spans="1:16" ht="17.25" customHeight="1" thickBot="1" x14ac:dyDescent="0.3">
      <c r="A13" s="1098" t="s">
        <v>538</v>
      </c>
      <c r="B13" s="1099"/>
      <c r="C13" s="849" t="s">
        <v>1399</v>
      </c>
      <c r="D13" s="1101"/>
      <c r="E13" s="899">
        <v>5</v>
      </c>
      <c r="F13" s="895">
        <v>6</v>
      </c>
      <c r="G13" s="895">
        <v>7</v>
      </c>
      <c r="H13" s="895">
        <v>8</v>
      </c>
      <c r="I13" s="895">
        <v>9</v>
      </c>
      <c r="J13" s="895">
        <v>10</v>
      </c>
      <c r="K13" s="896">
        <v>11</v>
      </c>
      <c r="M13" s="630"/>
      <c r="N13" s="1016"/>
      <c r="O13" s="1014"/>
      <c r="P13" s="1014"/>
    </row>
    <row r="14" spans="1:16" ht="17.25" customHeight="1" thickBot="1" x14ac:dyDescent="0.3">
      <c r="A14" s="1098" t="s">
        <v>539</v>
      </c>
      <c r="B14" s="1099"/>
      <c r="C14" s="849" t="s">
        <v>1400</v>
      </c>
      <c r="D14" s="1101"/>
      <c r="E14" s="902">
        <v>12</v>
      </c>
      <c r="F14" s="903">
        <v>13</v>
      </c>
      <c r="G14" s="903">
        <v>14</v>
      </c>
      <c r="H14" s="903">
        <v>15</v>
      </c>
      <c r="I14" s="903">
        <v>16</v>
      </c>
      <c r="J14" s="903">
        <v>17</v>
      </c>
      <c r="K14" s="904">
        <v>18</v>
      </c>
      <c r="M14" s="1026" t="s">
        <v>1696</v>
      </c>
      <c r="N14" s="1027" t="s">
        <v>1749</v>
      </c>
      <c r="O14" s="1014"/>
      <c r="P14" s="1014"/>
    </row>
    <row r="15" spans="1:16" ht="17.25" customHeight="1" thickBot="1" x14ac:dyDescent="0.3">
      <c r="A15" s="1098" t="s">
        <v>540</v>
      </c>
      <c r="B15" s="1099"/>
      <c r="C15" s="849"/>
      <c r="D15" s="1101"/>
      <c r="E15" s="899">
        <v>19</v>
      </c>
      <c r="F15" s="895">
        <v>20</v>
      </c>
      <c r="G15" s="895">
        <v>21</v>
      </c>
      <c r="H15" s="895">
        <v>22</v>
      </c>
      <c r="I15" s="907">
        <v>23</v>
      </c>
      <c r="J15" s="895">
        <v>24</v>
      </c>
      <c r="K15" s="896">
        <v>25</v>
      </c>
      <c r="M15" s="632" t="s">
        <v>1697</v>
      </c>
      <c r="N15" s="1016"/>
      <c r="O15" s="1014"/>
      <c r="P15" s="1014"/>
    </row>
    <row r="16" spans="1:16" ht="17.25" customHeight="1" thickBot="1" x14ac:dyDescent="0.3">
      <c r="A16" s="1098" t="s">
        <v>541</v>
      </c>
      <c r="B16" s="1099"/>
      <c r="C16" s="849"/>
      <c r="D16" s="1102"/>
      <c r="E16" s="899">
        <v>26</v>
      </c>
      <c r="F16" s="895">
        <v>27</v>
      </c>
      <c r="G16" s="895">
        <v>28</v>
      </c>
      <c r="H16" s="895">
        <v>29</v>
      </c>
      <c r="I16" s="895">
        <v>30</v>
      </c>
      <c r="J16" s="895">
        <v>31</v>
      </c>
      <c r="K16" s="859"/>
      <c r="M16" s="1028"/>
      <c r="N16" s="1016"/>
      <c r="O16" s="1014"/>
      <c r="P16" s="1014"/>
    </row>
    <row r="17" spans="1:16" ht="17.25" customHeight="1" thickBot="1" x14ac:dyDescent="0.3">
      <c r="A17" s="1103"/>
      <c r="B17" s="1104"/>
      <c r="C17" s="849"/>
      <c r="D17" s="857"/>
      <c r="E17" s="855" t="s">
        <v>611</v>
      </c>
      <c r="F17" s="855" t="s">
        <v>112</v>
      </c>
      <c r="G17" s="855" t="s">
        <v>612</v>
      </c>
      <c r="H17" s="855" t="s">
        <v>613</v>
      </c>
      <c r="I17" s="855" t="s">
        <v>59</v>
      </c>
      <c r="J17" s="855" t="s">
        <v>614</v>
      </c>
      <c r="K17" s="855" t="s">
        <v>274</v>
      </c>
      <c r="M17" s="630"/>
      <c r="N17" s="1016"/>
      <c r="O17" s="1014"/>
      <c r="P17" s="1014"/>
    </row>
    <row r="18" spans="1:16" ht="17.25" customHeight="1" thickBot="1" x14ac:dyDescent="0.3">
      <c r="A18" s="1098" t="s">
        <v>541</v>
      </c>
      <c r="B18" s="1099"/>
      <c r="C18" s="849"/>
      <c r="D18" s="1100" t="s">
        <v>617</v>
      </c>
      <c r="E18" s="900"/>
      <c r="F18" s="906"/>
      <c r="G18" s="906"/>
      <c r="H18" s="906"/>
      <c r="I18" s="906"/>
      <c r="J18" s="1029"/>
      <c r="K18" s="894">
        <v>1</v>
      </c>
      <c r="M18" s="1030" t="s">
        <v>1698</v>
      </c>
      <c r="N18" s="1016"/>
      <c r="O18" s="1014"/>
      <c r="P18" s="1014"/>
    </row>
    <row r="19" spans="1:16" ht="17.25" customHeight="1" thickBot="1" x14ac:dyDescent="0.3">
      <c r="A19" s="1098" t="s">
        <v>542</v>
      </c>
      <c r="B19" s="1099"/>
      <c r="C19" s="849" t="s">
        <v>1401</v>
      </c>
      <c r="D19" s="1101"/>
      <c r="E19" s="895">
        <v>2</v>
      </c>
      <c r="F19" s="895">
        <v>3</v>
      </c>
      <c r="G19" s="895">
        <v>4</v>
      </c>
      <c r="H19" s="895">
        <v>5</v>
      </c>
      <c r="I19" s="895">
        <v>6</v>
      </c>
      <c r="J19" s="895">
        <v>7</v>
      </c>
      <c r="K19" s="896">
        <v>8</v>
      </c>
      <c r="M19" s="1020" t="s">
        <v>1699</v>
      </c>
      <c r="N19" s="1016"/>
      <c r="O19" s="1014"/>
      <c r="P19" s="1014"/>
    </row>
    <row r="20" spans="1:16" ht="17.25" customHeight="1" thickBot="1" x14ac:dyDescent="0.3">
      <c r="A20" s="1098" t="s">
        <v>543</v>
      </c>
      <c r="B20" s="1099"/>
      <c r="C20" s="849" t="s">
        <v>1402</v>
      </c>
      <c r="D20" s="1101"/>
      <c r="E20" s="902">
        <v>9</v>
      </c>
      <c r="F20" s="903">
        <v>10</v>
      </c>
      <c r="G20" s="903">
        <v>11</v>
      </c>
      <c r="H20" s="903">
        <v>12</v>
      </c>
      <c r="I20" s="903">
        <v>13</v>
      </c>
      <c r="J20" s="903">
        <v>14</v>
      </c>
      <c r="K20" s="904">
        <v>15</v>
      </c>
      <c r="M20" s="1030" t="s">
        <v>1700</v>
      </c>
      <c r="N20" s="1016"/>
      <c r="O20" s="1014"/>
      <c r="P20" s="1014"/>
    </row>
    <row r="21" spans="1:16" ht="17.25" customHeight="1" thickBot="1" x14ac:dyDescent="0.3">
      <c r="A21" s="1098" t="s">
        <v>544</v>
      </c>
      <c r="B21" s="1099"/>
      <c r="C21" s="849"/>
      <c r="D21" s="1101"/>
      <c r="E21" s="899">
        <v>16</v>
      </c>
      <c r="F21" s="895">
        <v>17</v>
      </c>
      <c r="G21" s="895">
        <v>18</v>
      </c>
      <c r="H21" s="895">
        <v>19</v>
      </c>
      <c r="I21" s="895">
        <v>20</v>
      </c>
      <c r="J21" s="895">
        <v>21</v>
      </c>
      <c r="K21" s="896">
        <v>22</v>
      </c>
      <c r="M21" s="1026" t="s">
        <v>1701</v>
      </c>
      <c r="O21" s="1014"/>
      <c r="P21" s="1014"/>
    </row>
    <row r="22" spans="1:16" ht="17.25" customHeight="1" thickBot="1" x14ac:dyDescent="0.3">
      <c r="A22" s="1098" t="s">
        <v>545</v>
      </c>
      <c r="B22" s="1099"/>
      <c r="C22" s="849" t="s">
        <v>1403</v>
      </c>
      <c r="D22" s="1102"/>
      <c r="E22" s="899">
        <v>23</v>
      </c>
      <c r="F22" s="895">
        <v>24</v>
      </c>
      <c r="G22" s="895">
        <v>25</v>
      </c>
      <c r="H22" s="895">
        <v>26</v>
      </c>
      <c r="I22" s="895">
        <v>27</v>
      </c>
      <c r="J22" s="895">
        <v>28</v>
      </c>
      <c r="K22" s="896">
        <v>29</v>
      </c>
      <c r="M22" s="629" t="s">
        <v>1702</v>
      </c>
      <c r="N22" s="1031">
        <v>46356</v>
      </c>
      <c r="O22" s="1014"/>
      <c r="P22" s="1014"/>
    </row>
    <row r="23" spans="1:16" ht="17.25" customHeight="1" thickBot="1" x14ac:dyDescent="0.3">
      <c r="A23" s="1098" t="s">
        <v>546</v>
      </c>
      <c r="B23" s="1099"/>
      <c r="C23" s="849" t="s">
        <v>1404</v>
      </c>
      <c r="D23" s="1032"/>
      <c r="E23" s="895">
        <v>30</v>
      </c>
      <c r="F23" s="1017"/>
      <c r="G23" s="1017"/>
      <c r="H23" s="1017"/>
      <c r="I23" s="1017"/>
      <c r="J23" s="1017"/>
      <c r="K23" s="896"/>
      <c r="M23" s="1020" t="s">
        <v>1703</v>
      </c>
      <c r="N23" s="1016"/>
      <c r="O23" s="1014"/>
      <c r="P23" s="1014"/>
    </row>
    <row r="24" spans="1:16" ht="17.25" customHeight="1" thickBot="1" x14ac:dyDescent="0.3">
      <c r="A24" s="1098"/>
      <c r="B24" s="1099"/>
      <c r="C24" s="849"/>
      <c r="D24" s="854"/>
      <c r="E24" s="855" t="s">
        <v>611</v>
      </c>
      <c r="F24" s="855" t="s">
        <v>112</v>
      </c>
      <c r="G24" s="855" t="s">
        <v>612</v>
      </c>
      <c r="H24" s="855" t="s">
        <v>613</v>
      </c>
      <c r="I24" s="855" t="s">
        <v>59</v>
      </c>
      <c r="J24" s="855" t="s">
        <v>614</v>
      </c>
      <c r="K24" s="855" t="s">
        <v>274</v>
      </c>
      <c r="M24" s="1020"/>
      <c r="N24" s="1016"/>
      <c r="O24" s="1014"/>
      <c r="P24" s="1014"/>
    </row>
    <row r="25" spans="1:16" ht="17.25" customHeight="1" thickBot="1" x14ac:dyDescent="0.3">
      <c r="A25" s="1098" t="s">
        <v>546</v>
      </c>
      <c r="B25" s="1099"/>
      <c r="C25" s="849" t="s">
        <v>1404</v>
      </c>
      <c r="D25" s="1100" t="s">
        <v>618</v>
      </c>
      <c r="E25" s="1029"/>
      <c r="F25" s="901">
        <v>1</v>
      </c>
      <c r="G25" s="901">
        <v>2</v>
      </c>
      <c r="H25" s="901">
        <v>3</v>
      </c>
      <c r="I25" s="901">
        <v>4</v>
      </c>
      <c r="J25" s="901">
        <v>5</v>
      </c>
      <c r="K25" s="894">
        <v>6</v>
      </c>
      <c r="M25" s="1026" t="s">
        <v>1704</v>
      </c>
      <c r="O25" s="1014"/>
      <c r="P25" s="1014"/>
    </row>
    <row r="26" spans="1:16" ht="17.25" customHeight="1" thickBot="1" x14ac:dyDescent="0.3">
      <c r="A26" s="1098" t="s">
        <v>547</v>
      </c>
      <c r="B26" s="1099"/>
      <c r="C26" s="849"/>
      <c r="D26" s="1101"/>
      <c r="E26" s="901">
        <v>7</v>
      </c>
      <c r="F26" s="901">
        <v>8</v>
      </c>
      <c r="G26" s="901">
        <v>9</v>
      </c>
      <c r="H26" s="901">
        <v>10</v>
      </c>
      <c r="I26" s="901">
        <v>11</v>
      </c>
      <c r="J26" s="901">
        <v>12</v>
      </c>
      <c r="K26" s="904">
        <v>13</v>
      </c>
      <c r="M26" s="1033" t="s">
        <v>1705</v>
      </c>
      <c r="N26" s="1016"/>
      <c r="O26" s="1014"/>
      <c r="P26" s="1014"/>
    </row>
    <row r="27" spans="1:16" ht="17.25" customHeight="1" thickBot="1" x14ac:dyDescent="0.3">
      <c r="A27" s="1087" t="s">
        <v>1405</v>
      </c>
      <c r="B27" s="1088"/>
      <c r="C27" s="849"/>
      <c r="D27" s="1101"/>
      <c r="E27" s="908">
        <v>14</v>
      </c>
      <c r="F27" s="909">
        <v>15</v>
      </c>
      <c r="G27" s="909">
        <v>16</v>
      </c>
      <c r="H27" s="909">
        <v>17</v>
      </c>
      <c r="I27" s="909">
        <v>18</v>
      </c>
      <c r="J27" s="909">
        <v>19</v>
      </c>
      <c r="K27" s="896">
        <v>20</v>
      </c>
      <c r="M27" s="1034" t="s">
        <v>1706</v>
      </c>
      <c r="N27" s="1024" t="s">
        <v>1753</v>
      </c>
      <c r="O27" s="1025" t="s">
        <v>1761</v>
      </c>
      <c r="P27" s="1025" t="s">
        <v>1754</v>
      </c>
    </row>
    <row r="28" spans="1:16" ht="17.25" customHeight="1" thickBot="1" x14ac:dyDescent="0.3">
      <c r="A28" s="1087"/>
      <c r="B28" s="1088"/>
      <c r="C28" s="849"/>
      <c r="D28" s="1101"/>
      <c r="E28" s="910">
        <v>21</v>
      </c>
      <c r="F28" s="911">
        <v>22</v>
      </c>
      <c r="G28" s="911">
        <v>23</v>
      </c>
      <c r="H28" s="911">
        <v>24</v>
      </c>
      <c r="I28" s="905">
        <v>25</v>
      </c>
      <c r="J28" s="905">
        <v>26</v>
      </c>
      <c r="K28" s="911">
        <v>27</v>
      </c>
      <c r="M28" s="629" t="s">
        <v>1707</v>
      </c>
      <c r="N28" s="1024" t="s">
        <v>1751</v>
      </c>
      <c r="O28" s="1050" t="s">
        <v>1762</v>
      </c>
      <c r="P28" s="1025" t="s">
        <v>1752</v>
      </c>
    </row>
    <row r="29" spans="1:16" ht="17.25" customHeight="1" thickBot="1" x14ac:dyDescent="0.3">
      <c r="A29" s="1087"/>
      <c r="B29" s="1088"/>
      <c r="C29" s="849"/>
      <c r="D29" s="1102"/>
      <c r="E29" s="910">
        <v>28</v>
      </c>
      <c r="F29" s="911">
        <v>29</v>
      </c>
      <c r="G29" s="911">
        <v>30</v>
      </c>
      <c r="H29" s="911">
        <v>31</v>
      </c>
      <c r="I29" s="912"/>
      <c r="J29" s="912"/>
      <c r="K29" s="912"/>
      <c r="M29" s="1035" t="s">
        <v>1708</v>
      </c>
      <c r="N29" s="1016"/>
      <c r="O29" s="1014"/>
      <c r="P29" s="1014"/>
    </row>
    <row r="30" spans="1:16" ht="17.25" customHeight="1" thickBot="1" x14ac:dyDescent="0.3">
      <c r="A30" s="858"/>
      <c r="B30" s="858"/>
      <c r="C30" s="858"/>
      <c r="D30" s="913"/>
      <c r="E30" s="914"/>
      <c r="F30" s="915"/>
      <c r="G30" s="914"/>
      <c r="H30" s="914"/>
      <c r="I30" s="914"/>
      <c r="J30" s="914"/>
      <c r="K30" s="914"/>
    </row>
    <row r="31" spans="1:16" s="625" customFormat="1" ht="17.25" customHeight="1" thickBot="1" x14ac:dyDescent="0.3">
      <c r="C31" s="913"/>
      <c r="D31" s="913"/>
      <c r="G31" s="914"/>
      <c r="H31" s="914"/>
      <c r="I31" s="914"/>
      <c r="J31" s="914"/>
      <c r="K31" s="914"/>
      <c r="M31" s="1037" t="s">
        <v>1413</v>
      </c>
    </row>
    <row r="32" spans="1:16" s="625" customFormat="1" ht="17.25" customHeight="1" thickBot="1" x14ac:dyDescent="0.3">
      <c r="C32" s="913"/>
      <c r="D32" s="913"/>
      <c r="E32" s="916"/>
      <c r="F32" s="917" t="s">
        <v>1410</v>
      </c>
      <c r="G32" s="914"/>
      <c r="H32" s="914"/>
      <c r="I32" s="914"/>
      <c r="J32" s="914"/>
      <c r="K32" s="914"/>
      <c r="M32" s="1038" t="s">
        <v>1709</v>
      </c>
    </row>
    <row r="33" spans="1:16" s="625" customFormat="1" ht="17.25" customHeight="1" thickBot="1" x14ac:dyDescent="0.3">
      <c r="C33" s="913"/>
      <c r="D33" s="913"/>
      <c r="E33" s="918"/>
      <c r="F33" s="917" t="s">
        <v>1411</v>
      </c>
      <c r="G33" s="914"/>
      <c r="H33" s="914"/>
      <c r="I33" s="914"/>
      <c r="J33" s="914"/>
      <c r="K33" s="914"/>
      <c r="M33" s="1039" t="s">
        <v>1710</v>
      </c>
    </row>
    <row r="34" spans="1:16" s="625" customFormat="1" ht="17.25" customHeight="1" thickBot="1" x14ac:dyDescent="0.3">
      <c r="C34" s="913"/>
      <c r="D34" s="913"/>
      <c r="E34" s="919"/>
      <c r="F34" s="917" t="s">
        <v>1453</v>
      </c>
      <c r="G34" s="914"/>
      <c r="H34" s="914"/>
      <c r="I34" s="914"/>
      <c r="J34" s="914"/>
      <c r="K34" s="914"/>
      <c r="M34" s="1039" t="s">
        <v>1711</v>
      </c>
    </row>
    <row r="35" spans="1:16" s="625" customFormat="1" ht="17.25" customHeight="1" thickBot="1" x14ac:dyDescent="0.3">
      <c r="C35" s="913"/>
      <c r="D35" s="913"/>
      <c r="E35" s="920"/>
      <c r="F35" s="917" t="s">
        <v>1412</v>
      </c>
      <c r="G35" s="914"/>
      <c r="H35" s="914"/>
      <c r="I35" s="914"/>
      <c r="J35" s="914"/>
      <c r="K35" s="914"/>
      <c r="L35" s="847"/>
      <c r="M35" s="1039" t="s">
        <v>1712</v>
      </c>
    </row>
    <row r="36" spans="1:16" s="625" customFormat="1" ht="17.25" customHeight="1" thickBot="1" x14ac:dyDescent="0.3">
      <c r="C36" s="913"/>
      <c r="D36" s="913"/>
      <c r="E36" s="914"/>
      <c r="F36" s="915"/>
      <c r="G36" s="914"/>
      <c r="H36" s="914"/>
      <c r="I36" s="914"/>
      <c r="J36" s="914"/>
      <c r="K36" s="914"/>
      <c r="L36" s="847"/>
      <c r="M36" s="1040" t="s">
        <v>1713</v>
      </c>
    </row>
    <row r="37" spans="1:16" ht="17.25" customHeight="1" thickBot="1" x14ac:dyDescent="0.3">
      <c r="M37" s="1041"/>
    </row>
    <row r="38" spans="1:16" ht="42.75" thickBot="1" x14ac:dyDescent="0.65">
      <c r="A38" s="1089"/>
      <c r="B38" s="1090"/>
      <c r="C38" s="1091">
        <v>2027</v>
      </c>
      <c r="D38" s="1092"/>
      <c r="E38" s="1092"/>
      <c r="F38" s="1092"/>
      <c r="G38" s="1092"/>
      <c r="H38" s="1092"/>
      <c r="I38" s="1092"/>
      <c r="J38" s="1092"/>
      <c r="K38" s="1093"/>
      <c r="L38" s="922"/>
      <c r="M38" s="1010" t="s">
        <v>610</v>
      </c>
      <c r="N38" s="1011" t="s">
        <v>1449</v>
      </c>
      <c r="O38" s="1012" t="s">
        <v>641</v>
      </c>
      <c r="P38" s="1012" t="s">
        <v>1448</v>
      </c>
    </row>
    <row r="39" spans="1:16" ht="17.25" customHeight="1" thickBot="1" x14ac:dyDescent="0.3">
      <c r="A39" s="1103"/>
      <c r="B39" s="1104"/>
      <c r="C39" s="859"/>
      <c r="D39" s="850"/>
      <c r="E39" s="851" t="s">
        <v>611</v>
      </c>
      <c r="F39" s="851" t="s">
        <v>112</v>
      </c>
      <c r="G39" s="851" t="s">
        <v>612</v>
      </c>
      <c r="H39" s="851" t="s">
        <v>613</v>
      </c>
      <c r="I39" s="851" t="s">
        <v>59</v>
      </c>
      <c r="J39" s="851" t="s">
        <v>614</v>
      </c>
      <c r="K39" s="851" t="s">
        <v>274</v>
      </c>
      <c r="M39" s="1042"/>
      <c r="N39" s="1011"/>
      <c r="O39" s="1012"/>
      <c r="P39" s="1012"/>
    </row>
    <row r="40" spans="1:16" ht="17.25" customHeight="1" thickBot="1" x14ac:dyDescent="0.3">
      <c r="A40" s="1105"/>
      <c r="B40" s="1106"/>
      <c r="C40" s="859"/>
      <c r="D40" s="1100" t="s">
        <v>619</v>
      </c>
      <c r="E40" s="912"/>
      <c r="F40" s="912"/>
      <c r="G40" s="912"/>
      <c r="H40" s="1017"/>
      <c r="I40" s="905">
        <v>1</v>
      </c>
      <c r="J40" s="911">
        <v>2</v>
      </c>
      <c r="K40" s="911">
        <v>3</v>
      </c>
      <c r="M40" s="628" t="s">
        <v>1714</v>
      </c>
      <c r="N40" s="1043" t="s">
        <v>1763</v>
      </c>
      <c r="O40" s="1014"/>
      <c r="P40" s="1014"/>
    </row>
    <row r="41" spans="1:16" ht="17.25" customHeight="1" thickBot="1" x14ac:dyDescent="0.3">
      <c r="A41" s="1105" t="s">
        <v>1406</v>
      </c>
      <c r="B41" s="1106"/>
      <c r="C41" s="859"/>
      <c r="D41" s="1101"/>
      <c r="E41" s="909">
        <v>4</v>
      </c>
      <c r="F41" s="909">
        <v>5</v>
      </c>
      <c r="G41" s="909">
        <v>6</v>
      </c>
      <c r="H41" s="909">
        <v>7</v>
      </c>
      <c r="I41" s="909">
        <v>8</v>
      </c>
      <c r="J41" s="909">
        <v>9</v>
      </c>
      <c r="K41" s="896">
        <v>10</v>
      </c>
      <c r="M41" s="1020" t="s">
        <v>1715</v>
      </c>
      <c r="N41" s="1016"/>
      <c r="O41" s="1014"/>
      <c r="P41" s="1014"/>
    </row>
    <row r="42" spans="1:16" ht="17.25" customHeight="1" thickBot="1" x14ac:dyDescent="0.3">
      <c r="A42" s="891" t="s">
        <v>1407</v>
      </c>
      <c r="B42" s="892"/>
      <c r="C42" s="859"/>
      <c r="D42" s="1101"/>
      <c r="E42" s="909">
        <v>11</v>
      </c>
      <c r="F42" s="909">
        <v>12</v>
      </c>
      <c r="G42" s="909">
        <v>13</v>
      </c>
      <c r="H42" s="909">
        <v>14</v>
      </c>
      <c r="I42" s="909">
        <v>15</v>
      </c>
      <c r="J42" s="909">
        <v>16</v>
      </c>
      <c r="K42" s="896">
        <v>17</v>
      </c>
      <c r="M42" s="1026" t="s">
        <v>1716</v>
      </c>
      <c r="N42" s="1016"/>
      <c r="P42" s="631"/>
    </row>
    <row r="43" spans="1:16" ht="17.25" customHeight="1" thickBot="1" x14ac:dyDescent="0.3">
      <c r="A43" s="1105" t="s">
        <v>1408</v>
      </c>
      <c r="B43" s="1106"/>
      <c r="C43" s="859"/>
      <c r="D43" s="1101"/>
      <c r="E43" s="909">
        <v>18</v>
      </c>
      <c r="F43" s="909">
        <v>19</v>
      </c>
      <c r="G43" s="909">
        <v>20</v>
      </c>
      <c r="H43" s="909">
        <v>21</v>
      </c>
      <c r="I43" s="909">
        <v>22</v>
      </c>
      <c r="J43" s="909">
        <v>23</v>
      </c>
      <c r="K43" s="896">
        <v>24</v>
      </c>
      <c r="M43" s="1023" t="s">
        <v>1717</v>
      </c>
      <c r="N43" s="1016"/>
      <c r="O43" s="1014"/>
      <c r="P43" s="1014"/>
    </row>
    <row r="44" spans="1:16" ht="17.25" customHeight="1" thickBot="1" x14ac:dyDescent="0.3">
      <c r="A44" s="1105" t="s">
        <v>1409</v>
      </c>
      <c r="B44" s="1106"/>
      <c r="C44" s="859"/>
      <c r="D44" s="1102"/>
      <c r="E44" s="909">
        <v>25</v>
      </c>
      <c r="F44" s="909">
        <v>26</v>
      </c>
      <c r="G44" s="909">
        <v>27</v>
      </c>
      <c r="H44" s="909">
        <v>28</v>
      </c>
      <c r="I44" s="909">
        <v>29</v>
      </c>
      <c r="J44" s="909">
        <v>30</v>
      </c>
      <c r="K44" s="896">
        <v>31</v>
      </c>
      <c r="M44" s="1020" t="s">
        <v>1718</v>
      </c>
      <c r="N44" s="1016"/>
      <c r="O44" s="1014"/>
      <c r="P44" s="1014"/>
    </row>
    <row r="45" spans="1:16" ht="17.25" customHeight="1" thickBot="1" x14ac:dyDescent="0.3">
      <c r="A45" s="1107"/>
      <c r="B45" s="1104"/>
      <c r="C45" s="859"/>
      <c r="D45" s="856"/>
      <c r="E45" s="855" t="s">
        <v>611</v>
      </c>
      <c r="F45" s="855" t="s">
        <v>112</v>
      </c>
      <c r="G45" s="855" t="s">
        <v>612</v>
      </c>
      <c r="H45" s="855" t="s">
        <v>613</v>
      </c>
      <c r="I45" s="855" t="s">
        <v>59</v>
      </c>
      <c r="J45" s="855" t="s">
        <v>614</v>
      </c>
      <c r="K45" s="855" t="s">
        <v>274</v>
      </c>
      <c r="M45" s="1042"/>
      <c r="N45" s="1016"/>
      <c r="O45" s="1014"/>
      <c r="P45" s="1014"/>
    </row>
    <row r="46" spans="1:16" ht="17.25" customHeight="1" thickBot="1" x14ac:dyDescent="0.3">
      <c r="A46" s="852" t="s">
        <v>1524</v>
      </c>
      <c r="B46" s="853" t="s">
        <v>1395</v>
      </c>
      <c r="C46" s="859"/>
      <c r="D46" s="1100" t="s">
        <v>620</v>
      </c>
      <c r="E46" s="899">
        <v>1</v>
      </c>
      <c r="F46" s="895">
        <v>2</v>
      </c>
      <c r="G46" s="895">
        <v>3</v>
      </c>
      <c r="H46" s="895">
        <v>4</v>
      </c>
      <c r="I46" s="895">
        <v>5</v>
      </c>
      <c r="J46" s="895">
        <v>6</v>
      </c>
      <c r="K46" s="896">
        <v>7</v>
      </c>
      <c r="M46" s="627" t="s">
        <v>1719</v>
      </c>
      <c r="N46" s="1018" t="s">
        <v>1764</v>
      </c>
      <c r="O46" s="1014"/>
      <c r="P46" s="1014"/>
    </row>
    <row r="47" spans="1:16" ht="17.25" customHeight="1" thickBot="1" x14ac:dyDescent="0.3">
      <c r="A47" s="852" t="s">
        <v>1525</v>
      </c>
      <c r="B47" s="853" t="s">
        <v>115</v>
      </c>
      <c r="C47" s="859" t="s">
        <v>1396</v>
      </c>
      <c r="D47" s="1101"/>
      <c r="E47" s="902">
        <v>8</v>
      </c>
      <c r="F47" s="903">
        <v>9</v>
      </c>
      <c r="G47" s="903">
        <v>10</v>
      </c>
      <c r="H47" s="903">
        <v>11</v>
      </c>
      <c r="I47" s="903">
        <v>12</v>
      </c>
      <c r="J47" s="903">
        <v>13</v>
      </c>
      <c r="K47" s="904">
        <v>14</v>
      </c>
      <c r="M47" s="628" t="s">
        <v>1720</v>
      </c>
      <c r="N47" s="1018" t="s">
        <v>1765</v>
      </c>
      <c r="O47" s="1014"/>
      <c r="P47" s="1014"/>
    </row>
    <row r="48" spans="1:16" ht="17.25" customHeight="1" thickBot="1" x14ac:dyDescent="0.3">
      <c r="A48" s="852" t="s">
        <v>1526</v>
      </c>
      <c r="B48" s="853" t="s">
        <v>129</v>
      </c>
      <c r="C48" s="859" t="s">
        <v>1397</v>
      </c>
      <c r="D48" s="1101"/>
      <c r="E48" s="899">
        <v>15</v>
      </c>
      <c r="F48" s="895">
        <v>16</v>
      </c>
      <c r="G48" s="895">
        <v>17</v>
      </c>
      <c r="H48" s="895">
        <v>18</v>
      </c>
      <c r="I48" s="895">
        <v>19</v>
      </c>
      <c r="J48" s="895">
        <v>20</v>
      </c>
      <c r="K48" s="896">
        <v>21</v>
      </c>
      <c r="M48" s="629" t="s">
        <v>1721</v>
      </c>
      <c r="N48" s="1024" t="s">
        <v>1756</v>
      </c>
      <c r="O48" s="1025" t="s">
        <v>1766</v>
      </c>
      <c r="P48" s="1025" t="s">
        <v>1755</v>
      </c>
    </row>
    <row r="49" spans="1:16" ht="17.25" customHeight="1" thickBot="1" x14ac:dyDescent="0.3">
      <c r="A49" s="1098" t="s">
        <v>120</v>
      </c>
      <c r="B49" s="1099"/>
      <c r="C49" s="859"/>
      <c r="D49" s="1101"/>
      <c r="E49" s="899">
        <v>22</v>
      </c>
      <c r="F49" s="895">
        <v>23</v>
      </c>
      <c r="G49" s="895">
        <v>24</v>
      </c>
      <c r="H49" s="895">
        <v>25</v>
      </c>
      <c r="I49" s="895">
        <v>26</v>
      </c>
      <c r="J49" s="895">
        <v>27</v>
      </c>
      <c r="K49" s="896">
        <v>28</v>
      </c>
      <c r="M49" s="1020" t="s">
        <v>1722</v>
      </c>
    </row>
    <row r="50" spans="1:16" ht="17.25" customHeight="1" thickBot="1" x14ac:dyDescent="0.3">
      <c r="A50" s="1103"/>
      <c r="B50" s="1104"/>
      <c r="C50" s="859"/>
      <c r="D50" s="859"/>
      <c r="E50" s="855" t="s">
        <v>611</v>
      </c>
      <c r="F50" s="855" t="s">
        <v>112</v>
      </c>
      <c r="G50" s="855" t="s">
        <v>612</v>
      </c>
      <c r="H50" s="855" t="s">
        <v>613</v>
      </c>
      <c r="I50" s="855" t="s">
        <v>59</v>
      </c>
      <c r="J50" s="855" t="s">
        <v>614</v>
      </c>
      <c r="K50" s="855" t="s">
        <v>274</v>
      </c>
      <c r="M50" s="1020"/>
      <c r="N50" s="1016"/>
      <c r="O50" s="1014"/>
      <c r="P50" s="1014"/>
    </row>
    <row r="51" spans="1:16" ht="17.25" customHeight="1" thickBot="1" x14ac:dyDescent="0.3">
      <c r="A51" s="1098" t="s">
        <v>122</v>
      </c>
      <c r="B51" s="1099"/>
      <c r="C51" s="859" t="s">
        <v>1398</v>
      </c>
      <c r="D51" s="1101" t="s">
        <v>621</v>
      </c>
      <c r="E51" s="895">
        <v>1</v>
      </c>
      <c r="F51" s="895">
        <v>2</v>
      </c>
      <c r="G51" s="895">
        <v>3</v>
      </c>
      <c r="H51" s="895">
        <v>4</v>
      </c>
      <c r="I51" s="895">
        <v>5</v>
      </c>
      <c r="J51" s="895">
        <v>6</v>
      </c>
      <c r="K51" s="896">
        <v>7</v>
      </c>
      <c r="M51" s="1026" t="s">
        <v>1562</v>
      </c>
      <c r="N51" s="1027" t="s">
        <v>1750</v>
      </c>
      <c r="O51" s="1014"/>
      <c r="P51" s="1014"/>
    </row>
    <row r="52" spans="1:16" ht="17.25" customHeight="1" thickBot="1" x14ac:dyDescent="0.3">
      <c r="A52" s="1098" t="s">
        <v>538</v>
      </c>
      <c r="B52" s="1099"/>
      <c r="C52" s="859"/>
      <c r="D52" s="1101"/>
      <c r="E52" s="902">
        <v>8</v>
      </c>
      <c r="F52" s="903">
        <v>9</v>
      </c>
      <c r="G52" s="903">
        <v>10</v>
      </c>
      <c r="H52" s="903">
        <v>11</v>
      </c>
      <c r="I52" s="903">
        <v>12</v>
      </c>
      <c r="J52" s="903">
        <v>13</v>
      </c>
      <c r="K52" s="896">
        <v>14</v>
      </c>
      <c r="M52" s="1020" t="s">
        <v>1723</v>
      </c>
      <c r="N52" s="1016"/>
      <c r="O52" s="1014"/>
      <c r="P52" s="1014"/>
    </row>
    <row r="53" spans="1:16" ht="17.25" customHeight="1" thickBot="1" x14ac:dyDescent="0.3">
      <c r="A53" s="1098" t="s">
        <v>539</v>
      </c>
      <c r="B53" s="1099"/>
      <c r="C53" s="859" t="s">
        <v>1399</v>
      </c>
      <c r="D53" s="1101"/>
      <c r="E53" s="907">
        <v>15</v>
      </c>
      <c r="F53" s="895">
        <v>16</v>
      </c>
      <c r="G53" s="895">
        <v>17</v>
      </c>
      <c r="H53" s="895">
        <v>18</v>
      </c>
      <c r="I53" s="895">
        <v>19</v>
      </c>
      <c r="J53" s="895">
        <v>20</v>
      </c>
      <c r="K53" s="896">
        <v>21</v>
      </c>
      <c r="M53" s="1044"/>
      <c r="N53" s="1016"/>
      <c r="O53" s="1014"/>
      <c r="P53" s="1014"/>
    </row>
    <row r="54" spans="1:16" ht="17.25" customHeight="1" thickBot="1" x14ac:dyDescent="0.3">
      <c r="A54" s="1098" t="s">
        <v>540</v>
      </c>
      <c r="B54" s="1099"/>
      <c r="C54" s="859"/>
      <c r="D54" s="1101"/>
      <c r="E54" s="899">
        <v>22</v>
      </c>
      <c r="F54" s="895">
        <v>23</v>
      </c>
      <c r="G54" s="895">
        <v>24</v>
      </c>
      <c r="H54" s="895">
        <v>25</v>
      </c>
      <c r="I54" s="907">
        <v>26</v>
      </c>
      <c r="J54" s="895">
        <v>27</v>
      </c>
      <c r="K54" s="896">
        <v>28</v>
      </c>
      <c r="M54" s="1044"/>
      <c r="N54" s="1016"/>
      <c r="O54" s="1014"/>
      <c r="P54" s="1014"/>
    </row>
    <row r="55" spans="1:16" ht="17.25" customHeight="1" thickBot="1" x14ac:dyDescent="0.3">
      <c r="A55" s="1098" t="s">
        <v>541</v>
      </c>
      <c r="B55" s="1099"/>
      <c r="C55" s="859"/>
      <c r="D55" s="1102"/>
      <c r="E55" s="907">
        <v>29</v>
      </c>
      <c r="F55" s="895">
        <v>30</v>
      </c>
      <c r="G55" s="912">
        <v>31</v>
      </c>
      <c r="H55" s="912"/>
      <c r="I55" s="912"/>
      <c r="J55" s="912"/>
      <c r="K55" s="912"/>
      <c r="M55" s="1020"/>
      <c r="N55" s="1016"/>
      <c r="O55" s="1014"/>
      <c r="P55" s="1014"/>
    </row>
    <row r="56" spans="1:16" ht="17.25" customHeight="1" thickBot="1" x14ac:dyDescent="0.3">
      <c r="A56" s="1103"/>
      <c r="B56" s="1104"/>
      <c r="C56" s="859"/>
      <c r="D56" s="850"/>
      <c r="E56" s="851" t="s">
        <v>611</v>
      </c>
      <c r="F56" s="851" t="s">
        <v>112</v>
      </c>
      <c r="G56" s="851" t="s">
        <v>612</v>
      </c>
      <c r="H56" s="851" t="s">
        <v>613</v>
      </c>
      <c r="I56" s="851" t="s">
        <v>59</v>
      </c>
      <c r="J56" s="851" t="s">
        <v>614</v>
      </c>
      <c r="K56" s="851" t="s">
        <v>274</v>
      </c>
      <c r="M56" s="1020"/>
      <c r="N56" s="1016"/>
      <c r="O56" s="1014"/>
      <c r="P56" s="1014"/>
    </row>
    <row r="57" spans="1:16" ht="17.25" customHeight="1" thickBot="1" x14ac:dyDescent="0.3">
      <c r="A57" s="1098" t="s">
        <v>541</v>
      </c>
      <c r="B57" s="1099"/>
      <c r="C57" s="859"/>
      <c r="D57" s="1100" t="s">
        <v>622</v>
      </c>
      <c r="E57" s="923"/>
      <c r="F57" s="890"/>
      <c r="G57" s="1029"/>
      <c r="H57" s="901">
        <v>1</v>
      </c>
      <c r="I57" s="901">
        <v>2</v>
      </c>
      <c r="J57" s="901">
        <v>3</v>
      </c>
      <c r="K57" s="896">
        <v>4</v>
      </c>
      <c r="M57" s="632" t="s">
        <v>1724</v>
      </c>
      <c r="N57" s="1016"/>
      <c r="O57" s="1014"/>
      <c r="P57" s="1014"/>
    </row>
    <row r="58" spans="1:16" ht="17.25" customHeight="1" thickBot="1" x14ac:dyDescent="0.3">
      <c r="A58" s="1098" t="s">
        <v>542</v>
      </c>
      <c r="B58" s="1099"/>
      <c r="C58" s="859" t="s">
        <v>1400</v>
      </c>
      <c r="D58" s="1101"/>
      <c r="E58" s="901">
        <v>5</v>
      </c>
      <c r="F58" s="895">
        <v>6</v>
      </c>
      <c r="G58" s="895">
        <v>7</v>
      </c>
      <c r="H58" s="895">
        <v>8</v>
      </c>
      <c r="I58" s="895">
        <v>9</v>
      </c>
      <c r="J58" s="895">
        <v>10</v>
      </c>
      <c r="K58" s="896">
        <v>11</v>
      </c>
      <c r="M58" s="1030" t="s">
        <v>1725</v>
      </c>
      <c r="N58" s="1016"/>
      <c r="O58" s="1014"/>
      <c r="P58" s="1014"/>
    </row>
    <row r="59" spans="1:16" ht="17.25" customHeight="1" thickBot="1" x14ac:dyDescent="0.3">
      <c r="A59" s="1098" t="s">
        <v>543</v>
      </c>
      <c r="B59" s="1099"/>
      <c r="C59" s="859" t="s">
        <v>1401</v>
      </c>
      <c r="D59" s="1101"/>
      <c r="E59" s="902">
        <v>12</v>
      </c>
      <c r="F59" s="903">
        <v>13</v>
      </c>
      <c r="G59" s="903">
        <v>14</v>
      </c>
      <c r="H59" s="903">
        <v>15</v>
      </c>
      <c r="I59" s="903">
        <v>16</v>
      </c>
      <c r="J59" s="903">
        <v>17</v>
      </c>
      <c r="K59" s="904">
        <v>18</v>
      </c>
      <c r="M59" s="1026" t="s">
        <v>1726</v>
      </c>
      <c r="N59" s="1016"/>
      <c r="O59" s="1014"/>
      <c r="P59" s="1014"/>
    </row>
    <row r="60" spans="1:16" ht="17.25" customHeight="1" thickBot="1" x14ac:dyDescent="0.3">
      <c r="A60" s="1098" t="s">
        <v>544</v>
      </c>
      <c r="B60" s="1099"/>
      <c r="C60" s="859" t="s">
        <v>1402</v>
      </c>
      <c r="D60" s="1101"/>
      <c r="E60" s="899">
        <v>19</v>
      </c>
      <c r="F60" s="895">
        <v>20</v>
      </c>
      <c r="G60" s="895">
        <v>21</v>
      </c>
      <c r="H60" s="895">
        <v>22</v>
      </c>
      <c r="I60" s="895">
        <v>23</v>
      </c>
      <c r="J60" s="895">
        <v>24</v>
      </c>
      <c r="K60" s="896">
        <v>25</v>
      </c>
      <c r="M60" s="1026" t="s">
        <v>1727</v>
      </c>
      <c r="N60" s="1016"/>
      <c r="O60" s="1014"/>
      <c r="P60" s="1014"/>
    </row>
    <row r="61" spans="1:16" ht="17.25" customHeight="1" thickBot="1" x14ac:dyDescent="0.3">
      <c r="A61" s="1098" t="s">
        <v>545</v>
      </c>
      <c r="B61" s="1099"/>
      <c r="C61" s="859"/>
      <c r="D61" s="1102"/>
      <c r="E61" s="899">
        <v>26</v>
      </c>
      <c r="F61" s="895">
        <v>27</v>
      </c>
      <c r="G61" s="895">
        <v>28</v>
      </c>
      <c r="H61" s="895">
        <v>29</v>
      </c>
      <c r="I61" s="895">
        <v>30</v>
      </c>
      <c r="J61" s="859"/>
      <c r="K61" s="859"/>
      <c r="M61" s="1045"/>
      <c r="O61" s="1014"/>
      <c r="P61" s="1014"/>
    </row>
    <row r="62" spans="1:16" ht="17.25" customHeight="1" thickBot="1" x14ac:dyDescent="0.3">
      <c r="A62" s="1103"/>
      <c r="B62" s="1104"/>
      <c r="C62" s="859"/>
      <c r="D62" s="860"/>
      <c r="E62" s="851" t="s">
        <v>611</v>
      </c>
      <c r="F62" s="851" t="s">
        <v>112</v>
      </c>
      <c r="G62" s="851" t="s">
        <v>612</v>
      </c>
      <c r="H62" s="851" t="s">
        <v>613</v>
      </c>
      <c r="I62" s="851" t="s">
        <v>59</v>
      </c>
      <c r="J62" s="851" t="s">
        <v>614</v>
      </c>
      <c r="K62" s="851" t="s">
        <v>274</v>
      </c>
      <c r="M62" s="629" t="s">
        <v>1728</v>
      </c>
      <c r="N62" s="1046">
        <v>46510</v>
      </c>
      <c r="O62" s="1014"/>
      <c r="P62" s="1014"/>
    </row>
    <row r="63" spans="1:16" ht="17.25" customHeight="1" thickBot="1" x14ac:dyDescent="0.3">
      <c r="A63" s="1098" t="s">
        <v>545</v>
      </c>
      <c r="B63" s="1099"/>
      <c r="C63" s="859"/>
      <c r="D63" s="1096" t="s">
        <v>623</v>
      </c>
      <c r="E63" s="890"/>
      <c r="F63" s="890"/>
      <c r="G63" s="906"/>
      <c r="H63" s="906"/>
      <c r="I63" s="1029"/>
      <c r="J63" s="905">
        <v>1</v>
      </c>
      <c r="K63" s="894">
        <v>2</v>
      </c>
      <c r="M63" s="1020" t="s">
        <v>1729</v>
      </c>
      <c r="N63" s="1016"/>
      <c r="O63" s="1014"/>
      <c r="P63" s="1014"/>
    </row>
    <row r="64" spans="1:16" ht="17.25" customHeight="1" thickBot="1" x14ac:dyDescent="0.3">
      <c r="A64" s="1098" t="s">
        <v>546</v>
      </c>
      <c r="B64" s="1099"/>
      <c r="C64" s="859" t="s">
        <v>1403</v>
      </c>
      <c r="D64" s="1108"/>
      <c r="E64" s="895">
        <v>3</v>
      </c>
      <c r="F64" s="895">
        <v>4</v>
      </c>
      <c r="G64" s="895">
        <v>5</v>
      </c>
      <c r="H64" s="895">
        <v>6</v>
      </c>
      <c r="I64" s="895">
        <v>7</v>
      </c>
      <c r="J64" s="895">
        <v>8</v>
      </c>
      <c r="K64" s="896">
        <v>9</v>
      </c>
      <c r="M64" s="1015" t="s">
        <v>1730</v>
      </c>
      <c r="N64" s="1016"/>
      <c r="O64" s="1014"/>
      <c r="P64" s="1014"/>
    </row>
    <row r="65" spans="1:16" ht="17.25" customHeight="1" thickBot="1" x14ac:dyDescent="0.3">
      <c r="A65" s="1098" t="s">
        <v>547</v>
      </c>
      <c r="B65" s="1099"/>
      <c r="C65" s="859" t="s">
        <v>1404</v>
      </c>
      <c r="D65" s="1108"/>
      <c r="E65" s="895">
        <v>10</v>
      </c>
      <c r="F65" s="895">
        <v>11</v>
      </c>
      <c r="G65" s="895">
        <v>12</v>
      </c>
      <c r="H65" s="895">
        <v>13</v>
      </c>
      <c r="I65" s="895">
        <v>14</v>
      </c>
      <c r="J65" s="895">
        <v>15</v>
      </c>
      <c r="K65" s="896">
        <v>16</v>
      </c>
      <c r="M65" s="1030" t="s">
        <v>1563</v>
      </c>
      <c r="N65" s="1016"/>
      <c r="O65" s="1014"/>
      <c r="P65" s="1014"/>
    </row>
    <row r="66" spans="1:16" ht="17.25" customHeight="1" thickBot="1" x14ac:dyDescent="0.3">
      <c r="A66" s="1105" t="s">
        <v>1405</v>
      </c>
      <c r="B66" s="1106"/>
      <c r="C66" s="859"/>
      <c r="D66" s="1108"/>
      <c r="E66" s="905">
        <v>17</v>
      </c>
      <c r="F66" s="909">
        <v>18</v>
      </c>
      <c r="G66" s="909">
        <v>19</v>
      </c>
      <c r="H66" s="909">
        <v>20</v>
      </c>
      <c r="I66" s="909">
        <v>21</v>
      </c>
      <c r="J66" s="909">
        <v>22</v>
      </c>
      <c r="K66" s="896">
        <v>23</v>
      </c>
      <c r="M66" s="1015" t="s">
        <v>1731</v>
      </c>
      <c r="N66" s="1016"/>
      <c r="O66" s="1014"/>
      <c r="P66" s="1014"/>
    </row>
    <row r="67" spans="1:16" ht="17.25" customHeight="1" thickBot="1" x14ac:dyDescent="0.3">
      <c r="A67" s="1105" t="s">
        <v>1406</v>
      </c>
      <c r="B67" s="1106"/>
      <c r="C67" s="859"/>
      <c r="D67" s="1108"/>
      <c r="E67" s="909">
        <v>24</v>
      </c>
      <c r="F67" s="909">
        <v>25</v>
      </c>
      <c r="G67" s="909">
        <v>26</v>
      </c>
      <c r="H67" s="909">
        <v>27</v>
      </c>
      <c r="I67" s="909">
        <v>28</v>
      </c>
      <c r="J67" s="909">
        <v>29</v>
      </c>
      <c r="K67" s="896">
        <v>30</v>
      </c>
      <c r="M67" s="629" t="s">
        <v>1732</v>
      </c>
      <c r="N67" s="1024" t="s">
        <v>1757</v>
      </c>
      <c r="O67" s="1025" t="s">
        <v>1767</v>
      </c>
      <c r="P67" s="1025" t="s">
        <v>1758</v>
      </c>
    </row>
    <row r="68" spans="1:16" ht="17.25" customHeight="1" thickBot="1" x14ac:dyDescent="0.3">
      <c r="A68" s="891" t="s">
        <v>1407</v>
      </c>
      <c r="B68" s="892"/>
      <c r="C68" s="859"/>
      <c r="D68" s="1097"/>
      <c r="E68" s="909">
        <v>31</v>
      </c>
      <c r="F68" s="1017"/>
      <c r="G68" s="1017"/>
      <c r="H68" s="1017"/>
      <c r="I68" s="1017"/>
      <c r="J68" s="1017"/>
      <c r="K68" s="1017"/>
      <c r="M68" s="629" t="s">
        <v>1570</v>
      </c>
      <c r="N68" s="1024" t="s">
        <v>1759</v>
      </c>
      <c r="O68" s="1025" t="s">
        <v>1768</v>
      </c>
      <c r="P68" s="1025" t="s">
        <v>1760</v>
      </c>
    </row>
    <row r="69" spans="1:16" ht="17.25" customHeight="1" thickBot="1" x14ac:dyDescent="0.3">
      <c r="A69" s="1103"/>
      <c r="B69" s="1104"/>
      <c r="C69" s="859"/>
      <c r="D69" s="857"/>
      <c r="E69" s="855" t="s">
        <v>611</v>
      </c>
      <c r="F69" s="855" t="s">
        <v>112</v>
      </c>
      <c r="G69" s="855" t="s">
        <v>612</v>
      </c>
      <c r="H69" s="855" t="s">
        <v>613</v>
      </c>
      <c r="I69" s="855" t="s">
        <v>59</v>
      </c>
      <c r="J69" s="855" t="s">
        <v>614</v>
      </c>
      <c r="K69" s="855" t="s">
        <v>274</v>
      </c>
      <c r="M69" s="1033" t="s">
        <v>1733</v>
      </c>
      <c r="N69" s="1016"/>
      <c r="O69" s="1014"/>
      <c r="P69" s="1014"/>
    </row>
    <row r="70" spans="1:16" ht="17.25" customHeight="1" thickBot="1" x14ac:dyDescent="0.3">
      <c r="A70" s="1105" t="s">
        <v>1407</v>
      </c>
      <c r="B70" s="1106"/>
      <c r="C70" s="859"/>
      <c r="D70" s="1096" t="s">
        <v>624</v>
      </c>
      <c r="E70" s="1029"/>
      <c r="F70" s="909">
        <v>1</v>
      </c>
      <c r="G70" s="909">
        <v>2</v>
      </c>
      <c r="H70" s="909">
        <v>3</v>
      </c>
      <c r="I70" s="909">
        <v>4</v>
      </c>
      <c r="J70" s="909">
        <v>5</v>
      </c>
      <c r="K70" s="896">
        <v>6</v>
      </c>
      <c r="M70" s="1033"/>
      <c r="N70" s="1016"/>
      <c r="O70" s="1014"/>
      <c r="P70" s="631"/>
    </row>
    <row r="71" spans="1:16" ht="17.25" customHeight="1" thickBot="1" x14ac:dyDescent="0.3">
      <c r="A71" s="1105" t="s">
        <v>1408</v>
      </c>
      <c r="B71" s="1106"/>
      <c r="C71" s="859"/>
      <c r="D71" s="1108"/>
      <c r="E71" s="909">
        <v>7</v>
      </c>
      <c r="F71" s="909">
        <v>8</v>
      </c>
      <c r="G71" s="909">
        <v>9</v>
      </c>
      <c r="H71" s="909">
        <v>10</v>
      </c>
      <c r="I71" s="909">
        <v>11</v>
      </c>
      <c r="J71" s="909">
        <v>12</v>
      </c>
      <c r="K71" s="896">
        <v>13</v>
      </c>
      <c r="M71" s="1026" t="s">
        <v>1734</v>
      </c>
      <c r="N71" s="1016"/>
      <c r="O71" s="1014"/>
      <c r="P71" s="1014"/>
    </row>
    <row r="72" spans="1:16" ht="17.25" customHeight="1" thickBot="1" x14ac:dyDescent="0.3">
      <c r="A72" s="1105" t="s">
        <v>1409</v>
      </c>
      <c r="B72" s="1106"/>
      <c r="C72" s="859"/>
      <c r="D72" s="1108"/>
      <c r="E72" s="909">
        <v>14</v>
      </c>
      <c r="F72" s="909">
        <v>15</v>
      </c>
      <c r="G72" s="909">
        <v>16</v>
      </c>
      <c r="H72" s="909">
        <v>17</v>
      </c>
      <c r="I72" s="909">
        <v>18</v>
      </c>
      <c r="J72" s="909">
        <v>19</v>
      </c>
      <c r="K72" s="896">
        <v>20</v>
      </c>
      <c r="M72" s="1023" t="s">
        <v>1735</v>
      </c>
      <c r="N72" s="1016"/>
      <c r="O72" s="1014"/>
      <c r="P72" s="1014"/>
    </row>
    <row r="73" spans="1:16" ht="17.25" customHeight="1" thickBot="1" x14ac:dyDescent="0.3">
      <c r="A73" s="1105" t="s">
        <v>1454</v>
      </c>
      <c r="B73" s="1106"/>
      <c r="C73" s="859"/>
      <c r="D73" s="1108"/>
      <c r="E73" s="909">
        <v>21</v>
      </c>
      <c r="F73" s="909">
        <v>22</v>
      </c>
      <c r="G73" s="909">
        <v>23</v>
      </c>
      <c r="H73" s="909">
        <v>24</v>
      </c>
      <c r="I73" s="909">
        <v>25</v>
      </c>
      <c r="J73" s="909">
        <v>26</v>
      </c>
      <c r="K73" s="896">
        <v>27</v>
      </c>
      <c r="M73" s="628" t="s">
        <v>1736</v>
      </c>
      <c r="N73" s="1047">
        <v>46600</v>
      </c>
      <c r="O73" s="1014"/>
      <c r="P73" s="1014"/>
    </row>
    <row r="74" spans="1:16" ht="17.25" customHeight="1" thickBot="1" x14ac:dyDescent="0.3">
      <c r="A74" s="1105"/>
      <c r="B74" s="1106"/>
      <c r="C74" s="859"/>
      <c r="D74" s="1097"/>
      <c r="E74" s="1017">
        <v>28</v>
      </c>
      <c r="F74" s="1017">
        <v>29</v>
      </c>
      <c r="G74" s="1048">
        <v>30</v>
      </c>
      <c r="H74" s="912"/>
      <c r="I74" s="912"/>
      <c r="J74" s="912"/>
      <c r="K74" s="912"/>
      <c r="M74" s="924" t="s">
        <v>1737</v>
      </c>
      <c r="N74" s="633"/>
      <c r="O74" s="1014"/>
      <c r="P74" s="1014"/>
    </row>
    <row r="75" spans="1:16" ht="17.25" customHeight="1" thickBot="1" x14ac:dyDescent="0.3">
      <c r="A75" s="858"/>
      <c r="M75" s="625"/>
      <c r="N75" s="1049"/>
      <c r="O75" s="1049"/>
      <c r="P75" s="1049"/>
    </row>
    <row r="76" spans="1:16" ht="17.25" customHeight="1" thickBot="1" x14ac:dyDescent="0.3">
      <c r="A76" s="858"/>
      <c r="M76" s="1037" t="s">
        <v>1413</v>
      </c>
    </row>
    <row r="77" spans="1:16" ht="17.25" customHeight="1" thickBot="1" x14ac:dyDescent="0.3">
      <c r="A77" s="858"/>
      <c r="E77" s="916"/>
      <c r="F77" s="917" t="s">
        <v>1410</v>
      </c>
      <c r="M77" s="1038" t="s">
        <v>1738</v>
      </c>
    </row>
    <row r="78" spans="1:16" ht="17.25" customHeight="1" thickBot="1" x14ac:dyDescent="0.3">
      <c r="E78" s="918"/>
      <c r="F78" s="917" t="s">
        <v>1411</v>
      </c>
      <c r="M78" s="1039" t="s">
        <v>1739</v>
      </c>
    </row>
    <row r="79" spans="1:16" ht="17.25" customHeight="1" thickBot="1" x14ac:dyDescent="0.3">
      <c r="E79" s="919"/>
      <c r="F79" s="917" t="s">
        <v>1453</v>
      </c>
      <c r="M79" s="1039" t="s">
        <v>1740</v>
      </c>
    </row>
    <row r="80" spans="1:16" ht="17.25" customHeight="1" thickBot="1" x14ac:dyDescent="0.3">
      <c r="E80" s="920"/>
      <c r="F80" s="917" t="s">
        <v>1412</v>
      </c>
      <c r="M80" s="1039" t="s">
        <v>1741</v>
      </c>
    </row>
    <row r="81" spans="13:13" ht="17.25" customHeight="1" thickBot="1" x14ac:dyDescent="0.3">
      <c r="M81" s="1040" t="s">
        <v>1564</v>
      </c>
    </row>
  </sheetData>
  <mergeCells count="71">
    <mergeCell ref="A69:B69"/>
    <mergeCell ref="A70:B70"/>
    <mergeCell ref="D70:D74"/>
    <mergeCell ref="A71:B71"/>
    <mergeCell ref="A72:B72"/>
    <mergeCell ref="A73:B73"/>
    <mergeCell ref="A74:B74"/>
    <mergeCell ref="A62:B62"/>
    <mergeCell ref="A63:B63"/>
    <mergeCell ref="D63:D68"/>
    <mergeCell ref="A64:B64"/>
    <mergeCell ref="A65:B65"/>
    <mergeCell ref="A66:B66"/>
    <mergeCell ref="A67:B67"/>
    <mergeCell ref="A56:B56"/>
    <mergeCell ref="A57:B57"/>
    <mergeCell ref="D57:D61"/>
    <mergeCell ref="A58:B58"/>
    <mergeCell ref="A59:B59"/>
    <mergeCell ref="A60:B60"/>
    <mergeCell ref="A61:B61"/>
    <mergeCell ref="A45:B45"/>
    <mergeCell ref="D46:D49"/>
    <mergeCell ref="A49:B49"/>
    <mergeCell ref="A50:B50"/>
    <mergeCell ref="A51:B51"/>
    <mergeCell ref="D51:D55"/>
    <mergeCell ref="A52:B52"/>
    <mergeCell ref="A53:B53"/>
    <mergeCell ref="A54:B54"/>
    <mergeCell ref="A55:B55"/>
    <mergeCell ref="A38:B38"/>
    <mergeCell ref="C38:K38"/>
    <mergeCell ref="A39:B39"/>
    <mergeCell ref="A40:B40"/>
    <mergeCell ref="D40:D44"/>
    <mergeCell ref="A41:B41"/>
    <mergeCell ref="A43:B43"/>
    <mergeCell ref="A44:B44"/>
    <mergeCell ref="A23:B23"/>
    <mergeCell ref="A24:B24"/>
    <mergeCell ref="A25:B25"/>
    <mergeCell ref="D25:D29"/>
    <mergeCell ref="A26:B26"/>
    <mergeCell ref="A27:B27"/>
    <mergeCell ref="A28:B28"/>
    <mergeCell ref="A29:B29"/>
    <mergeCell ref="A17:B17"/>
    <mergeCell ref="A18:B18"/>
    <mergeCell ref="D18:D22"/>
    <mergeCell ref="A19:B19"/>
    <mergeCell ref="A20:B20"/>
    <mergeCell ref="A21:B21"/>
    <mergeCell ref="A22:B22"/>
    <mergeCell ref="D6:D10"/>
    <mergeCell ref="A8:B8"/>
    <mergeCell ref="A9:B9"/>
    <mergeCell ref="A10:B10"/>
    <mergeCell ref="A11:B11"/>
    <mergeCell ref="A12:B12"/>
    <mergeCell ref="D12:D16"/>
    <mergeCell ref="A13:B13"/>
    <mergeCell ref="A14:B14"/>
    <mergeCell ref="A15:B15"/>
    <mergeCell ref="A16:B16"/>
    <mergeCell ref="A5:B5"/>
    <mergeCell ref="A1:B1"/>
    <mergeCell ref="C1:K1"/>
    <mergeCell ref="A2:B2"/>
    <mergeCell ref="A3:B3"/>
    <mergeCell ref="D3:D4"/>
  </mergeCells>
  <pageMargins left="0.70866141732283472" right="0.70866141732283472" top="0.74803149606299213" bottom="0.74803149606299213" header="0.31496062992125984" footer="0.31496062992125984"/>
  <pageSetup paperSize="9"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C100"/>
  <sheetViews>
    <sheetView topLeftCell="BM1" zoomScale="60" zoomScaleNormal="60" workbookViewId="0">
      <pane ySplit="4" topLeftCell="A5" activePane="bottomLeft" state="frozen"/>
      <selection pane="bottomLeft" activeCell="CO1" sqref="CO1:DC1"/>
    </sheetView>
  </sheetViews>
  <sheetFormatPr defaultColWidth="9.140625" defaultRowHeight="15.75" x14ac:dyDescent="0.2"/>
  <cols>
    <col min="1" max="6" width="3.85546875" style="9" bestFit="1" customWidth="1"/>
    <col min="7" max="7" width="52.7109375" style="9" bestFit="1" customWidth="1"/>
    <col min="8" max="13" width="3.85546875" style="9" bestFit="1" customWidth="1"/>
    <col min="14" max="14" width="52.140625" style="9" bestFit="1" customWidth="1"/>
    <col min="15" max="15" width="3.85546875" style="9" bestFit="1" customWidth="1"/>
    <col min="16" max="16" width="17.5703125" style="581" customWidth="1"/>
    <col min="17" max="21" width="3.85546875" style="9" bestFit="1" customWidth="1"/>
    <col min="22" max="22" width="42.5703125" style="9" bestFit="1" customWidth="1"/>
    <col min="23" max="28" width="3.85546875" style="9" bestFit="1" customWidth="1"/>
    <col min="29" max="29" width="39.5703125" style="9" bestFit="1" customWidth="1"/>
    <col min="30" max="30" width="3.85546875" style="9" bestFit="1" customWidth="1"/>
    <col min="31" max="31" width="17.5703125" style="581" customWidth="1"/>
    <col min="32" max="37" width="3.85546875" style="9" bestFit="1" customWidth="1"/>
    <col min="38" max="38" width="36.28515625" style="9" bestFit="1" customWidth="1"/>
    <col min="39" max="44" width="3.85546875" style="9" bestFit="1" customWidth="1"/>
    <col min="45" max="45" width="35.5703125" style="9" bestFit="1" customWidth="1"/>
    <col min="46" max="46" width="3.85546875" style="9" bestFit="1" customWidth="1"/>
    <col min="47" max="47" width="17.5703125" style="581" customWidth="1"/>
    <col min="48" max="52" width="3.85546875" style="9" bestFit="1" customWidth="1"/>
    <col min="53" max="53" width="36.5703125" style="9" bestFit="1" customWidth="1"/>
    <col min="54" max="59" width="3.85546875" style="9" bestFit="1" customWidth="1"/>
    <col min="60" max="60" width="36.5703125" style="9" bestFit="1" customWidth="1"/>
    <col min="61" max="61" width="3.85546875" style="9" bestFit="1" customWidth="1"/>
    <col min="62" max="62" width="17.7109375" style="581" customWidth="1"/>
    <col min="63" max="68" width="3.85546875" style="9" customWidth="1"/>
    <col min="69" max="69" width="58.7109375" style="9" bestFit="1" customWidth="1"/>
    <col min="70" max="70" width="6.140625" style="9" bestFit="1" customWidth="1"/>
    <col min="71" max="75" width="3.85546875" style="9" customWidth="1"/>
    <col min="76" max="76" width="40.28515625" style="9" bestFit="1" customWidth="1"/>
    <col min="77" max="77" width="6.140625" style="9" bestFit="1" customWidth="1"/>
    <col min="78" max="78" width="17.5703125" style="581" customWidth="1"/>
    <col min="79" max="82" width="5.7109375" style="9" customWidth="1"/>
    <col min="83" max="83" width="36.5703125" style="9" bestFit="1" customWidth="1"/>
    <col min="84" max="84" width="3.85546875" style="573" bestFit="1" customWidth="1"/>
    <col min="85" max="90" width="5.7109375" style="9" customWidth="1"/>
    <col min="91" max="91" width="36.5703125" style="9" bestFit="1" customWidth="1"/>
    <col min="92" max="92" width="3.85546875" style="573" customWidth="1"/>
    <col min="93" max="97" width="5.7109375" style="9" customWidth="1"/>
    <col min="98" max="98" width="36.5703125" style="9" bestFit="1" customWidth="1"/>
    <col min="99" max="99" width="3.85546875" style="573" customWidth="1"/>
    <col min="100" max="105" width="5.7109375" style="9" customWidth="1"/>
    <col min="106" max="106" width="36.5703125" style="9" bestFit="1" customWidth="1"/>
    <col min="107" max="107" width="3.85546875" style="573" customWidth="1"/>
    <col min="108" max="16384" width="9.140625" style="9"/>
  </cols>
  <sheetData>
    <row r="1" spans="1:107" ht="57.75" customHeight="1" x14ac:dyDescent="0.2">
      <c r="A1" s="1155" t="s">
        <v>1414</v>
      </c>
      <c r="B1" s="1134"/>
      <c r="C1" s="1134"/>
      <c r="D1" s="1134"/>
      <c r="E1" s="1134"/>
      <c r="F1" s="1134"/>
      <c r="G1" s="1134"/>
      <c r="H1" s="1134"/>
      <c r="I1" s="1134"/>
      <c r="J1" s="1134"/>
      <c r="K1" s="1134"/>
      <c r="L1" s="1134"/>
      <c r="M1" s="1134"/>
      <c r="N1" s="1134"/>
      <c r="O1" s="1134"/>
      <c r="P1" s="1156"/>
      <c r="Q1" s="1155" t="s">
        <v>1415</v>
      </c>
      <c r="R1" s="1134"/>
      <c r="S1" s="1134"/>
      <c r="T1" s="1134"/>
      <c r="U1" s="1134"/>
      <c r="V1" s="1134"/>
      <c r="W1" s="1134"/>
      <c r="X1" s="1134"/>
      <c r="Y1" s="1134"/>
      <c r="Z1" s="1134"/>
      <c r="AA1" s="1134"/>
      <c r="AB1" s="1134"/>
      <c r="AC1" s="1134"/>
      <c r="AD1" s="1134"/>
      <c r="AE1" s="1156"/>
      <c r="AF1" s="1155" t="s">
        <v>1416</v>
      </c>
      <c r="AG1" s="1134"/>
      <c r="AH1" s="1134"/>
      <c r="AI1" s="1134"/>
      <c r="AJ1" s="1134"/>
      <c r="AK1" s="1134"/>
      <c r="AL1" s="1134"/>
      <c r="AM1" s="1134"/>
      <c r="AN1" s="1134"/>
      <c r="AO1" s="1134"/>
      <c r="AP1" s="1134"/>
      <c r="AQ1" s="1134"/>
      <c r="AR1" s="1134"/>
      <c r="AS1" s="1134"/>
      <c r="AT1" s="1134"/>
      <c r="AU1" s="1156"/>
      <c r="AV1" s="1155" t="s">
        <v>1417</v>
      </c>
      <c r="AW1" s="1134"/>
      <c r="AX1" s="1134"/>
      <c r="AY1" s="1134"/>
      <c r="AZ1" s="1134"/>
      <c r="BA1" s="1134"/>
      <c r="BB1" s="1134"/>
      <c r="BC1" s="1134"/>
      <c r="BD1" s="1134"/>
      <c r="BE1" s="1134"/>
      <c r="BF1" s="1134"/>
      <c r="BG1" s="1134"/>
      <c r="BH1" s="1134"/>
      <c r="BI1" s="1134"/>
      <c r="BJ1" s="1156"/>
      <c r="BK1" s="1163" t="s">
        <v>1418</v>
      </c>
      <c r="BL1" s="1164"/>
      <c r="BM1" s="1164"/>
      <c r="BN1" s="1164"/>
      <c r="BO1" s="1164"/>
      <c r="BP1" s="1164"/>
      <c r="BQ1" s="1164"/>
      <c r="BR1" s="1164"/>
      <c r="BS1" s="1164"/>
      <c r="BT1" s="1164"/>
      <c r="BU1" s="1164"/>
      <c r="BV1" s="1164"/>
      <c r="BW1" s="1164"/>
      <c r="BX1" s="1164"/>
      <c r="BY1" s="1164"/>
      <c r="BZ1" s="1165"/>
      <c r="CA1" s="1155" t="s">
        <v>1419</v>
      </c>
      <c r="CB1" s="1134"/>
      <c r="CC1" s="1134"/>
      <c r="CD1" s="1134"/>
      <c r="CE1" s="1134"/>
      <c r="CF1" s="1134"/>
      <c r="CG1" s="1134"/>
      <c r="CH1" s="1134"/>
      <c r="CI1" s="1134"/>
      <c r="CJ1" s="1134"/>
      <c r="CK1" s="1134"/>
      <c r="CL1" s="1134"/>
      <c r="CM1" s="1134"/>
      <c r="CN1" s="1135"/>
      <c r="CO1" s="1133" t="s">
        <v>1420</v>
      </c>
      <c r="CP1" s="1134"/>
      <c r="CQ1" s="1134"/>
      <c r="CR1" s="1134"/>
      <c r="CS1" s="1134"/>
      <c r="CT1" s="1134"/>
      <c r="CU1" s="1134"/>
      <c r="CV1" s="1134"/>
      <c r="CW1" s="1134"/>
      <c r="CX1" s="1134"/>
      <c r="CY1" s="1134"/>
      <c r="CZ1" s="1134"/>
      <c r="DA1" s="1134"/>
      <c r="DB1" s="1134"/>
      <c r="DC1" s="1135"/>
    </row>
    <row r="2" spans="1:107" s="10" customFormat="1" ht="17.25" customHeight="1" x14ac:dyDescent="0.25">
      <c r="A2" s="1136" t="s">
        <v>1421</v>
      </c>
      <c r="B2" s="1137"/>
      <c r="C2" s="1137"/>
      <c r="D2" s="1137"/>
      <c r="E2" s="1137"/>
      <c r="F2" s="1137"/>
      <c r="G2" s="1137"/>
      <c r="H2" s="1138"/>
      <c r="I2" s="1139" t="s">
        <v>1422</v>
      </c>
      <c r="J2" s="1140"/>
      <c r="K2" s="1140"/>
      <c r="L2" s="1140"/>
      <c r="M2" s="1140"/>
      <c r="N2" s="1140"/>
      <c r="O2" s="1140"/>
      <c r="P2" s="1141"/>
      <c r="Q2" s="1142" t="s">
        <v>1423</v>
      </c>
      <c r="R2" s="1143"/>
      <c r="S2" s="1143"/>
      <c r="T2" s="1143"/>
      <c r="U2" s="1143"/>
      <c r="V2" s="1143"/>
      <c r="W2" s="1144"/>
      <c r="X2" s="1145" t="s">
        <v>1424</v>
      </c>
      <c r="Y2" s="1146"/>
      <c r="Z2" s="1146"/>
      <c r="AA2" s="1146"/>
      <c r="AB2" s="1146"/>
      <c r="AC2" s="1146"/>
      <c r="AD2" s="1146"/>
      <c r="AE2" s="1147"/>
      <c r="AF2" s="1148" t="s">
        <v>1421</v>
      </c>
      <c r="AG2" s="1149"/>
      <c r="AH2" s="1149"/>
      <c r="AI2" s="1149"/>
      <c r="AJ2" s="1149"/>
      <c r="AK2" s="1149"/>
      <c r="AL2" s="1149"/>
      <c r="AM2" s="1150"/>
      <c r="AN2" s="1151" t="s">
        <v>1424</v>
      </c>
      <c r="AO2" s="1152"/>
      <c r="AP2" s="1152"/>
      <c r="AQ2" s="1152"/>
      <c r="AR2" s="1152"/>
      <c r="AS2" s="1152"/>
      <c r="AT2" s="1152"/>
      <c r="AU2" s="1153"/>
      <c r="AV2" s="1154" t="s">
        <v>1422</v>
      </c>
      <c r="AW2" s="1115"/>
      <c r="AX2" s="1115"/>
      <c r="AY2" s="1115"/>
      <c r="AZ2" s="1115"/>
      <c r="BA2" s="1115"/>
      <c r="BB2" s="1116"/>
      <c r="BC2" s="1151" t="s">
        <v>1424</v>
      </c>
      <c r="BD2" s="1152"/>
      <c r="BE2" s="1152"/>
      <c r="BF2" s="1152"/>
      <c r="BG2" s="1152"/>
      <c r="BH2" s="1152"/>
      <c r="BI2" s="1152"/>
      <c r="BJ2" s="1153"/>
      <c r="BK2" s="1148" t="s">
        <v>1425</v>
      </c>
      <c r="BL2" s="1149"/>
      <c r="BM2" s="1149"/>
      <c r="BN2" s="1149"/>
      <c r="BO2" s="1149"/>
      <c r="BP2" s="1149"/>
      <c r="BQ2" s="1149"/>
      <c r="BR2" s="1150"/>
      <c r="BS2" s="1157" t="s">
        <v>1426</v>
      </c>
      <c r="BT2" s="1158"/>
      <c r="BU2" s="1158"/>
      <c r="BV2" s="1158"/>
      <c r="BW2" s="1158"/>
      <c r="BX2" s="1158"/>
      <c r="BY2" s="1158"/>
      <c r="BZ2" s="1159"/>
      <c r="CA2" s="1160" t="s">
        <v>1427</v>
      </c>
      <c r="CB2" s="1161"/>
      <c r="CC2" s="1161"/>
      <c r="CD2" s="1161"/>
      <c r="CE2" s="1161"/>
      <c r="CF2" s="1162"/>
      <c r="CG2" s="1117" t="s">
        <v>1428</v>
      </c>
      <c r="CH2" s="1118"/>
      <c r="CI2" s="1119"/>
      <c r="CJ2" s="1119"/>
      <c r="CK2" s="1119"/>
      <c r="CL2" s="1119"/>
      <c r="CM2" s="1119"/>
      <c r="CN2" s="1120"/>
      <c r="CO2" s="1114" t="s">
        <v>1422</v>
      </c>
      <c r="CP2" s="1115"/>
      <c r="CQ2" s="1115"/>
      <c r="CR2" s="1115"/>
      <c r="CS2" s="1115"/>
      <c r="CT2" s="1115"/>
      <c r="CU2" s="1116"/>
      <c r="CV2" s="1117" t="s">
        <v>1428</v>
      </c>
      <c r="CW2" s="1118"/>
      <c r="CX2" s="1119"/>
      <c r="CY2" s="1119"/>
      <c r="CZ2" s="1119"/>
      <c r="DA2" s="1119"/>
      <c r="DB2" s="1119"/>
      <c r="DC2" s="1120"/>
    </row>
    <row r="3" spans="1:107" s="10" customFormat="1" ht="17.25" customHeight="1" x14ac:dyDescent="0.25">
      <c r="A3" s="498"/>
      <c r="B3" s="499"/>
      <c r="C3" s="499"/>
      <c r="D3" s="499"/>
      <c r="E3" s="499"/>
      <c r="F3" s="499"/>
      <c r="G3" s="499"/>
      <c r="H3" s="500"/>
      <c r="I3" s="501"/>
      <c r="J3" s="502"/>
      <c r="K3" s="502"/>
      <c r="L3" s="502"/>
      <c r="M3" s="502"/>
      <c r="N3" s="502"/>
      <c r="O3" s="502"/>
      <c r="P3" s="503"/>
      <c r="Q3" s="606"/>
      <c r="R3" s="607"/>
      <c r="S3" s="607"/>
      <c r="T3" s="607"/>
      <c r="U3" s="607"/>
      <c r="V3" s="607"/>
      <c r="W3" s="608"/>
      <c r="X3" s="609"/>
      <c r="Y3" s="610"/>
      <c r="Z3" s="610"/>
      <c r="AA3" s="610"/>
      <c r="AB3" s="610"/>
      <c r="AC3" s="610"/>
      <c r="AD3" s="610"/>
      <c r="AE3" s="611"/>
      <c r="AF3" s="504"/>
      <c r="AG3" s="243"/>
      <c r="AH3" s="243"/>
      <c r="AI3" s="243"/>
      <c r="AJ3" s="243"/>
      <c r="AK3" s="243"/>
      <c r="AL3" s="243"/>
      <c r="AM3" s="505"/>
      <c r="AN3" s="506"/>
      <c r="AO3" s="507"/>
      <c r="AP3" s="507"/>
      <c r="AQ3" s="507"/>
      <c r="AR3" s="507"/>
      <c r="AS3" s="507"/>
      <c r="AT3" s="507"/>
      <c r="AU3" s="508"/>
      <c r="AV3" s="509"/>
      <c r="AW3" s="510"/>
      <c r="AX3" s="510"/>
      <c r="AY3" s="510"/>
      <c r="AZ3" s="510"/>
      <c r="BA3" s="510"/>
      <c r="BB3" s="511"/>
      <c r="BC3" s="506"/>
      <c r="BD3" s="507"/>
      <c r="BE3" s="507"/>
      <c r="BF3" s="507"/>
      <c r="BG3" s="507"/>
      <c r="BH3" s="507"/>
      <c r="BI3" s="507"/>
      <c r="BJ3" s="508"/>
      <c r="BK3" s="504"/>
      <c r="BL3" s="243"/>
      <c r="BM3" s="243"/>
      <c r="BN3" s="243"/>
      <c r="BO3" s="243"/>
      <c r="BP3" s="243"/>
      <c r="BQ3" s="243"/>
      <c r="BR3" s="505"/>
      <c r="BS3" s="512"/>
      <c r="BT3" s="248"/>
      <c r="BU3" s="248"/>
      <c r="BV3" s="248"/>
      <c r="BW3" s="248"/>
      <c r="BX3" s="248"/>
      <c r="BY3" s="248"/>
      <c r="BZ3" s="249"/>
      <c r="CA3" s="1166" t="s">
        <v>1429</v>
      </c>
      <c r="CB3" s="1167"/>
      <c r="CC3" s="1167"/>
      <c r="CD3" s="1168"/>
      <c r="CE3" s="513"/>
      <c r="CF3" s="514"/>
      <c r="CG3" s="1131" t="s">
        <v>1429</v>
      </c>
      <c r="CH3" s="1132"/>
      <c r="CI3" s="1132"/>
      <c r="CJ3" s="1132"/>
      <c r="CK3" s="1132"/>
      <c r="CL3" s="1118"/>
      <c r="CM3" s="515"/>
      <c r="CN3" s="516"/>
      <c r="CO3" s="517"/>
      <c r="CP3" s="510"/>
      <c r="CQ3" s="510"/>
      <c r="CR3" s="510"/>
      <c r="CS3" s="510"/>
      <c r="CT3" s="510"/>
      <c r="CU3" s="511"/>
      <c r="CV3" s="1131" t="s">
        <v>1429</v>
      </c>
      <c r="CW3" s="1132"/>
      <c r="CX3" s="1132"/>
      <c r="CY3" s="1132"/>
      <c r="CZ3" s="1132"/>
      <c r="DA3" s="1118"/>
      <c r="DB3" s="515"/>
      <c r="DC3" s="605"/>
    </row>
    <row r="4" spans="1:107" ht="219.75" thickBot="1" x14ac:dyDescent="0.25">
      <c r="A4" s="241" t="s">
        <v>332</v>
      </c>
      <c r="B4" s="242" t="s">
        <v>20</v>
      </c>
      <c r="C4" s="242" t="s">
        <v>333</v>
      </c>
      <c r="D4" s="242" t="s">
        <v>238</v>
      </c>
      <c r="E4" s="242" t="s">
        <v>346</v>
      </c>
      <c r="F4" s="242" t="s">
        <v>297</v>
      </c>
      <c r="G4" s="243" t="s">
        <v>13</v>
      </c>
      <c r="H4" s="244" t="s">
        <v>334</v>
      </c>
      <c r="I4" s="518" t="s">
        <v>247</v>
      </c>
      <c r="J4" s="519" t="s">
        <v>550</v>
      </c>
      <c r="K4" s="519" t="s">
        <v>551</v>
      </c>
      <c r="L4" s="519" t="s">
        <v>552</v>
      </c>
      <c r="M4" s="519" t="s">
        <v>553</v>
      </c>
      <c r="N4" s="510" t="s">
        <v>13</v>
      </c>
      <c r="O4" s="520" t="s">
        <v>334</v>
      </c>
      <c r="P4" s="503" t="s">
        <v>335</v>
      </c>
      <c r="Q4" s="245" t="s">
        <v>247</v>
      </c>
      <c r="R4" s="246" t="s">
        <v>249</v>
      </c>
      <c r="S4" s="246" t="s">
        <v>248</v>
      </c>
      <c r="T4" s="246" t="s">
        <v>250</v>
      </c>
      <c r="U4" s="246" t="s">
        <v>384</v>
      </c>
      <c r="V4" s="613" t="s">
        <v>13</v>
      </c>
      <c r="W4" s="247" t="s">
        <v>334</v>
      </c>
      <c r="X4" s="521" t="s">
        <v>247</v>
      </c>
      <c r="Y4" s="522" t="s">
        <v>249</v>
      </c>
      <c r="Z4" s="522" t="s">
        <v>248</v>
      </c>
      <c r="AA4" s="522" t="s">
        <v>250</v>
      </c>
      <c r="AB4" s="522" t="s">
        <v>384</v>
      </c>
      <c r="AC4" s="612" t="s">
        <v>13</v>
      </c>
      <c r="AD4" s="523" t="s">
        <v>334</v>
      </c>
      <c r="AE4" s="611" t="s">
        <v>335</v>
      </c>
      <c r="AF4" s="241" t="s">
        <v>332</v>
      </c>
      <c r="AG4" s="242" t="s">
        <v>20</v>
      </c>
      <c r="AH4" s="242" t="s">
        <v>333</v>
      </c>
      <c r="AI4" s="242" t="s">
        <v>238</v>
      </c>
      <c r="AJ4" s="242" t="s">
        <v>346</v>
      </c>
      <c r="AK4" s="242" t="s">
        <v>297</v>
      </c>
      <c r="AL4" s="243" t="s">
        <v>13</v>
      </c>
      <c r="AM4" s="244" t="s">
        <v>334</v>
      </c>
      <c r="AN4" s="524" t="s">
        <v>247</v>
      </c>
      <c r="AO4" s="525" t="s">
        <v>249</v>
      </c>
      <c r="AP4" s="525" t="s">
        <v>248</v>
      </c>
      <c r="AQ4" s="525" t="s">
        <v>250</v>
      </c>
      <c r="AR4" s="525" t="s">
        <v>384</v>
      </c>
      <c r="AS4" s="507" t="s">
        <v>13</v>
      </c>
      <c r="AT4" s="526" t="s">
        <v>334</v>
      </c>
      <c r="AU4" s="527" t="s">
        <v>335</v>
      </c>
      <c r="AV4" s="528" t="s">
        <v>247</v>
      </c>
      <c r="AW4" s="529" t="s">
        <v>550</v>
      </c>
      <c r="AX4" s="529" t="s">
        <v>551</v>
      </c>
      <c r="AY4" s="529" t="s">
        <v>552</v>
      </c>
      <c r="AZ4" s="529" t="s">
        <v>553</v>
      </c>
      <c r="BA4" s="530" t="s">
        <v>13</v>
      </c>
      <c r="BB4" s="531" t="s">
        <v>334</v>
      </c>
      <c r="BC4" s="532" t="s">
        <v>247</v>
      </c>
      <c r="BD4" s="533" t="s">
        <v>249</v>
      </c>
      <c r="BE4" s="533" t="s">
        <v>248</v>
      </c>
      <c r="BF4" s="533" t="s">
        <v>250</v>
      </c>
      <c r="BG4" s="533" t="s">
        <v>384</v>
      </c>
      <c r="BH4" s="534" t="s">
        <v>13</v>
      </c>
      <c r="BI4" s="535" t="s">
        <v>334</v>
      </c>
      <c r="BJ4" s="536" t="s">
        <v>335</v>
      </c>
      <c r="BK4" s="250" t="s">
        <v>332</v>
      </c>
      <c r="BL4" s="251" t="s">
        <v>20</v>
      </c>
      <c r="BM4" s="251" t="s">
        <v>333</v>
      </c>
      <c r="BN4" s="251" t="s">
        <v>238</v>
      </c>
      <c r="BO4" s="251" t="s">
        <v>346</v>
      </c>
      <c r="BP4" s="251" t="s">
        <v>297</v>
      </c>
      <c r="BQ4" s="252" t="s">
        <v>13</v>
      </c>
      <c r="BR4" s="253" t="s">
        <v>334</v>
      </c>
      <c r="BS4" s="254" t="s">
        <v>247</v>
      </c>
      <c r="BT4" s="255" t="s">
        <v>249</v>
      </c>
      <c r="BU4" s="255" t="s">
        <v>248</v>
      </c>
      <c r="BV4" s="255" t="s">
        <v>250</v>
      </c>
      <c r="BW4" s="255" t="s">
        <v>384</v>
      </c>
      <c r="BX4" s="256" t="s">
        <v>13</v>
      </c>
      <c r="BY4" s="257" t="s">
        <v>334</v>
      </c>
      <c r="BZ4" s="537" t="s">
        <v>335</v>
      </c>
      <c r="CA4" s="538" t="s">
        <v>247</v>
      </c>
      <c r="CB4" s="539" t="s">
        <v>249</v>
      </c>
      <c r="CC4" s="539" t="s">
        <v>250</v>
      </c>
      <c r="CD4" s="539" t="s">
        <v>384</v>
      </c>
      <c r="CE4" s="540" t="s">
        <v>13</v>
      </c>
      <c r="CF4" s="541" t="s">
        <v>334</v>
      </c>
      <c r="CG4" s="542" t="s">
        <v>247</v>
      </c>
      <c r="CH4" s="543" t="s">
        <v>249</v>
      </c>
      <c r="CI4" s="543" t="s">
        <v>250</v>
      </c>
      <c r="CJ4" s="543" t="s">
        <v>384</v>
      </c>
      <c r="CK4" s="543" t="s">
        <v>1430</v>
      </c>
      <c r="CL4" s="543" t="s">
        <v>1431</v>
      </c>
      <c r="CM4" s="544" t="s">
        <v>13</v>
      </c>
      <c r="CN4" s="545" t="s">
        <v>334</v>
      </c>
      <c r="CO4" s="546" t="s">
        <v>247</v>
      </c>
      <c r="CP4" s="529" t="s">
        <v>550</v>
      </c>
      <c r="CQ4" s="529" t="s">
        <v>551</v>
      </c>
      <c r="CR4" s="529" t="s">
        <v>552</v>
      </c>
      <c r="CS4" s="529" t="s">
        <v>553</v>
      </c>
      <c r="CT4" s="530" t="s">
        <v>13</v>
      </c>
      <c r="CU4" s="547" t="s">
        <v>334</v>
      </c>
      <c r="CV4" s="548" t="s">
        <v>247</v>
      </c>
      <c r="CW4" s="543" t="s">
        <v>249</v>
      </c>
      <c r="CX4" s="549" t="s">
        <v>250</v>
      </c>
      <c r="CY4" s="549" t="s">
        <v>384</v>
      </c>
      <c r="CZ4" s="549" t="s">
        <v>1430</v>
      </c>
      <c r="DA4" s="549" t="s">
        <v>1431</v>
      </c>
      <c r="DB4" s="515" t="s">
        <v>13</v>
      </c>
      <c r="DC4" s="550" t="s">
        <v>334</v>
      </c>
    </row>
    <row r="5" spans="1:107" ht="15.75" customHeight="1" x14ac:dyDescent="0.25">
      <c r="A5" s="258"/>
      <c r="B5" s="619"/>
      <c r="C5" s="619"/>
      <c r="D5" s="619"/>
      <c r="E5" s="619"/>
      <c r="F5" s="259" t="s">
        <v>331</v>
      </c>
      <c r="G5" s="260" t="s">
        <v>242</v>
      </c>
      <c r="H5" s="261">
        <v>3</v>
      </c>
      <c r="I5" s="262"/>
      <c r="J5" s="619"/>
      <c r="K5" s="619"/>
      <c r="L5" s="619" t="s">
        <v>331</v>
      </c>
      <c r="M5" s="259"/>
      <c r="N5" s="260" t="s">
        <v>66</v>
      </c>
      <c r="O5" s="263">
        <v>3</v>
      </c>
      <c r="P5" s="551"/>
      <c r="Q5" s="258"/>
      <c r="R5" s="264"/>
      <c r="S5" s="264"/>
      <c r="T5" s="264"/>
      <c r="U5" s="619" t="s">
        <v>331</v>
      </c>
      <c r="V5" s="265" t="s">
        <v>385</v>
      </c>
      <c r="W5" s="261">
        <v>3</v>
      </c>
      <c r="X5" s="262"/>
      <c r="Y5" s="619"/>
      <c r="Z5" s="619"/>
      <c r="AA5" s="259"/>
      <c r="AB5" s="619" t="s">
        <v>331</v>
      </c>
      <c r="AC5" s="265" t="s">
        <v>385</v>
      </c>
      <c r="AD5" s="263">
        <v>3</v>
      </c>
      <c r="AE5" s="552"/>
      <c r="AF5" s="266"/>
      <c r="AG5" s="267"/>
      <c r="AH5" s="267"/>
      <c r="AI5" s="267"/>
      <c r="AJ5" s="267"/>
      <c r="AK5" s="267" t="s">
        <v>331</v>
      </c>
      <c r="AL5" s="260" t="s">
        <v>242</v>
      </c>
      <c r="AM5" s="268">
        <v>3</v>
      </c>
      <c r="AN5" s="619" t="s">
        <v>331</v>
      </c>
      <c r="AO5" s="619"/>
      <c r="AP5" s="619"/>
      <c r="AQ5" s="619" t="s">
        <v>331</v>
      </c>
      <c r="AR5" s="619"/>
      <c r="AS5" s="260" t="s">
        <v>66</v>
      </c>
      <c r="AT5" s="263">
        <v>3</v>
      </c>
      <c r="AU5" s="553"/>
      <c r="AV5" s="269" t="s">
        <v>331</v>
      </c>
      <c r="AW5" s="270" t="s">
        <v>331</v>
      </c>
      <c r="AX5" s="270" t="s">
        <v>331</v>
      </c>
      <c r="AY5" s="270" t="s">
        <v>331</v>
      </c>
      <c r="AZ5" s="270" t="s">
        <v>331</v>
      </c>
      <c r="BA5" s="271" t="s">
        <v>511</v>
      </c>
      <c r="BB5" s="272">
        <v>5</v>
      </c>
      <c r="BC5" s="273" t="s">
        <v>331</v>
      </c>
      <c r="BD5" s="270" t="s">
        <v>331</v>
      </c>
      <c r="BE5" s="270" t="s">
        <v>331</v>
      </c>
      <c r="BF5" s="270" t="s">
        <v>331</v>
      </c>
      <c r="BG5" s="270" t="s">
        <v>331</v>
      </c>
      <c r="BH5" s="271" t="s">
        <v>104</v>
      </c>
      <c r="BI5" s="274">
        <v>5</v>
      </c>
      <c r="BJ5" s="554"/>
      <c r="BK5" s="275"/>
      <c r="BL5" s="276"/>
      <c r="BM5" s="276"/>
      <c r="BN5" s="276"/>
      <c r="BO5" s="617" t="s">
        <v>331</v>
      </c>
      <c r="BP5" s="617"/>
      <c r="BQ5" s="277" t="s">
        <v>242</v>
      </c>
      <c r="BR5" s="278">
        <v>3</v>
      </c>
      <c r="BS5" s="279"/>
      <c r="BT5" s="280"/>
      <c r="BU5" s="280"/>
      <c r="BV5" s="617" t="s">
        <v>331</v>
      </c>
      <c r="BW5" s="617"/>
      <c r="BX5" s="277" t="s">
        <v>66</v>
      </c>
      <c r="BY5" s="277">
        <v>3</v>
      </c>
      <c r="BZ5" s="555"/>
      <c r="CA5" s="620"/>
      <c r="CB5" s="620"/>
      <c r="CC5" s="620"/>
      <c r="CD5" s="299">
        <v>1</v>
      </c>
      <c r="CE5" s="556" t="s">
        <v>385</v>
      </c>
      <c r="CF5" s="557">
        <v>3</v>
      </c>
      <c r="CG5" s="558"/>
      <c r="CH5" s="558"/>
      <c r="CI5" s="299"/>
      <c r="CJ5" s="299">
        <v>1</v>
      </c>
      <c r="CK5" s="299"/>
      <c r="CL5" s="299">
        <v>1</v>
      </c>
      <c r="CM5" s="556" t="s">
        <v>385</v>
      </c>
      <c r="CN5" s="623">
        <v>3</v>
      </c>
      <c r="CO5" s="559" t="s">
        <v>331</v>
      </c>
      <c r="CP5" s="560" t="s">
        <v>331</v>
      </c>
      <c r="CQ5" s="560" t="s">
        <v>331</v>
      </c>
      <c r="CR5" s="560" t="s">
        <v>331</v>
      </c>
      <c r="CS5" s="560" t="s">
        <v>331</v>
      </c>
      <c r="CT5" s="561" t="s">
        <v>511</v>
      </c>
      <c r="CU5" s="562">
        <v>5</v>
      </c>
      <c r="CV5" s="618">
        <v>3</v>
      </c>
      <c r="CW5" s="618">
        <v>3</v>
      </c>
      <c r="CX5" s="619">
        <v>3</v>
      </c>
      <c r="CY5" s="619">
        <v>3</v>
      </c>
      <c r="CZ5" s="619">
        <v>3</v>
      </c>
      <c r="DA5" s="619">
        <v>3</v>
      </c>
      <c r="DB5" s="621" t="s">
        <v>104</v>
      </c>
      <c r="DC5" s="563">
        <v>5</v>
      </c>
    </row>
    <row r="6" spans="1:107" ht="15.75" customHeight="1" x14ac:dyDescent="0.25">
      <c r="A6" s="258"/>
      <c r="B6" s="619"/>
      <c r="C6" s="619" t="s">
        <v>331</v>
      </c>
      <c r="D6" s="619"/>
      <c r="E6" s="619"/>
      <c r="F6" s="259"/>
      <c r="G6" s="265" t="s">
        <v>411</v>
      </c>
      <c r="H6" s="261">
        <v>5</v>
      </c>
      <c r="I6" s="262"/>
      <c r="J6" s="619" t="s">
        <v>331</v>
      </c>
      <c r="K6" s="619"/>
      <c r="L6" s="619"/>
      <c r="M6" s="259"/>
      <c r="N6" s="265" t="s">
        <v>411</v>
      </c>
      <c r="O6" s="263">
        <v>3</v>
      </c>
      <c r="P6" s="551"/>
      <c r="Q6" s="258"/>
      <c r="R6" s="619"/>
      <c r="S6" s="619"/>
      <c r="T6" s="619"/>
      <c r="U6" s="619"/>
      <c r="V6" s="265" t="s">
        <v>519</v>
      </c>
      <c r="W6" s="261">
        <v>5</v>
      </c>
      <c r="X6" s="262"/>
      <c r="Y6" s="619"/>
      <c r="Z6" s="619"/>
      <c r="AA6" s="259"/>
      <c r="AB6" s="619"/>
      <c r="AC6" s="265" t="s">
        <v>519</v>
      </c>
      <c r="AD6" s="263">
        <v>5</v>
      </c>
      <c r="AE6" s="551" t="s">
        <v>405</v>
      </c>
      <c r="AF6" s="258"/>
      <c r="AG6" s="264"/>
      <c r="AH6" s="264"/>
      <c r="AI6" s="264"/>
      <c r="AJ6" s="619" t="s">
        <v>331</v>
      </c>
      <c r="AK6" s="619"/>
      <c r="AL6" s="265" t="s">
        <v>330</v>
      </c>
      <c r="AM6" s="268">
        <v>5</v>
      </c>
      <c r="AN6" s="618"/>
      <c r="AO6" s="619"/>
      <c r="AP6" s="619"/>
      <c r="AQ6" s="619" t="s">
        <v>331</v>
      </c>
      <c r="AR6" s="619"/>
      <c r="AS6" s="265" t="s">
        <v>190</v>
      </c>
      <c r="AT6" s="263">
        <v>4</v>
      </c>
      <c r="AU6" s="551"/>
      <c r="AV6" s="281"/>
      <c r="AW6" s="282"/>
      <c r="AX6" s="282"/>
      <c r="AY6" s="282"/>
      <c r="AZ6" s="282" t="s">
        <v>331</v>
      </c>
      <c r="BA6" s="283" t="s">
        <v>385</v>
      </c>
      <c r="BB6" s="284">
        <v>3</v>
      </c>
      <c r="BC6" s="285"/>
      <c r="BD6" s="282"/>
      <c r="BE6" s="282"/>
      <c r="BF6" s="282"/>
      <c r="BG6" s="282" t="s">
        <v>331</v>
      </c>
      <c r="BH6" s="283" t="s">
        <v>385</v>
      </c>
      <c r="BI6" s="282">
        <v>3</v>
      </c>
      <c r="BJ6" s="564"/>
      <c r="BK6" s="258"/>
      <c r="BL6" s="619"/>
      <c r="BM6" s="619"/>
      <c r="BN6" s="619"/>
      <c r="BO6" s="619" t="s">
        <v>331</v>
      </c>
      <c r="BP6" s="619"/>
      <c r="BQ6" s="263" t="s">
        <v>330</v>
      </c>
      <c r="BR6" s="261">
        <v>5</v>
      </c>
      <c r="BS6" s="262"/>
      <c r="BT6" s="619"/>
      <c r="BU6" s="619"/>
      <c r="BV6" s="619" t="s">
        <v>331</v>
      </c>
      <c r="BW6" s="619"/>
      <c r="BX6" s="263" t="s">
        <v>190</v>
      </c>
      <c r="BY6" s="263">
        <v>2</v>
      </c>
      <c r="BZ6" s="551"/>
      <c r="CA6" s="299">
        <v>2</v>
      </c>
      <c r="CB6" s="620"/>
      <c r="CC6" s="620"/>
      <c r="CD6" s="620"/>
      <c r="CE6" s="263" t="s">
        <v>66</v>
      </c>
      <c r="CF6" s="623">
        <v>3</v>
      </c>
      <c r="CG6" s="558">
        <v>4</v>
      </c>
      <c r="CH6" s="558"/>
      <c r="CI6" s="299">
        <v>4</v>
      </c>
      <c r="CJ6" s="299">
        <v>4</v>
      </c>
      <c r="CK6" s="299"/>
      <c r="CL6" s="299"/>
      <c r="CM6" s="263" t="s">
        <v>66</v>
      </c>
      <c r="CN6" s="623">
        <v>3</v>
      </c>
      <c r="CO6" s="566"/>
      <c r="CP6" s="620"/>
      <c r="CQ6" s="620"/>
      <c r="CR6" s="620"/>
      <c r="CS6" s="620" t="s">
        <v>331</v>
      </c>
      <c r="CT6" s="614" t="s">
        <v>385</v>
      </c>
      <c r="CU6" s="623">
        <v>3</v>
      </c>
      <c r="CV6" s="618"/>
      <c r="CW6" s="618"/>
      <c r="CX6" s="619"/>
      <c r="CY6" s="619">
        <v>1</v>
      </c>
      <c r="CZ6" s="619"/>
      <c r="DA6" s="619">
        <v>1</v>
      </c>
      <c r="DB6" s="621" t="s">
        <v>385</v>
      </c>
      <c r="DC6" s="623">
        <v>3</v>
      </c>
    </row>
    <row r="7" spans="1:107" ht="15.75" customHeight="1" x14ac:dyDescent="0.25">
      <c r="A7" s="258"/>
      <c r="B7" s="264"/>
      <c r="C7" s="264"/>
      <c r="D7" s="264"/>
      <c r="E7" s="619" t="s">
        <v>331</v>
      </c>
      <c r="F7" s="259"/>
      <c r="G7" s="265" t="s">
        <v>330</v>
      </c>
      <c r="H7" s="261">
        <v>5</v>
      </c>
      <c r="I7" s="262"/>
      <c r="J7" s="619"/>
      <c r="K7" s="619" t="s">
        <v>331</v>
      </c>
      <c r="L7" s="619"/>
      <c r="M7" s="259"/>
      <c r="N7" s="265" t="s">
        <v>190</v>
      </c>
      <c r="O7" s="263">
        <v>3</v>
      </c>
      <c r="P7" s="551"/>
      <c r="Q7" s="258" t="s">
        <v>331</v>
      </c>
      <c r="R7" s="619"/>
      <c r="S7" s="619"/>
      <c r="T7" s="619" t="s">
        <v>331</v>
      </c>
      <c r="U7" s="619"/>
      <c r="V7" s="265" t="s">
        <v>66</v>
      </c>
      <c r="W7" s="261">
        <v>3</v>
      </c>
      <c r="X7" s="262" t="s">
        <v>331</v>
      </c>
      <c r="Y7" s="619"/>
      <c r="Z7" s="619"/>
      <c r="AA7" s="259" t="s">
        <v>331</v>
      </c>
      <c r="AB7" s="619"/>
      <c r="AC7" s="265" t="s">
        <v>66</v>
      </c>
      <c r="AD7" s="263">
        <v>3</v>
      </c>
      <c r="AE7" s="551"/>
      <c r="AF7" s="258"/>
      <c r="AG7" s="619"/>
      <c r="AH7" s="619"/>
      <c r="AI7" s="619"/>
      <c r="AJ7" s="619" t="s">
        <v>331</v>
      </c>
      <c r="AK7" s="619"/>
      <c r="AL7" s="265" t="s">
        <v>70</v>
      </c>
      <c r="AM7" s="261">
        <v>5</v>
      </c>
      <c r="AN7" s="262"/>
      <c r="AO7" s="619"/>
      <c r="AP7" s="619"/>
      <c r="AQ7" s="619" t="s">
        <v>331</v>
      </c>
      <c r="AR7" s="619"/>
      <c r="AS7" s="265" t="s">
        <v>436</v>
      </c>
      <c r="AT7" s="263">
        <v>3</v>
      </c>
      <c r="AU7" s="551"/>
      <c r="AV7" s="281"/>
      <c r="AW7" s="282"/>
      <c r="AX7" s="282"/>
      <c r="AY7" s="282" t="s">
        <v>331</v>
      </c>
      <c r="AZ7" s="282"/>
      <c r="BA7" s="283" t="s">
        <v>519</v>
      </c>
      <c r="BB7" s="284">
        <v>4</v>
      </c>
      <c r="BC7" s="285"/>
      <c r="BD7" s="282"/>
      <c r="BE7" s="282"/>
      <c r="BF7" s="282"/>
      <c r="BG7" s="282"/>
      <c r="BH7" s="283" t="s">
        <v>519</v>
      </c>
      <c r="BI7" s="282">
        <v>3</v>
      </c>
      <c r="BJ7" s="564" t="s">
        <v>405</v>
      </c>
      <c r="BK7" s="258"/>
      <c r="BL7" s="619"/>
      <c r="BM7" s="619"/>
      <c r="BN7" s="619"/>
      <c r="BO7" s="619"/>
      <c r="BP7" s="619" t="s">
        <v>331</v>
      </c>
      <c r="BQ7" s="263" t="s">
        <v>395</v>
      </c>
      <c r="BR7" s="261">
        <v>3</v>
      </c>
      <c r="BS7" s="262"/>
      <c r="BT7" s="619"/>
      <c r="BU7" s="619"/>
      <c r="BV7" s="619"/>
      <c r="BW7" s="619" t="s">
        <v>331</v>
      </c>
      <c r="BX7" s="263" t="s">
        <v>385</v>
      </c>
      <c r="BY7" s="263">
        <v>3</v>
      </c>
      <c r="BZ7" s="551"/>
      <c r="CA7" s="620"/>
      <c r="CB7" s="620"/>
      <c r="CC7" s="620"/>
      <c r="CD7" s="620">
        <v>2</v>
      </c>
      <c r="CE7" s="556" t="s">
        <v>687</v>
      </c>
      <c r="CF7" s="623">
        <v>5</v>
      </c>
      <c r="CG7" s="558"/>
      <c r="CH7" s="558"/>
      <c r="CI7" s="299"/>
      <c r="CJ7" s="299">
        <v>4</v>
      </c>
      <c r="CK7" s="299"/>
      <c r="CL7" s="299">
        <v>4</v>
      </c>
      <c r="CM7" s="556" t="s">
        <v>687</v>
      </c>
      <c r="CN7" s="623">
        <v>5</v>
      </c>
      <c r="CO7" s="620" t="s">
        <v>331</v>
      </c>
      <c r="CP7" s="620" t="s">
        <v>331</v>
      </c>
      <c r="CQ7" s="620" t="s">
        <v>331</v>
      </c>
      <c r="CR7" s="620" t="s">
        <v>331</v>
      </c>
      <c r="CS7" s="620" t="s">
        <v>331</v>
      </c>
      <c r="CT7" s="620" t="s">
        <v>425</v>
      </c>
      <c r="CU7" s="563">
        <v>3</v>
      </c>
      <c r="CV7" s="618">
        <v>1</v>
      </c>
      <c r="CW7" s="618">
        <v>1</v>
      </c>
      <c r="CX7" s="619">
        <v>1</v>
      </c>
      <c r="CY7" s="619">
        <v>1</v>
      </c>
      <c r="CZ7" s="619">
        <v>1</v>
      </c>
      <c r="DA7" s="619">
        <v>1</v>
      </c>
      <c r="DB7" s="614" t="s">
        <v>425</v>
      </c>
      <c r="DC7" s="615">
        <v>3</v>
      </c>
    </row>
    <row r="8" spans="1:107" ht="15.75" customHeight="1" x14ac:dyDescent="0.25">
      <c r="A8" s="258"/>
      <c r="B8" s="619"/>
      <c r="C8" s="619"/>
      <c r="D8" s="619"/>
      <c r="E8" s="619" t="s">
        <v>331</v>
      </c>
      <c r="F8" s="259"/>
      <c r="G8" s="265" t="s">
        <v>70</v>
      </c>
      <c r="H8" s="261">
        <v>5</v>
      </c>
      <c r="I8" s="262"/>
      <c r="J8" s="619"/>
      <c r="K8" s="619" t="s">
        <v>331</v>
      </c>
      <c r="L8" s="619"/>
      <c r="M8" s="259"/>
      <c r="N8" s="265" t="s">
        <v>436</v>
      </c>
      <c r="O8" s="263">
        <v>3</v>
      </c>
      <c r="P8" s="551"/>
      <c r="Q8" s="286"/>
      <c r="R8" s="283"/>
      <c r="S8" s="283"/>
      <c r="T8" s="282" t="s">
        <v>331</v>
      </c>
      <c r="U8" s="283"/>
      <c r="V8" s="265" t="s">
        <v>184</v>
      </c>
      <c r="W8" s="287">
        <v>3</v>
      </c>
      <c r="X8" s="288"/>
      <c r="Y8" s="283"/>
      <c r="Z8" s="283"/>
      <c r="AA8" s="282" t="s">
        <v>331</v>
      </c>
      <c r="AB8" s="283"/>
      <c r="AC8" s="265" t="s">
        <v>184</v>
      </c>
      <c r="AD8" s="283">
        <v>2</v>
      </c>
      <c r="AE8" s="564"/>
      <c r="AF8" s="258"/>
      <c r="AG8" s="619"/>
      <c r="AH8" s="619"/>
      <c r="AI8" s="619" t="s">
        <v>331</v>
      </c>
      <c r="AJ8" s="619"/>
      <c r="AK8" s="619"/>
      <c r="AL8" s="265" t="s">
        <v>27</v>
      </c>
      <c r="AM8" s="261">
        <v>3</v>
      </c>
      <c r="AN8" s="262" t="s">
        <v>331</v>
      </c>
      <c r="AO8" s="619" t="s">
        <v>331</v>
      </c>
      <c r="AP8" s="619" t="s">
        <v>331</v>
      </c>
      <c r="AQ8" s="619"/>
      <c r="AR8" s="619"/>
      <c r="AS8" s="265" t="s">
        <v>438</v>
      </c>
      <c r="AT8" s="263">
        <v>3</v>
      </c>
      <c r="AU8" s="551"/>
      <c r="AV8" s="281"/>
      <c r="AW8" s="282"/>
      <c r="AX8" s="282"/>
      <c r="AY8" s="282" t="s">
        <v>331</v>
      </c>
      <c r="AZ8" s="282"/>
      <c r="BA8" s="283" t="s">
        <v>66</v>
      </c>
      <c r="BB8" s="284">
        <v>3</v>
      </c>
      <c r="BC8" s="285"/>
      <c r="BD8" s="282"/>
      <c r="BE8" s="282"/>
      <c r="BF8" s="282" t="s">
        <v>331</v>
      </c>
      <c r="BG8" s="282"/>
      <c r="BH8" s="283" t="s">
        <v>66</v>
      </c>
      <c r="BI8" s="282">
        <v>3</v>
      </c>
      <c r="BJ8" s="564"/>
      <c r="BK8" s="258"/>
      <c r="BL8" s="289"/>
      <c r="BM8" s="289"/>
      <c r="BN8" s="619" t="s">
        <v>331</v>
      </c>
      <c r="BO8" s="619"/>
      <c r="BP8" s="619"/>
      <c r="BQ8" s="263" t="s">
        <v>27</v>
      </c>
      <c r="BR8" s="261">
        <v>3</v>
      </c>
      <c r="BS8" s="262" t="s">
        <v>331</v>
      </c>
      <c r="BT8" s="619" t="s">
        <v>331</v>
      </c>
      <c r="BU8" s="619" t="s">
        <v>331</v>
      </c>
      <c r="BV8" s="619"/>
      <c r="BW8" s="619"/>
      <c r="BX8" s="263" t="s">
        <v>27</v>
      </c>
      <c r="BY8" s="263">
        <v>3</v>
      </c>
      <c r="BZ8" s="551"/>
      <c r="CA8" s="299">
        <v>1</v>
      </c>
      <c r="CB8" s="299">
        <v>1</v>
      </c>
      <c r="CC8" s="299">
        <v>1</v>
      </c>
      <c r="CD8" s="299">
        <v>1</v>
      </c>
      <c r="CE8" s="614" t="s">
        <v>425</v>
      </c>
      <c r="CF8" s="623">
        <v>3</v>
      </c>
      <c r="CG8" s="558">
        <v>1</v>
      </c>
      <c r="CH8" s="558">
        <v>1</v>
      </c>
      <c r="CI8" s="299">
        <v>1</v>
      </c>
      <c r="CJ8" s="299">
        <v>1</v>
      </c>
      <c r="CK8" s="299">
        <v>1</v>
      </c>
      <c r="CL8" s="299">
        <v>1</v>
      </c>
      <c r="CM8" s="614" t="s">
        <v>425</v>
      </c>
      <c r="CN8" s="565">
        <v>3</v>
      </c>
      <c r="CO8" s="620"/>
      <c r="CP8" s="620" t="s">
        <v>331</v>
      </c>
      <c r="CQ8" s="620"/>
      <c r="CR8" s="620"/>
      <c r="CS8" s="620"/>
      <c r="CT8" s="614" t="s">
        <v>411</v>
      </c>
      <c r="CU8" s="563">
        <v>3</v>
      </c>
      <c r="CV8" s="558"/>
      <c r="CW8" s="558">
        <v>5</v>
      </c>
      <c r="CX8" s="558"/>
      <c r="CY8" s="558"/>
      <c r="CZ8" s="558"/>
      <c r="DA8" s="558"/>
      <c r="DB8" s="558" t="s">
        <v>1451</v>
      </c>
      <c r="DC8" s="623">
        <v>5</v>
      </c>
    </row>
    <row r="9" spans="1:107" ht="15.75" customHeight="1" x14ac:dyDescent="0.25">
      <c r="A9" s="258"/>
      <c r="B9" s="619"/>
      <c r="C9" s="619"/>
      <c r="D9" s="619"/>
      <c r="E9" s="619"/>
      <c r="F9" s="259" t="s">
        <v>331</v>
      </c>
      <c r="G9" s="265" t="s">
        <v>554</v>
      </c>
      <c r="H9" s="261">
        <v>3</v>
      </c>
      <c r="I9" s="262"/>
      <c r="J9" s="619"/>
      <c r="K9" s="619"/>
      <c r="L9" s="619"/>
      <c r="M9" s="259" t="s">
        <v>331</v>
      </c>
      <c r="N9" s="265" t="s">
        <v>555</v>
      </c>
      <c r="O9" s="263">
        <v>3</v>
      </c>
      <c r="P9" s="551"/>
      <c r="Q9" s="258"/>
      <c r="R9" s="264"/>
      <c r="S9" s="264"/>
      <c r="T9" s="619" t="s">
        <v>331</v>
      </c>
      <c r="U9" s="619"/>
      <c r="V9" s="265" t="s">
        <v>190</v>
      </c>
      <c r="W9" s="261">
        <v>2</v>
      </c>
      <c r="X9" s="262"/>
      <c r="Y9" s="619"/>
      <c r="Z9" s="619"/>
      <c r="AA9" s="259" t="s">
        <v>331</v>
      </c>
      <c r="AB9" s="619"/>
      <c r="AC9" s="265" t="s">
        <v>190</v>
      </c>
      <c r="AD9" s="263">
        <v>4</v>
      </c>
      <c r="AE9" s="551"/>
      <c r="AF9" s="258"/>
      <c r="AG9" s="264"/>
      <c r="AH9" s="264"/>
      <c r="AI9" s="619"/>
      <c r="AJ9" s="619"/>
      <c r="AK9" s="619" t="s">
        <v>331</v>
      </c>
      <c r="AL9" s="265" t="s">
        <v>276</v>
      </c>
      <c r="AM9" s="261">
        <v>3</v>
      </c>
      <c r="AN9" s="262"/>
      <c r="AO9" s="619"/>
      <c r="AP9" s="619"/>
      <c r="AQ9" s="619"/>
      <c r="AR9" s="619"/>
      <c r="AS9" s="265" t="s">
        <v>67</v>
      </c>
      <c r="AT9" s="263">
        <v>5</v>
      </c>
      <c r="AU9" s="551" t="s">
        <v>336</v>
      </c>
      <c r="AV9" s="281" t="s">
        <v>331</v>
      </c>
      <c r="AW9" s="282" t="s">
        <v>331</v>
      </c>
      <c r="AX9" s="282" t="s">
        <v>331</v>
      </c>
      <c r="AY9" s="282" t="s">
        <v>331</v>
      </c>
      <c r="AZ9" s="282" t="s">
        <v>331</v>
      </c>
      <c r="BA9" s="290" t="s">
        <v>425</v>
      </c>
      <c r="BB9" s="291">
        <v>3</v>
      </c>
      <c r="BC9" s="285" t="s">
        <v>331</v>
      </c>
      <c r="BD9" s="282" t="s">
        <v>331</v>
      </c>
      <c r="BE9" s="282" t="s">
        <v>331</v>
      </c>
      <c r="BF9" s="282" t="s">
        <v>331</v>
      </c>
      <c r="BG9" s="282" t="s">
        <v>331</v>
      </c>
      <c r="BH9" s="290" t="s">
        <v>425</v>
      </c>
      <c r="BI9" s="292">
        <v>4</v>
      </c>
      <c r="BJ9" s="564"/>
      <c r="BK9" s="258"/>
      <c r="BL9" s="289"/>
      <c r="BM9" s="289"/>
      <c r="BN9" s="289"/>
      <c r="BO9" s="619"/>
      <c r="BP9" s="619" t="s">
        <v>331</v>
      </c>
      <c r="BQ9" s="263" t="s">
        <v>276</v>
      </c>
      <c r="BR9" s="261">
        <v>3</v>
      </c>
      <c r="BS9" s="293"/>
      <c r="BT9" s="294"/>
      <c r="BU9" s="294"/>
      <c r="BV9" s="619"/>
      <c r="BW9" s="619" t="s">
        <v>331</v>
      </c>
      <c r="BX9" s="263" t="s">
        <v>276</v>
      </c>
      <c r="BY9" s="263">
        <v>4</v>
      </c>
      <c r="BZ9" s="568"/>
      <c r="CA9" s="299"/>
      <c r="CB9" s="299">
        <v>3</v>
      </c>
      <c r="CC9" s="299"/>
      <c r="CD9" s="299"/>
      <c r="CE9" s="299" t="s">
        <v>1451</v>
      </c>
      <c r="CF9" s="623">
        <v>5</v>
      </c>
      <c r="CG9" s="558"/>
      <c r="CH9" s="558">
        <v>5</v>
      </c>
      <c r="CI9" s="558"/>
      <c r="CJ9" s="558"/>
      <c r="CK9" s="558"/>
      <c r="CL9" s="558"/>
      <c r="CM9" s="558" t="s">
        <v>1451</v>
      </c>
      <c r="CN9" s="623">
        <v>5</v>
      </c>
      <c r="CO9" s="566"/>
      <c r="CP9" s="620"/>
      <c r="CQ9" s="620"/>
      <c r="CR9" s="620" t="s">
        <v>331</v>
      </c>
      <c r="CS9" s="620"/>
      <c r="CT9" s="614" t="s">
        <v>66</v>
      </c>
      <c r="CU9" s="623">
        <v>3</v>
      </c>
      <c r="CV9" s="618">
        <v>4</v>
      </c>
      <c r="CW9" s="618"/>
      <c r="CX9" s="619">
        <v>4</v>
      </c>
      <c r="CY9" s="619">
        <v>4</v>
      </c>
      <c r="CZ9" s="619"/>
      <c r="DA9" s="619"/>
      <c r="DB9" s="621" t="s">
        <v>66</v>
      </c>
      <c r="DC9" s="623">
        <v>3</v>
      </c>
    </row>
    <row r="10" spans="1:107" ht="15.75" customHeight="1" x14ac:dyDescent="0.25">
      <c r="A10" s="258"/>
      <c r="B10" s="264"/>
      <c r="C10" s="264"/>
      <c r="D10" s="619" t="s">
        <v>331</v>
      </c>
      <c r="E10" s="619"/>
      <c r="F10" s="259"/>
      <c r="G10" s="265" t="s">
        <v>27</v>
      </c>
      <c r="H10" s="261">
        <v>3</v>
      </c>
      <c r="I10" s="262" t="s">
        <v>331</v>
      </c>
      <c r="J10" s="619"/>
      <c r="K10" s="619"/>
      <c r="L10" s="619"/>
      <c r="M10" s="259"/>
      <c r="N10" s="265" t="s">
        <v>438</v>
      </c>
      <c r="O10" s="263">
        <v>3</v>
      </c>
      <c r="P10" s="551"/>
      <c r="Q10" s="258"/>
      <c r="R10" s="264"/>
      <c r="S10" s="264"/>
      <c r="T10" s="264"/>
      <c r="U10" s="619"/>
      <c r="V10" s="265" t="s">
        <v>556</v>
      </c>
      <c r="W10" s="261">
        <v>4</v>
      </c>
      <c r="X10" s="262"/>
      <c r="Y10" s="619"/>
      <c r="Z10" s="619"/>
      <c r="AA10" s="259"/>
      <c r="AB10" s="619"/>
      <c r="AC10" s="265" t="s">
        <v>556</v>
      </c>
      <c r="AD10" s="263">
        <v>4</v>
      </c>
      <c r="AE10" s="551" t="s">
        <v>557</v>
      </c>
      <c r="AF10" s="258" t="s">
        <v>331</v>
      </c>
      <c r="AG10" s="264" t="s">
        <v>331</v>
      </c>
      <c r="AH10" s="264" t="s">
        <v>331</v>
      </c>
      <c r="AI10" s="264"/>
      <c r="AJ10" s="619"/>
      <c r="AK10" s="619"/>
      <c r="AL10" s="265" t="s">
        <v>67</v>
      </c>
      <c r="AM10" s="261">
        <v>4</v>
      </c>
      <c r="AN10" s="262"/>
      <c r="AO10" s="619"/>
      <c r="AP10" s="619"/>
      <c r="AQ10" s="619"/>
      <c r="AR10" s="619"/>
      <c r="AS10" s="265" t="s">
        <v>67</v>
      </c>
      <c r="AT10" s="263">
        <v>5</v>
      </c>
      <c r="AU10" s="551" t="s">
        <v>336</v>
      </c>
      <c r="AV10" s="281"/>
      <c r="AW10" s="282"/>
      <c r="AX10" s="282" t="s">
        <v>331</v>
      </c>
      <c r="AY10" s="282"/>
      <c r="AZ10" s="282"/>
      <c r="BA10" s="283" t="s">
        <v>190</v>
      </c>
      <c r="BB10" s="284">
        <v>3</v>
      </c>
      <c r="BC10" s="285"/>
      <c r="BD10" s="282"/>
      <c r="BE10" s="282"/>
      <c r="BF10" s="282" t="s">
        <v>331</v>
      </c>
      <c r="BG10" s="282"/>
      <c r="BH10" s="283" t="s">
        <v>190</v>
      </c>
      <c r="BI10" s="282">
        <v>4</v>
      </c>
      <c r="BJ10" s="564"/>
      <c r="BK10" s="258" t="s">
        <v>331</v>
      </c>
      <c r="BL10" s="619" t="s">
        <v>331</v>
      </c>
      <c r="BM10" s="619" t="s">
        <v>331</v>
      </c>
      <c r="BN10" s="289"/>
      <c r="BO10" s="619"/>
      <c r="BP10" s="619"/>
      <c r="BQ10" s="263" t="s">
        <v>67</v>
      </c>
      <c r="BR10" s="261">
        <v>4</v>
      </c>
      <c r="BS10" s="262" t="s">
        <v>331</v>
      </c>
      <c r="BT10" s="619" t="s">
        <v>331</v>
      </c>
      <c r="BU10" s="619" t="s">
        <v>331</v>
      </c>
      <c r="BV10" s="619"/>
      <c r="BW10" s="619"/>
      <c r="BX10" s="263" t="s">
        <v>67</v>
      </c>
      <c r="BY10" s="263">
        <v>5</v>
      </c>
      <c r="BZ10" s="551" t="s">
        <v>336</v>
      </c>
      <c r="CA10" s="299"/>
      <c r="CB10" s="299"/>
      <c r="CC10" s="299">
        <v>2</v>
      </c>
      <c r="CD10" s="299"/>
      <c r="CE10" s="263" t="s">
        <v>685</v>
      </c>
      <c r="CF10" s="623">
        <v>6</v>
      </c>
      <c r="CG10" s="558"/>
      <c r="CH10" s="558"/>
      <c r="CI10" s="299">
        <v>4</v>
      </c>
      <c r="CJ10" s="299"/>
      <c r="CK10" s="299"/>
      <c r="CL10" s="299"/>
      <c r="CM10" s="263" t="s">
        <v>685</v>
      </c>
      <c r="CN10" s="565">
        <v>6</v>
      </c>
      <c r="CO10" s="566"/>
      <c r="CP10" s="620"/>
      <c r="CQ10" s="620" t="s">
        <v>331</v>
      </c>
      <c r="CR10" s="620"/>
      <c r="CS10" s="620"/>
      <c r="CT10" s="614" t="s">
        <v>190</v>
      </c>
      <c r="CU10" s="623">
        <v>3</v>
      </c>
      <c r="CV10" s="618"/>
      <c r="CW10" s="619"/>
      <c r="CX10" s="619">
        <v>4</v>
      </c>
      <c r="CY10" s="620"/>
      <c r="CZ10" s="619"/>
      <c r="DA10" s="619"/>
      <c r="DB10" s="621" t="s">
        <v>685</v>
      </c>
      <c r="DC10" s="615">
        <v>6</v>
      </c>
    </row>
    <row r="11" spans="1:107" ht="15.75" customHeight="1" x14ac:dyDescent="0.25">
      <c r="A11" s="258"/>
      <c r="B11" s="264"/>
      <c r="C11" s="264"/>
      <c r="D11" s="264"/>
      <c r="E11" s="619"/>
      <c r="F11" s="259" t="s">
        <v>331</v>
      </c>
      <c r="G11" s="265" t="s">
        <v>558</v>
      </c>
      <c r="H11" s="261">
        <v>3</v>
      </c>
      <c r="I11" s="262"/>
      <c r="J11" s="619"/>
      <c r="K11" s="619"/>
      <c r="L11" s="619"/>
      <c r="M11" s="259" t="s">
        <v>331</v>
      </c>
      <c r="N11" s="265" t="s">
        <v>337</v>
      </c>
      <c r="O11" s="263">
        <v>4</v>
      </c>
      <c r="P11" s="551"/>
      <c r="Q11" s="258" t="s">
        <v>331</v>
      </c>
      <c r="R11" s="619"/>
      <c r="S11" s="619"/>
      <c r="T11" s="264"/>
      <c r="U11" s="619"/>
      <c r="V11" s="265" t="s">
        <v>187</v>
      </c>
      <c r="W11" s="261">
        <v>3</v>
      </c>
      <c r="X11" s="262" t="s">
        <v>331</v>
      </c>
      <c r="Y11" s="619"/>
      <c r="Z11" s="619"/>
      <c r="AA11" s="259"/>
      <c r="AB11" s="619"/>
      <c r="AC11" s="265" t="s">
        <v>187</v>
      </c>
      <c r="AD11" s="263">
        <v>3</v>
      </c>
      <c r="AE11" s="551"/>
      <c r="AF11" s="258"/>
      <c r="AG11" s="619"/>
      <c r="AH11" s="619"/>
      <c r="AI11" s="619" t="s">
        <v>331</v>
      </c>
      <c r="AJ11" s="619"/>
      <c r="AK11" s="619"/>
      <c r="AL11" s="260" t="s">
        <v>18</v>
      </c>
      <c r="AM11" s="261">
        <v>3</v>
      </c>
      <c r="AN11" s="262" t="s">
        <v>331</v>
      </c>
      <c r="AO11" s="619" t="s">
        <v>331</v>
      </c>
      <c r="AP11" s="619" t="s">
        <v>331</v>
      </c>
      <c r="AQ11" s="619" t="s">
        <v>331</v>
      </c>
      <c r="AR11" s="619" t="s">
        <v>331</v>
      </c>
      <c r="AS11" s="260" t="s">
        <v>434</v>
      </c>
      <c r="AT11" s="263">
        <v>3</v>
      </c>
      <c r="AU11" s="551"/>
      <c r="AV11" s="281"/>
      <c r="AW11" s="282"/>
      <c r="AX11" s="282" t="s">
        <v>331</v>
      </c>
      <c r="AY11" s="282"/>
      <c r="AZ11" s="282"/>
      <c r="BA11" s="283" t="s">
        <v>436</v>
      </c>
      <c r="BB11" s="284">
        <v>3</v>
      </c>
      <c r="BC11" s="285"/>
      <c r="BD11" s="282"/>
      <c r="BE11" s="282"/>
      <c r="BF11" s="282" t="s">
        <v>331</v>
      </c>
      <c r="BG11" s="282"/>
      <c r="BH11" s="283" t="s">
        <v>436</v>
      </c>
      <c r="BI11" s="282">
        <v>3</v>
      </c>
      <c r="BJ11" s="564"/>
      <c r="BK11" s="258"/>
      <c r="BL11" s="289"/>
      <c r="BM11" s="289"/>
      <c r="BN11" s="619" t="s">
        <v>331</v>
      </c>
      <c r="BO11" s="619"/>
      <c r="BP11" s="619"/>
      <c r="BQ11" s="263" t="s">
        <v>18</v>
      </c>
      <c r="BR11" s="261">
        <v>3</v>
      </c>
      <c r="BS11" s="262" t="s">
        <v>331</v>
      </c>
      <c r="BT11" s="619" t="s">
        <v>331</v>
      </c>
      <c r="BU11" s="619" t="s">
        <v>331</v>
      </c>
      <c r="BV11" s="619" t="s">
        <v>331</v>
      </c>
      <c r="BW11" s="619" t="s">
        <v>331</v>
      </c>
      <c r="BX11" s="263" t="s">
        <v>18</v>
      </c>
      <c r="BY11" s="263">
        <v>3</v>
      </c>
      <c r="BZ11" s="551"/>
      <c r="CA11" s="620"/>
      <c r="CB11" s="620"/>
      <c r="CC11" s="620"/>
      <c r="CD11" s="299">
        <v>3</v>
      </c>
      <c r="CE11" s="621" t="s">
        <v>631</v>
      </c>
      <c r="CF11" s="623">
        <v>5</v>
      </c>
      <c r="CG11" s="558"/>
      <c r="CH11" s="558"/>
      <c r="CI11" s="299"/>
      <c r="CJ11" s="299">
        <v>5</v>
      </c>
      <c r="CK11" s="299"/>
      <c r="CL11" s="299">
        <v>5</v>
      </c>
      <c r="CM11" s="621" t="s">
        <v>631</v>
      </c>
      <c r="CN11" s="565">
        <v>4</v>
      </c>
      <c r="CO11" s="566"/>
      <c r="CP11" s="620"/>
      <c r="CQ11" s="620" t="s">
        <v>331</v>
      </c>
      <c r="CR11" s="620"/>
      <c r="CS11" s="620"/>
      <c r="CT11" s="614" t="s">
        <v>436</v>
      </c>
      <c r="CU11" s="623">
        <v>3</v>
      </c>
      <c r="CV11" s="618"/>
      <c r="CW11" s="619"/>
      <c r="CX11" s="619"/>
      <c r="CY11" s="620"/>
      <c r="CZ11" s="619"/>
      <c r="DA11" s="619"/>
      <c r="DB11" s="621"/>
      <c r="DC11" s="615"/>
    </row>
    <row r="12" spans="1:107" ht="15.75" customHeight="1" x14ac:dyDescent="0.25">
      <c r="A12" s="258"/>
      <c r="B12" s="619"/>
      <c r="C12" s="619"/>
      <c r="D12" s="264"/>
      <c r="E12" s="619" t="s">
        <v>331</v>
      </c>
      <c r="F12" s="259"/>
      <c r="G12" s="265" t="s">
        <v>123</v>
      </c>
      <c r="H12" s="261">
        <v>5</v>
      </c>
      <c r="I12" s="262"/>
      <c r="J12" s="619"/>
      <c r="K12" s="619" t="s">
        <v>331</v>
      </c>
      <c r="L12" s="619" t="s">
        <v>331</v>
      </c>
      <c r="M12" s="259"/>
      <c r="N12" s="265" t="s">
        <v>123</v>
      </c>
      <c r="O12" s="263">
        <v>3</v>
      </c>
      <c r="P12" s="551"/>
      <c r="Q12" s="258"/>
      <c r="R12" s="264"/>
      <c r="S12" s="264"/>
      <c r="T12" s="619" t="s">
        <v>331</v>
      </c>
      <c r="U12" s="619"/>
      <c r="V12" s="265" t="s">
        <v>86</v>
      </c>
      <c r="W12" s="261">
        <v>2</v>
      </c>
      <c r="X12" s="262"/>
      <c r="Y12" s="619"/>
      <c r="Z12" s="619"/>
      <c r="AA12" s="259" t="s">
        <v>331</v>
      </c>
      <c r="AB12" s="619"/>
      <c r="AC12" s="265" t="s">
        <v>86</v>
      </c>
      <c r="AD12" s="263">
        <v>4</v>
      </c>
      <c r="AE12" s="551"/>
      <c r="AF12" s="258"/>
      <c r="AG12" s="619"/>
      <c r="AH12" s="619"/>
      <c r="AI12" s="264"/>
      <c r="AJ12" s="619"/>
      <c r="AK12" s="619" t="s">
        <v>331</v>
      </c>
      <c r="AL12" s="265" t="s">
        <v>558</v>
      </c>
      <c r="AM12" s="261">
        <v>3</v>
      </c>
      <c r="AN12" s="262"/>
      <c r="AO12" s="619"/>
      <c r="AP12" s="619"/>
      <c r="AQ12" s="619"/>
      <c r="AR12" s="619" t="s">
        <v>331</v>
      </c>
      <c r="AS12" s="265" t="s">
        <v>337</v>
      </c>
      <c r="AT12" s="263">
        <v>4</v>
      </c>
      <c r="AU12" s="551" t="s">
        <v>559</v>
      </c>
      <c r="AV12" s="281"/>
      <c r="AW12" s="282"/>
      <c r="AX12" s="282"/>
      <c r="AY12" s="282"/>
      <c r="AZ12" s="282" t="s">
        <v>331</v>
      </c>
      <c r="BA12" s="283" t="s">
        <v>555</v>
      </c>
      <c r="BB12" s="284">
        <v>3</v>
      </c>
      <c r="BC12" s="285"/>
      <c r="BD12" s="282"/>
      <c r="BE12" s="282"/>
      <c r="BF12" s="282"/>
      <c r="BG12" s="282" t="s">
        <v>331</v>
      </c>
      <c r="BH12" s="283" t="s">
        <v>555</v>
      </c>
      <c r="BI12" s="282">
        <v>3</v>
      </c>
      <c r="BJ12" s="564"/>
      <c r="BK12" s="258"/>
      <c r="BL12" s="619"/>
      <c r="BM12" s="619"/>
      <c r="BN12" s="619"/>
      <c r="BO12" s="619"/>
      <c r="BP12" s="619" t="s">
        <v>331</v>
      </c>
      <c r="BQ12" s="263" t="s">
        <v>337</v>
      </c>
      <c r="BR12" s="261">
        <v>3</v>
      </c>
      <c r="BS12" s="262"/>
      <c r="BT12" s="619"/>
      <c r="BU12" s="619"/>
      <c r="BV12" s="619"/>
      <c r="BW12" s="619" t="s">
        <v>331</v>
      </c>
      <c r="BX12" s="263" t="s">
        <v>337</v>
      </c>
      <c r="BY12" s="263">
        <v>5</v>
      </c>
      <c r="BZ12" s="551"/>
      <c r="CA12" s="299">
        <v>3</v>
      </c>
      <c r="CB12" s="299"/>
      <c r="CC12" s="299"/>
      <c r="CD12" s="299"/>
      <c r="CE12" s="621" t="s">
        <v>438</v>
      </c>
      <c r="CF12" s="623">
        <v>4</v>
      </c>
      <c r="CG12" s="558">
        <v>5</v>
      </c>
      <c r="CH12" s="558">
        <v>5</v>
      </c>
      <c r="CI12" s="299"/>
      <c r="CJ12" s="299"/>
      <c r="CK12" s="299">
        <v>5</v>
      </c>
      <c r="CL12" s="299"/>
      <c r="CM12" s="621" t="s">
        <v>438</v>
      </c>
      <c r="CN12" s="565">
        <v>3</v>
      </c>
      <c r="CO12" s="566" t="s">
        <v>331</v>
      </c>
      <c r="CP12" s="620"/>
      <c r="CQ12" s="620"/>
      <c r="CR12" s="620"/>
      <c r="CS12" s="620"/>
      <c r="CT12" s="567" t="s">
        <v>438</v>
      </c>
      <c r="CU12" s="563">
        <v>3</v>
      </c>
      <c r="CV12" s="618">
        <v>5</v>
      </c>
      <c r="CW12" s="618">
        <v>5</v>
      </c>
      <c r="CX12" s="619"/>
      <c r="CY12" s="619"/>
      <c r="CZ12" s="619">
        <v>5</v>
      </c>
      <c r="DA12" s="619"/>
      <c r="DB12" s="621" t="s">
        <v>438</v>
      </c>
      <c r="DC12" s="615">
        <v>5</v>
      </c>
    </row>
    <row r="13" spans="1:107" ht="15.75" customHeight="1" x14ac:dyDescent="0.25">
      <c r="A13" s="258"/>
      <c r="B13" s="264"/>
      <c r="C13" s="264"/>
      <c r="D13" s="619"/>
      <c r="E13" s="619"/>
      <c r="F13" s="259" t="s">
        <v>331</v>
      </c>
      <c r="G13" s="265" t="s">
        <v>560</v>
      </c>
      <c r="H13" s="261">
        <v>3</v>
      </c>
      <c r="I13" s="1121"/>
      <c r="J13" s="1123"/>
      <c r="K13" s="1123"/>
      <c r="L13" s="1123"/>
      <c r="M13" s="1123" t="s">
        <v>331</v>
      </c>
      <c r="N13" s="1125" t="s">
        <v>561</v>
      </c>
      <c r="O13" s="1127">
        <v>4</v>
      </c>
      <c r="P13" s="1129"/>
      <c r="Q13" s="258" t="s">
        <v>331</v>
      </c>
      <c r="R13" s="619" t="s">
        <v>331</v>
      </c>
      <c r="S13" s="619" t="s">
        <v>331</v>
      </c>
      <c r="T13" s="619"/>
      <c r="U13" s="619"/>
      <c r="V13" s="265" t="s">
        <v>27</v>
      </c>
      <c r="W13" s="261">
        <v>3</v>
      </c>
      <c r="X13" s="262" t="s">
        <v>331</v>
      </c>
      <c r="Y13" s="619" t="s">
        <v>331</v>
      </c>
      <c r="Z13" s="619" t="s">
        <v>331</v>
      </c>
      <c r="AA13" s="259"/>
      <c r="AB13" s="619"/>
      <c r="AC13" s="265" t="s">
        <v>438</v>
      </c>
      <c r="AD13" s="263">
        <v>3</v>
      </c>
      <c r="AE13" s="551"/>
      <c r="AF13" s="258"/>
      <c r="AG13" s="264"/>
      <c r="AH13" s="264" t="s">
        <v>331</v>
      </c>
      <c r="AI13" s="619"/>
      <c r="AJ13" s="619"/>
      <c r="AK13" s="619"/>
      <c r="AL13" s="295" t="s">
        <v>241</v>
      </c>
      <c r="AM13" s="261">
        <v>5</v>
      </c>
      <c r="AN13" s="262"/>
      <c r="AO13" s="619" t="s">
        <v>331</v>
      </c>
      <c r="AP13" s="619"/>
      <c r="AQ13" s="619"/>
      <c r="AR13" s="619"/>
      <c r="AS13" s="295" t="s">
        <v>241</v>
      </c>
      <c r="AT13" s="263">
        <v>3</v>
      </c>
      <c r="AU13" s="551"/>
      <c r="AV13" s="281" t="s">
        <v>331</v>
      </c>
      <c r="AW13" s="282"/>
      <c r="AX13" s="282"/>
      <c r="AY13" s="282"/>
      <c r="AZ13" s="282"/>
      <c r="BA13" s="290" t="s">
        <v>438</v>
      </c>
      <c r="BB13" s="291">
        <v>3</v>
      </c>
      <c r="BC13" s="285" t="s">
        <v>331</v>
      </c>
      <c r="BD13" s="282" t="s">
        <v>331</v>
      </c>
      <c r="BE13" s="282" t="s">
        <v>331</v>
      </c>
      <c r="BF13" s="282"/>
      <c r="BG13" s="282"/>
      <c r="BH13" s="290" t="s">
        <v>438</v>
      </c>
      <c r="BI13" s="292">
        <v>3</v>
      </c>
      <c r="BJ13" s="564"/>
      <c r="BK13" s="258"/>
      <c r="BL13" s="289"/>
      <c r="BM13" s="289"/>
      <c r="BN13" s="289"/>
      <c r="BO13" s="619" t="s">
        <v>331</v>
      </c>
      <c r="BP13" s="619"/>
      <c r="BQ13" s="263" t="s">
        <v>337</v>
      </c>
      <c r="BR13" s="261">
        <v>3</v>
      </c>
      <c r="BS13" s="262" t="s">
        <v>331</v>
      </c>
      <c r="BT13" s="619" t="s">
        <v>331</v>
      </c>
      <c r="BU13" s="619" t="s">
        <v>331</v>
      </c>
      <c r="BV13" s="619" t="s">
        <v>331</v>
      </c>
      <c r="BW13" s="619"/>
      <c r="BX13" s="263" t="s">
        <v>337</v>
      </c>
      <c r="BY13" s="263">
        <v>3</v>
      </c>
      <c r="BZ13" s="551" t="s">
        <v>338</v>
      </c>
      <c r="CA13" s="620"/>
      <c r="CB13" s="620"/>
      <c r="CC13" s="620"/>
      <c r="CD13" s="299">
        <v>3</v>
      </c>
      <c r="CE13" s="556" t="s">
        <v>716</v>
      </c>
      <c r="CF13" s="623">
        <v>5</v>
      </c>
      <c r="CG13" s="558"/>
      <c r="CH13" s="558"/>
      <c r="CI13" s="299"/>
      <c r="CJ13" s="299">
        <v>5</v>
      </c>
      <c r="CK13" s="299"/>
      <c r="CL13" s="299">
        <v>5</v>
      </c>
      <c r="CM13" s="556" t="s">
        <v>716</v>
      </c>
      <c r="CN13" s="623">
        <v>5</v>
      </c>
      <c r="CO13" s="566"/>
      <c r="CP13" s="620"/>
      <c r="CQ13" s="620" t="s">
        <v>331</v>
      </c>
      <c r="CR13" s="620" t="s">
        <v>331</v>
      </c>
      <c r="CS13" s="620"/>
      <c r="CT13" s="614" t="s">
        <v>123</v>
      </c>
      <c r="CU13" s="623">
        <v>3</v>
      </c>
      <c r="CV13" s="618">
        <v>5</v>
      </c>
      <c r="CW13" s="618"/>
      <c r="CX13" s="619">
        <v>5</v>
      </c>
      <c r="CY13" s="619"/>
      <c r="CZ13" s="619"/>
      <c r="DA13" s="619"/>
      <c r="DB13" s="621" t="s">
        <v>714</v>
      </c>
      <c r="DC13" s="623">
        <v>3</v>
      </c>
    </row>
    <row r="14" spans="1:107" ht="15.75" customHeight="1" x14ac:dyDescent="0.25">
      <c r="A14" s="258"/>
      <c r="B14" s="264"/>
      <c r="C14" s="264"/>
      <c r="D14" s="619"/>
      <c r="E14" s="619"/>
      <c r="F14" s="259" t="s">
        <v>331</v>
      </c>
      <c r="G14" s="260" t="s">
        <v>562</v>
      </c>
      <c r="H14" s="261">
        <v>4</v>
      </c>
      <c r="I14" s="1122"/>
      <c r="J14" s="1124"/>
      <c r="K14" s="1124"/>
      <c r="L14" s="1124"/>
      <c r="M14" s="1124"/>
      <c r="N14" s="1126"/>
      <c r="O14" s="1128"/>
      <c r="P14" s="1130"/>
      <c r="Q14" s="258"/>
      <c r="R14" s="264"/>
      <c r="S14" s="264"/>
      <c r="T14" s="264" t="s">
        <v>331</v>
      </c>
      <c r="U14" s="619"/>
      <c r="V14" s="265" t="s">
        <v>69</v>
      </c>
      <c r="W14" s="261">
        <v>4</v>
      </c>
      <c r="X14" s="262"/>
      <c r="Y14" s="619"/>
      <c r="Z14" s="619"/>
      <c r="AA14" s="259" t="s">
        <v>331</v>
      </c>
      <c r="AB14" s="619"/>
      <c r="AC14" s="265" t="s">
        <v>69</v>
      </c>
      <c r="AD14" s="263">
        <v>3</v>
      </c>
      <c r="AE14" s="551"/>
      <c r="AF14" s="258"/>
      <c r="AG14" s="619"/>
      <c r="AH14" s="619"/>
      <c r="AI14" s="619" t="s">
        <v>331</v>
      </c>
      <c r="AJ14" s="619"/>
      <c r="AK14" s="619"/>
      <c r="AL14" s="265" t="s">
        <v>85</v>
      </c>
      <c r="AM14" s="261">
        <v>3</v>
      </c>
      <c r="AN14" s="262" t="s">
        <v>331</v>
      </c>
      <c r="AO14" s="619" t="s">
        <v>331</v>
      </c>
      <c r="AP14" s="619" t="s">
        <v>331</v>
      </c>
      <c r="AQ14" s="619" t="s">
        <v>331</v>
      </c>
      <c r="AR14" s="619" t="s">
        <v>331</v>
      </c>
      <c r="AS14" s="265" t="s">
        <v>149</v>
      </c>
      <c r="AT14" s="263">
        <v>4</v>
      </c>
      <c r="AU14" s="551" t="s">
        <v>339</v>
      </c>
      <c r="AV14" s="281"/>
      <c r="AW14" s="282"/>
      <c r="AX14" s="282"/>
      <c r="AY14" s="282"/>
      <c r="AZ14" s="282" t="s">
        <v>331</v>
      </c>
      <c r="BA14" s="283" t="s">
        <v>337</v>
      </c>
      <c r="BB14" s="284">
        <v>4</v>
      </c>
      <c r="BC14" s="285"/>
      <c r="BD14" s="282"/>
      <c r="BE14" s="282"/>
      <c r="BF14" s="282"/>
      <c r="BG14" s="282" t="s">
        <v>331</v>
      </c>
      <c r="BH14" s="283" t="s">
        <v>337</v>
      </c>
      <c r="BI14" s="282">
        <v>4</v>
      </c>
      <c r="BJ14" s="564"/>
      <c r="BK14" s="258"/>
      <c r="BL14" s="289"/>
      <c r="BM14" s="619" t="s">
        <v>331</v>
      </c>
      <c r="BN14" s="289"/>
      <c r="BO14" s="619"/>
      <c r="BP14" s="619"/>
      <c r="BQ14" s="263" t="s">
        <v>241</v>
      </c>
      <c r="BR14" s="261">
        <v>5</v>
      </c>
      <c r="BS14" s="262" t="s">
        <v>331</v>
      </c>
      <c r="BT14" s="619" t="s">
        <v>331</v>
      </c>
      <c r="BU14" s="619" t="s">
        <v>331</v>
      </c>
      <c r="BV14" s="619" t="s">
        <v>331</v>
      </c>
      <c r="BW14" s="619"/>
      <c r="BX14" s="263" t="s">
        <v>241</v>
      </c>
      <c r="BY14" s="263">
        <v>5</v>
      </c>
      <c r="BZ14" s="551" t="s">
        <v>336</v>
      </c>
      <c r="CA14" s="620"/>
      <c r="CB14" s="620">
        <v>3</v>
      </c>
      <c r="CC14" s="620"/>
      <c r="CD14" s="620"/>
      <c r="CE14" s="614" t="s">
        <v>189</v>
      </c>
      <c r="CF14" s="623">
        <v>4</v>
      </c>
      <c r="CG14" s="558"/>
      <c r="CH14" s="558">
        <v>5</v>
      </c>
      <c r="CI14" s="558"/>
      <c r="CJ14" s="558"/>
      <c r="CK14" s="558"/>
      <c r="CL14" s="558"/>
      <c r="CM14" s="9" t="s">
        <v>189</v>
      </c>
      <c r="CN14" s="565">
        <v>3</v>
      </c>
      <c r="CO14" s="620"/>
      <c r="CP14" s="620" t="s">
        <v>331</v>
      </c>
      <c r="CQ14" s="620"/>
      <c r="CR14" s="620"/>
      <c r="CT14" s="614" t="s">
        <v>189</v>
      </c>
      <c r="CU14" s="623">
        <v>3</v>
      </c>
      <c r="CV14" s="558"/>
      <c r="CW14" s="558">
        <v>5</v>
      </c>
      <c r="CX14" s="558"/>
      <c r="CY14" s="558"/>
      <c r="CZ14" s="558"/>
      <c r="DA14" s="558"/>
      <c r="DB14" s="9" t="s">
        <v>189</v>
      </c>
      <c r="DC14" s="565">
        <v>3</v>
      </c>
    </row>
    <row r="15" spans="1:107" ht="15.75" customHeight="1" x14ac:dyDescent="0.25">
      <c r="A15" s="258" t="s">
        <v>331</v>
      </c>
      <c r="B15" s="619" t="s">
        <v>331</v>
      </c>
      <c r="C15" s="619" t="s">
        <v>331</v>
      </c>
      <c r="D15" s="619" t="s">
        <v>331</v>
      </c>
      <c r="E15" s="619" t="s">
        <v>331</v>
      </c>
      <c r="F15" s="259" t="s">
        <v>331</v>
      </c>
      <c r="G15" s="265" t="s">
        <v>253</v>
      </c>
      <c r="H15" s="261">
        <v>3</v>
      </c>
      <c r="I15" s="262" t="s">
        <v>331</v>
      </c>
      <c r="J15" s="619" t="s">
        <v>331</v>
      </c>
      <c r="K15" s="619" t="s">
        <v>331</v>
      </c>
      <c r="L15" s="619" t="s">
        <v>331</v>
      </c>
      <c r="M15" s="259" t="s">
        <v>331</v>
      </c>
      <c r="N15" s="265" t="s">
        <v>253</v>
      </c>
      <c r="O15" s="263">
        <v>2</v>
      </c>
      <c r="P15" s="551"/>
      <c r="Q15" s="258"/>
      <c r="R15" s="264"/>
      <c r="S15" s="619"/>
      <c r="T15" s="264"/>
      <c r="U15" s="619"/>
      <c r="V15" s="265" t="s">
        <v>67</v>
      </c>
      <c r="W15" s="261">
        <v>5</v>
      </c>
      <c r="X15" s="262"/>
      <c r="Y15" s="619"/>
      <c r="Z15" s="619"/>
      <c r="AA15" s="259"/>
      <c r="AB15" s="619"/>
      <c r="AC15" s="265" t="s">
        <v>67</v>
      </c>
      <c r="AD15" s="263">
        <v>5</v>
      </c>
      <c r="AE15" s="551" t="s">
        <v>336</v>
      </c>
      <c r="AF15" s="258"/>
      <c r="AG15" s="264"/>
      <c r="AH15" s="264"/>
      <c r="AI15" s="264"/>
      <c r="AJ15" s="619" t="s">
        <v>331</v>
      </c>
      <c r="AK15" s="619"/>
      <c r="AL15" s="265" t="s">
        <v>123</v>
      </c>
      <c r="AM15" s="261">
        <v>5</v>
      </c>
      <c r="AN15" s="262" t="s">
        <v>331</v>
      </c>
      <c r="AO15" s="619"/>
      <c r="AP15" s="619"/>
      <c r="AQ15" s="619" t="s">
        <v>331</v>
      </c>
      <c r="AR15" s="619"/>
      <c r="AS15" s="265" t="s">
        <v>123</v>
      </c>
      <c r="AT15" s="263">
        <v>3</v>
      </c>
      <c r="AU15" s="551"/>
      <c r="AV15" s="281"/>
      <c r="AW15" s="282"/>
      <c r="AX15" s="282" t="s">
        <v>331</v>
      </c>
      <c r="AY15" s="282" t="s">
        <v>331</v>
      </c>
      <c r="AZ15" s="282"/>
      <c r="BA15" s="283" t="s">
        <v>123</v>
      </c>
      <c r="BB15" s="284">
        <v>3</v>
      </c>
      <c r="BC15" s="285" t="s">
        <v>331</v>
      </c>
      <c r="BD15" s="282"/>
      <c r="BE15" s="282"/>
      <c r="BF15" s="282" t="s">
        <v>331</v>
      </c>
      <c r="BG15" s="282"/>
      <c r="BH15" s="283" t="s">
        <v>123</v>
      </c>
      <c r="BI15" s="282">
        <v>3</v>
      </c>
      <c r="BJ15" s="564"/>
      <c r="BK15" s="258"/>
      <c r="BL15" s="619"/>
      <c r="BM15" s="619"/>
      <c r="BN15" s="619"/>
      <c r="BO15" s="619"/>
      <c r="BP15" s="619" t="s">
        <v>331</v>
      </c>
      <c r="BQ15" s="263" t="s">
        <v>396</v>
      </c>
      <c r="BR15" s="261">
        <v>3</v>
      </c>
      <c r="BS15" s="262"/>
      <c r="BT15" s="619"/>
      <c r="BU15" s="619"/>
      <c r="BV15" s="619"/>
      <c r="BW15" s="619" t="s">
        <v>331</v>
      </c>
      <c r="BX15" s="263" t="s">
        <v>392</v>
      </c>
      <c r="BY15" s="263">
        <v>3</v>
      </c>
      <c r="BZ15" s="551"/>
      <c r="CA15" s="299">
        <v>1</v>
      </c>
      <c r="CB15" s="299">
        <v>1</v>
      </c>
      <c r="CC15" s="299">
        <v>1</v>
      </c>
      <c r="CD15" s="299">
        <v>1</v>
      </c>
      <c r="CE15" s="614" t="s">
        <v>427</v>
      </c>
      <c r="CF15" s="623">
        <v>3</v>
      </c>
      <c r="CG15" s="558">
        <v>1</v>
      </c>
      <c r="CH15" s="558">
        <v>1</v>
      </c>
      <c r="CI15" s="299">
        <v>1</v>
      </c>
      <c r="CJ15" s="299">
        <v>1</v>
      </c>
      <c r="CK15" s="299">
        <v>1</v>
      </c>
      <c r="CL15" s="299">
        <v>1</v>
      </c>
      <c r="CM15" s="614" t="s">
        <v>427</v>
      </c>
      <c r="CN15" s="565">
        <v>3</v>
      </c>
      <c r="CO15" s="566" t="s">
        <v>331</v>
      </c>
      <c r="CP15" s="620" t="s">
        <v>331</v>
      </c>
      <c r="CQ15" s="620" t="s">
        <v>331</v>
      </c>
      <c r="CR15" s="620" t="s">
        <v>331</v>
      </c>
      <c r="CS15" s="620" t="s">
        <v>331</v>
      </c>
      <c r="CT15" s="567" t="s">
        <v>427</v>
      </c>
      <c r="CU15" s="563">
        <v>3</v>
      </c>
      <c r="CV15" s="618">
        <v>1</v>
      </c>
      <c r="CW15" s="618">
        <v>1</v>
      </c>
      <c r="CX15" s="619">
        <v>1</v>
      </c>
      <c r="CY15" s="619">
        <v>1</v>
      </c>
      <c r="CZ15" s="619">
        <v>1</v>
      </c>
      <c r="DA15" s="619">
        <v>1</v>
      </c>
      <c r="DB15" s="614" t="s">
        <v>427</v>
      </c>
      <c r="DC15" s="615">
        <v>3</v>
      </c>
    </row>
    <row r="16" spans="1:107" ht="15.75" customHeight="1" x14ac:dyDescent="0.25">
      <c r="A16" s="258"/>
      <c r="B16" s="264"/>
      <c r="C16" s="264"/>
      <c r="D16" s="264" t="s">
        <v>331</v>
      </c>
      <c r="E16" s="619"/>
      <c r="F16" s="259" t="s">
        <v>331</v>
      </c>
      <c r="G16" s="265" t="s">
        <v>55</v>
      </c>
      <c r="H16" s="261">
        <v>4</v>
      </c>
      <c r="I16" s="262"/>
      <c r="J16" s="619" t="s">
        <v>331</v>
      </c>
      <c r="K16" s="619"/>
      <c r="L16" s="619"/>
      <c r="M16" s="259"/>
      <c r="N16" s="265" t="s">
        <v>55</v>
      </c>
      <c r="O16" s="263">
        <v>6</v>
      </c>
      <c r="P16" s="551"/>
      <c r="Q16" s="258" t="s">
        <v>331</v>
      </c>
      <c r="R16" s="264" t="s">
        <v>331</v>
      </c>
      <c r="S16" s="619" t="s">
        <v>331</v>
      </c>
      <c r="T16" s="264" t="s">
        <v>331</v>
      </c>
      <c r="U16" s="619" t="s">
        <v>331</v>
      </c>
      <c r="V16" s="265" t="s">
        <v>18</v>
      </c>
      <c r="W16" s="261">
        <v>3</v>
      </c>
      <c r="X16" s="262" t="s">
        <v>331</v>
      </c>
      <c r="Y16" s="619" t="s">
        <v>331</v>
      </c>
      <c r="Z16" s="619" t="s">
        <v>331</v>
      </c>
      <c r="AA16" s="259" t="s">
        <v>331</v>
      </c>
      <c r="AB16" s="619" t="s">
        <v>331</v>
      </c>
      <c r="AC16" s="265" t="s">
        <v>434</v>
      </c>
      <c r="AD16" s="263">
        <v>3</v>
      </c>
      <c r="AE16" s="551"/>
      <c r="AF16" s="258"/>
      <c r="AG16" s="264"/>
      <c r="AH16" s="619" t="s">
        <v>331</v>
      </c>
      <c r="AI16" s="264"/>
      <c r="AJ16" s="619"/>
      <c r="AK16" s="619"/>
      <c r="AL16" s="265" t="s">
        <v>287</v>
      </c>
      <c r="AM16" s="261">
        <v>4</v>
      </c>
      <c r="AN16" s="262"/>
      <c r="AO16" s="619"/>
      <c r="AP16" s="619"/>
      <c r="AQ16" s="619"/>
      <c r="AR16" s="619"/>
      <c r="AS16" s="265" t="s">
        <v>287</v>
      </c>
      <c r="AT16" s="263">
        <v>4</v>
      </c>
      <c r="AU16" s="551" t="s">
        <v>336</v>
      </c>
      <c r="AV16" s="281"/>
      <c r="AW16" s="282" t="s">
        <v>331</v>
      </c>
      <c r="AX16" s="282"/>
      <c r="AY16" s="282"/>
      <c r="AZ16" s="282"/>
      <c r="BA16" s="283" t="s">
        <v>189</v>
      </c>
      <c r="BB16" s="284">
        <v>3</v>
      </c>
      <c r="BC16" s="285" t="s">
        <v>331</v>
      </c>
      <c r="BD16" s="282" t="s">
        <v>331</v>
      </c>
      <c r="BE16" s="282"/>
      <c r="BF16" s="282"/>
      <c r="BG16" s="282"/>
      <c r="BH16" s="283" t="s">
        <v>189</v>
      </c>
      <c r="BI16" s="282">
        <v>3</v>
      </c>
      <c r="BJ16" s="564"/>
      <c r="BK16" s="258"/>
      <c r="BL16" s="289"/>
      <c r="BM16" s="289"/>
      <c r="BN16" s="619" t="s">
        <v>331</v>
      </c>
      <c r="BO16" s="619"/>
      <c r="BP16" s="619"/>
      <c r="BQ16" s="263" t="s">
        <v>85</v>
      </c>
      <c r="BR16" s="261">
        <v>3</v>
      </c>
      <c r="BS16" s="262" t="s">
        <v>331</v>
      </c>
      <c r="BT16" s="619" t="s">
        <v>331</v>
      </c>
      <c r="BU16" s="619" t="s">
        <v>331</v>
      </c>
      <c r="BV16" s="619" t="s">
        <v>331</v>
      </c>
      <c r="BW16" s="619"/>
      <c r="BX16" s="263" t="s">
        <v>85</v>
      </c>
      <c r="BY16" s="263">
        <v>3</v>
      </c>
      <c r="BZ16" s="551" t="s">
        <v>339</v>
      </c>
      <c r="CA16" s="299">
        <v>2</v>
      </c>
      <c r="CB16" s="299">
        <v>2</v>
      </c>
      <c r="CC16" s="620"/>
      <c r="CD16" s="620"/>
      <c r="CE16" s="263" t="s">
        <v>111</v>
      </c>
      <c r="CF16" s="623">
        <v>4</v>
      </c>
      <c r="CG16" s="558">
        <v>4</v>
      </c>
      <c r="CH16" s="558">
        <v>4</v>
      </c>
      <c r="CI16" s="299"/>
      <c r="CJ16" s="299"/>
      <c r="CK16" s="299">
        <v>4</v>
      </c>
      <c r="CL16" s="299"/>
      <c r="CM16" s="263" t="s">
        <v>111</v>
      </c>
      <c r="CN16" s="623">
        <v>4</v>
      </c>
      <c r="CO16" s="566" t="s">
        <v>331</v>
      </c>
      <c r="CP16" s="620" t="s">
        <v>331</v>
      </c>
      <c r="CQ16" s="620"/>
      <c r="CR16" s="620"/>
      <c r="CS16" s="620"/>
      <c r="CT16" s="614" t="s">
        <v>111</v>
      </c>
      <c r="CU16" s="563">
        <v>4</v>
      </c>
      <c r="CV16" s="618">
        <v>4</v>
      </c>
      <c r="CW16" s="618">
        <v>4</v>
      </c>
      <c r="CX16" s="619"/>
      <c r="CY16" s="619"/>
      <c r="CZ16" s="619">
        <v>4</v>
      </c>
      <c r="DA16" s="619"/>
      <c r="DB16" s="621" t="s">
        <v>111</v>
      </c>
      <c r="DC16" s="623">
        <v>4</v>
      </c>
    </row>
    <row r="17" spans="1:107" ht="15.75" customHeight="1" x14ac:dyDescent="0.25">
      <c r="A17" s="258"/>
      <c r="B17" s="264"/>
      <c r="C17" s="619" t="s">
        <v>331</v>
      </c>
      <c r="D17" s="264" t="s">
        <v>331</v>
      </c>
      <c r="E17" s="619"/>
      <c r="F17" s="259"/>
      <c r="G17" s="265" t="s">
        <v>257</v>
      </c>
      <c r="H17" s="261">
        <v>3</v>
      </c>
      <c r="I17" s="262" t="s">
        <v>331</v>
      </c>
      <c r="J17" s="619" t="s">
        <v>331</v>
      </c>
      <c r="K17" s="619"/>
      <c r="L17" s="619"/>
      <c r="M17" s="259"/>
      <c r="N17" s="265" t="s">
        <v>111</v>
      </c>
      <c r="O17" s="263">
        <v>4</v>
      </c>
      <c r="P17" s="551"/>
      <c r="Q17" s="281" t="s">
        <v>331</v>
      </c>
      <c r="R17" s="282" t="s">
        <v>331</v>
      </c>
      <c r="S17" s="282" t="s">
        <v>331</v>
      </c>
      <c r="T17" s="282" t="s">
        <v>331</v>
      </c>
      <c r="U17" s="282" t="s">
        <v>331</v>
      </c>
      <c r="V17" s="265" t="s">
        <v>159</v>
      </c>
      <c r="W17" s="284">
        <v>0</v>
      </c>
      <c r="X17" s="285" t="s">
        <v>331</v>
      </c>
      <c r="Y17" s="282" t="s">
        <v>331</v>
      </c>
      <c r="Z17" s="282" t="s">
        <v>331</v>
      </c>
      <c r="AA17" s="282" t="s">
        <v>331</v>
      </c>
      <c r="AB17" s="282" t="s">
        <v>331</v>
      </c>
      <c r="AC17" s="265" t="s">
        <v>159</v>
      </c>
      <c r="AD17" s="283">
        <v>0</v>
      </c>
      <c r="AE17" s="564"/>
      <c r="AF17" s="258" t="s">
        <v>331</v>
      </c>
      <c r="AG17" s="264" t="s">
        <v>331</v>
      </c>
      <c r="AH17" s="264" t="s">
        <v>331</v>
      </c>
      <c r="AI17" s="619" t="s">
        <v>331</v>
      </c>
      <c r="AJ17" s="619" t="s">
        <v>331</v>
      </c>
      <c r="AK17" s="619" t="s">
        <v>331</v>
      </c>
      <c r="AL17" s="265" t="s">
        <v>252</v>
      </c>
      <c r="AM17" s="261">
        <v>3</v>
      </c>
      <c r="AN17" s="262" t="s">
        <v>331</v>
      </c>
      <c r="AO17" s="619" t="s">
        <v>331</v>
      </c>
      <c r="AP17" s="619"/>
      <c r="AQ17" s="619" t="s">
        <v>331</v>
      </c>
      <c r="AR17" s="619" t="s">
        <v>331</v>
      </c>
      <c r="AS17" s="265" t="s">
        <v>19</v>
      </c>
      <c r="AT17" s="263">
        <v>3</v>
      </c>
      <c r="AU17" s="551"/>
      <c r="AV17" s="281" t="s">
        <v>331</v>
      </c>
      <c r="AW17" s="282" t="s">
        <v>331</v>
      </c>
      <c r="AX17" s="282" t="s">
        <v>331</v>
      </c>
      <c r="AY17" s="282" t="s">
        <v>331</v>
      </c>
      <c r="AZ17" s="282" t="s">
        <v>331</v>
      </c>
      <c r="BA17" s="290" t="s">
        <v>427</v>
      </c>
      <c r="BB17" s="291">
        <v>3</v>
      </c>
      <c r="BC17" s="285" t="s">
        <v>331</v>
      </c>
      <c r="BD17" s="282" t="s">
        <v>331</v>
      </c>
      <c r="BE17" s="282" t="s">
        <v>331</v>
      </c>
      <c r="BF17" s="282" t="s">
        <v>331</v>
      </c>
      <c r="BG17" s="282" t="s">
        <v>331</v>
      </c>
      <c r="BH17" s="290" t="s">
        <v>427</v>
      </c>
      <c r="BI17" s="292">
        <v>4</v>
      </c>
      <c r="BJ17" s="564"/>
      <c r="BK17" s="258"/>
      <c r="BL17" s="619"/>
      <c r="BM17" s="619"/>
      <c r="BN17" s="619"/>
      <c r="BO17" s="619" t="s">
        <v>331</v>
      </c>
      <c r="BP17" s="619"/>
      <c r="BQ17" s="263" t="s">
        <v>123</v>
      </c>
      <c r="BR17" s="261">
        <v>5</v>
      </c>
      <c r="BS17" s="262" t="s">
        <v>331</v>
      </c>
      <c r="BT17" s="619"/>
      <c r="BU17" s="619"/>
      <c r="BV17" s="619" t="s">
        <v>331</v>
      </c>
      <c r="BW17" s="619"/>
      <c r="BX17" s="263" t="s">
        <v>123</v>
      </c>
      <c r="BY17" s="263">
        <v>4</v>
      </c>
      <c r="BZ17" s="551"/>
      <c r="CA17" s="620"/>
      <c r="CB17" s="299">
        <v>3</v>
      </c>
      <c r="CC17" s="620"/>
      <c r="CD17" s="620"/>
      <c r="CE17" s="569" t="s">
        <v>514</v>
      </c>
      <c r="CF17" s="623">
        <v>4</v>
      </c>
      <c r="CG17" s="558">
        <v>5</v>
      </c>
      <c r="CH17" s="558">
        <v>5</v>
      </c>
      <c r="CI17" s="299"/>
      <c r="CJ17" s="299"/>
      <c r="CK17" s="299"/>
      <c r="CL17" s="299"/>
      <c r="CM17" s="569" t="s">
        <v>514</v>
      </c>
      <c r="CN17" s="623">
        <v>4</v>
      </c>
      <c r="CO17" s="566"/>
      <c r="CP17" s="620" t="s">
        <v>331</v>
      </c>
      <c r="CQ17" s="620"/>
      <c r="CR17" s="620"/>
      <c r="CS17" s="620"/>
      <c r="CT17" s="614" t="s">
        <v>514</v>
      </c>
      <c r="CU17" s="623">
        <v>5</v>
      </c>
      <c r="CV17" s="618">
        <v>5</v>
      </c>
      <c r="CW17" s="618">
        <v>5</v>
      </c>
      <c r="CX17" s="619"/>
      <c r="CY17" s="619"/>
      <c r="CZ17" s="619"/>
      <c r="DA17" s="619"/>
      <c r="DB17" s="614" t="s">
        <v>514</v>
      </c>
      <c r="DC17" s="623">
        <v>4</v>
      </c>
    </row>
    <row r="18" spans="1:107" ht="15.75" customHeight="1" x14ac:dyDescent="0.25">
      <c r="A18" s="258" t="s">
        <v>331</v>
      </c>
      <c r="B18" s="264" t="s">
        <v>331</v>
      </c>
      <c r="C18" s="264" t="s">
        <v>331</v>
      </c>
      <c r="D18" s="619" t="s">
        <v>331</v>
      </c>
      <c r="E18" s="619" t="s">
        <v>331</v>
      </c>
      <c r="F18" s="259" t="s">
        <v>331</v>
      </c>
      <c r="G18" s="265" t="s">
        <v>254</v>
      </c>
      <c r="H18" s="261">
        <v>3</v>
      </c>
      <c r="I18" s="262" t="s">
        <v>331</v>
      </c>
      <c r="J18" s="619" t="s">
        <v>331</v>
      </c>
      <c r="K18" s="619"/>
      <c r="L18" s="619"/>
      <c r="M18" s="259" t="s">
        <v>331</v>
      </c>
      <c r="N18" s="265" t="s">
        <v>106</v>
      </c>
      <c r="O18" s="263">
        <v>4</v>
      </c>
      <c r="P18" s="551"/>
      <c r="Q18" s="281" t="s">
        <v>331</v>
      </c>
      <c r="R18" s="282" t="s">
        <v>331</v>
      </c>
      <c r="S18" s="282" t="s">
        <v>331</v>
      </c>
      <c r="T18" s="282" t="s">
        <v>331</v>
      </c>
      <c r="U18" s="282" t="s">
        <v>331</v>
      </c>
      <c r="V18" s="265" t="s">
        <v>151</v>
      </c>
      <c r="W18" s="284">
        <v>0</v>
      </c>
      <c r="X18" s="285" t="s">
        <v>331</v>
      </c>
      <c r="Y18" s="282" t="s">
        <v>331</v>
      </c>
      <c r="Z18" s="282" t="s">
        <v>331</v>
      </c>
      <c r="AA18" s="282" t="s">
        <v>331</v>
      </c>
      <c r="AB18" s="282" t="s">
        <v>331</v>
      </c>
      <c r="AC18" s="265" t="s">
        <v>151</v>
      </c>
      <c r="AD18" s="283">
        <v>0</v>
      </c>
      <c r="AE18" s="564"/>
      <c r="AF18" s="258"/>
      <c r="AG18" s="619"/>
      <c r="AH18" s="619"/>
      <c r="AI18" s="619" t="s">
        <v>331</v>
      </c>
      <c r="AJ18" s="619"/>
      <c r="AK18" s="619"/>
      <c r="AL18" s="265" t="s">
        <v>162</v>
      </c>
      <c r="AM18" s="261">
        <v>2</v>
      </c>
      <c r="AN18" s="262"/>
      <c r="AO18" s="619"/>
      <c r="AP18" s="619"/>
      <c r="AQ18" s="619"/>
      <c r="AR18" s="619"/>
      <c r="AS18" s="265" t="s">
        <v>162</v>
      </c>
      <c r="AT18" s="263">
        <v>3</v>
      </c>
      <c r="AU18" s="551" t="s">
        <v>342</v>
      </c>
      <c r="AV18" s="281"/>
      <c r="AW18" s="282" t="s">
        <v>331</v>
      </c>
      <c r="AX18" s="282"/>
      <c r="AY18" s="282"/>
      <c r="AZ18" s="282"/>
      <c r="BA18" s="283" t="s">
        <v>55</v>
      </c>
      <c r="BB18" s="284">
        <v>6</v>
      </c>
      <c r="BC18" s="285"/>
      <c r="BD18" s="282" t="s">
        <v>331</v>
      </c>
      <c r="BE18" s="282" t="s">
        <v>331</v>
      </c>
      <c r="BF18" s="282"/>
      <c r="BG18" s="282"/>
      <c r="BH18" s="283" t="s">
        <v>55</v>
      </c>
      <c r="BI18" s="282">
        <v>3</v>
      </c>
      <c r="BJ18" s="564"/>
      <c r="BK18" s="258"/>
      <c r="BL18" s="289"/>
      <c r="BM18" s="289"/>
      <c r="BN18" s="619" t="s">
        <v>331</v>
      </c>
      <c r="BO18" s="619"/>
      <c r="BP18" s="619"/>
      <c r="BQ18" s="263" t="s">
        <v>110</v>
      </c>
      <c r="BR18" s="261">
        <v>4</v>
      </c>
      <c r="BS18" s="262" t="s">
        <v>331</v>
      </c>
      <c r="BT18" s="619" t="s">
        <v>331</v>
      </c>
      <c r="BU18" s="619" t="s">
        <v>331</v>
      </c>
      <c r="BV18" s="619" t="s">
        <v>331</v>
      </c>
      <c r="BW18" s="619" t="s">
        <v>331</v>
      </c>
      <c r="BX18" s="263" t="s">
        <v>110</v>
      </c>
      <c r="BY18" s="263">
        <v>4</v>
      </c>
      <c r="BZ18" s="551"/>
      <c r="CA18" s="299">
        <v>2</v>
      </c>
      <c r="CB18" s="299">
        <v>2</v>
      </c>
      <c r="CC18" s="299"/>
      <c r="CD18" s="299">
        <v>2</v>
      </c>
      <c r="CE18" s="569" t="s">
        <v>106</v>
      </c>
      <c r="CF18" s="623">
        <v>4</v>
      </c>
      <c r="CG18" s="558">
        <v>2</v>
      </c>
      <c r="CH18" s="558">
        <v>2</v>
      </c>
      <c r="CI18" s="299">
        <v>2</v>
      </c>
      <c r="CJ18" s="299">
        <v>2</v>
      </c>
      <c r="CK18" s="299">
        <v>2</v>
      </c>
      <c r="CL18" s="299">
        <v>2</v>
      </c>
      <c r="CM18" s="569" t="s">
        <v>106</v>
      </c>
      <c r="CN18" s="565">
        <v>4</v>
      </c>
      <c r="CO18" s="566" t="s">
        <v>331</v>
      </c>
      <c r="CP18" s="620" t="s">
        <v>331</v>
      </c>
      <c r="CQ18" s="620"/>
      <c r="CR18" s="620"/>
      <c r="CS18" s="620" t="s">
        <v>331</v>
      </c>
      <c r="CT18" s="614" t="s">
        <v>106</v>
      </c>
      <c r="CU18" s="563">
        <v>4</v>
      </c>
      <c r="CV18" s="618">
        <v>2</v>
      </c>
      <c r="CW18" s="618">
        <v>2</v>
      </c>
      <c r="CX18" s="619">
        <v>2</v>
      </c>
      <c r="CY18" s="619">
        <v>2</v>
      </c>
      <c r="CZ18" s="619">
        <v>2</v>
      </c>
      <c r="DA18" s="619">
        <v>2</v>
      </c>
      <c r="DB18" s="614" t="s">
        <v>106</v>
      </c>
      <c r="DC18" s="615">
        <v>4</v>
      </c>
    </row>
    <row r="19" spans="1:107" ht="15.75" customHeight="1" x14ac:dyDescent="0.25">
      <c r="A19" s="258"/>
      <c r="B19" s="619"/>
      <c r="C19" s="619" t="s">
        <v>331</v>
      </c>
      <c r="D19" s="619"/>
      <c r="E19" s="619"/>
      <c r="F19" s="259"/>
      <c r="G19" s="265" t="s">
        <v>131</v>
      </c>
      <c r="H19" s="261">
        <v>6</v>
      </c>
      <c r="I19" s="262"/>
      <c r="J19" s="619" t="s">
        <v>331</v>
      </c>
      <c r="K19" s="619"/>
      <c r="L19" s="619"/>
      <c r="M19" s="259"/>
      <c r="N19" s="265" t="s">
        <v>131</v>
      </c>
      <c r="O19" s="263">
        <v>3</v>
      </c>
      <c r="P19" s="551"/>
      <c r="Q19" s="281" t="s">
        <v>331</v>
      </c>
      <c r="R19" s="282" t="s">
        <v>331</v>
      </c>
      <c r="S19" s="282" t="s">
        <v>331</v>
      </c>
      <c r="T19" s="282" t="s">
        <v>331</v>
      </c>
      <c r="U19" s="282" t="s">
        <v>331</v>
      </c>
      <c r="V19" s="265" t="s">
        <v>153</v>
      </c>
      <c r="W19" s="284">
        <v>0</v>
      </c>
      <c r="X19" s="285" t="s">
        <v>331</v>
      </c>
      <c r="Y19" s="282" t="s">
        <v>331</v>
      </c>
      <c r="Z19" s="282" t="s">
        <v>331</v>
      </c>
      <c r="AA19" s="282" t="s">
        <v>331</v>
      </c>
      <c r="AB19" s="282" t="s">
        <v>331</v>
      </c>
      <c r="AC19" s="265" t="s">
        <v>153</v>
      </c>
      <c r="AD19" s="283">
        <v>0</v>
      </c>
      <c r="AE19" s="564"/>
      <c r="AF19" s="258"/>
      <c r="AG19" s="264"/>
      <c r="AH19" s="264"/>
      <c r="AI19" s="619" t="s">
        <v>331</v>
      </c>
      <c r="AJ19" s="619"/>
      <c r="AK19" s="619"/>
      <c r="AL19" s="265" t="s">
        <v>55</v>
      </c>
      <c r="AM19" s="261">
        <v>4</v>
      </c>
      <c r="AN19" s="262"/>
      <c r="AO19" s="619" t="s">
        <v>331</v>
      </c>
      <c r="AP19" s="619" t="s">
        <v>331</v>
      </c>
      <c r="AQ19" s="619"/>
      <c r="AR19" s="619"/>
      <c r="AS19" s="265" t="s">
        <v>55</v>
      </c>
      <c r="AT19" s="263">
        <v>3</v>
      </c>
      <c r="AU19" s="551"/>
      <c r="AV19" s="281" t="s">
        <v>331</v>
      </c>
      <c r="AW19" s="282" t="s">
        <v>331</v>
      </c>
      <c r="AX19" s="282"/>
      <c r="AY19" s="282"/>
      <c r="AZ19" s="282"/>
      <c r="BA19" s="283" t="s">
        <v>111</v>
      </c>
      <c r="BB19" s="291">
        <v>4</v>
      </c>
      <c r="BC19" s="285" t="s">
        <v>331</v>
      </c>
      <c r="BD19" s="282" t="s">
        <v>331</v>
      </c>
      <c r="BE19" s="282" t="s">
        <v>331</v>
      </c>
      <c r="BF19" s="282"/>
      <c r="BG19" s="282"/>
      <c r="BH19" s="283" t="s">
        <v>111</v>
      </c>
      <c r="BI19" s="292">
        <v>4</v>
      </c>
      <c r="BJ19" s="564"/>
      <c r="BK19" s="258" t="s">
        <v>331</v>
      </c>
      <c r="BL19" s="294"/>
      <c r="BM19" s="619" t="s">
        <v>331</v>
      </c>
      <c r="BN19" s="619" t="s">
        <v>331</v>
      </c>
      <c r="BO19" s="619" t="s">
        <v>331</v>
      </c>
      <c r="BP19" s="619" t="s">
        <v>331</v>
      </c>
      <c r="BQ19" s="263" t="s">
        <v>22</v>
      </c>
      <c r="BR19" s="261">
        <v>2</v>
      </c>
      <c r="BS19" s="262" t="s">
        <v>331</v>
      </c>
      <c r="BT19" s="619" t="s">
        <v>331</v>
      </c>
      <c r="BU19" s="619" t="s">
        <v>331</v>
      </c>
      <c r="BV19" s="619" t="s">
        <v>331</v>
      </c>
      <c r="BW19" s="619" t="s">
        <v>331</v>
      </c>
      <c r="BX19" s="263" t="s">
        <v>22</v>
      </c>
      <c r="BY19" s="263">
        <v>4</v>
      </c>
      <c r="BZ19" s="551"/>
      <c r="CA19" s="299"/>
      <c r="CB19" s="299">
        <v>3</v>
      </c>
      <c r="CC19" s="299"/>
      <c r="CD19" s="299"/>
      <c r="CE19" s="263" t="s">
        <v>24</v>
      </c>
      <c r="CF19" s="623">
        <v>4</v>
      </c>
      <c r="CG19" s="558">
        <v>3</v>
      </c>
      <c r="CH19" s="558">
        <v>3</v>
      </c>
      <c r="CI19" s="299"/>
      <c r="CJ19" s="299"/>
      <c r="CK19" s="299"/>
      <c r="CL19" s="299"/>
      <c r="CM19" s="263" t="s">
        <v>24</v>
      </c>
      <c r="CN19" s="565">
        <v>5</v>
      </c>
      <c r="CO19" s="620"/>
      <c r="CP19" s="620" t="s">
        <v>331</v>
      </c>
      <c r="CQ19" s="620"/>
      <c r="CR19" s="620"/>
      <c r="CS19" s="620"/>
      <c r="CT19" s="614" t="s">
        <v>131</v>
      </c>
      <c r="CU19" s="563">
        <v>3</v>
      </c>
      <c r="CV19" s="299"/>
      <c r="CW19" s="299">
        <v>5</v>
      </c>
      <c r="CX19" s="299"/>
      <c r="CY19" s="299"/>
      <c r="CZ19" s="299"/>
      <c r="DA19" s="299"/>
      <c r="DB19" s="624" t="s">
        <v>131</v>
      </c>
      <c r="DC19" s="623">
        <v>3</v>
      </c>
    </row>
    <row r="20" spans="1:107" ht="15.75" customHeight="1" x14ac:dyDescent="0.25">
      <c r="A20" s="258" t="s">
        <v>331</v>
      </c>
      <c r="B20" s="619" t="s">
        <v>331</v>
      </c>
      <c r="C20" s="619" t="s">
        <v>331</v>
      </c>
      <c r="D20" s="619"/>
      <c r="E20" s="619"/>
      <c r="F20" s="259"/>
      <c r="G20" s="265" t="s">
        <v>24</v>
      </c>
      <c r="H20" s="261">
        <v>4</v>
      </c>
      <c r="I20" s="262"/>
      <c r="J20" s="619" t="s">
        <v>331</v>
      </c>
      <c r="K20" s="619"/>
      <c r="L20" s="619"/>
      <c r="M20" s="259"/>
      <c r="N20" s="265" t="s">
        <v>24</v>
      </c>
      <c r="O20" s="263">
        <v>4</v>
      </c>
      <c r="P20" s="551"/>
      <c r="Q20" s="281" t="s">
        <v>331</v>
      </c>
      <c r="R20" s="282" t="s">
        <v>331</v>
      </c>
      <c r="S20" s="282" t="s">
        <v>331</v>
      </c>
      <c r="T20" s="282" t="s">
        <v>331</v>
      </c>
      <c r="U20" s="282" t="s">
        <v>331</v>
      </c>
      <c r="V20" s="265" t="s">
        <v>165</v>
      </c>
      <c r="W20" s="284">
        <v>0</v>
      </c>
      <c r="X20" s="285" t="s">
        <v>331</v>
      </c>
      <c r="Y20" s="282" t="s">
        <v>331</v>
      </c>
      <c r="Z20" s="282" t="s">
        <v>331</v>
      </c>
      <c r="AA20" s="282" t="s">
        <v>331</v>
      </c>
      <c r="AB20" s="282" t="s">
        <v>331</v>
      </c>
      <c r="AC20" s="265" t="s">
        <v>165</v>
      </c>
      <c r="AD20" s="283">
        <v>0</v>
      </c>
      <c r="AE20" s="564"/>
      <c r="AF20" s="258"/>
      <c r="AG20" s="619"/>
      <c r="AH20" s="619" t="s">
        <v>331</v>
      </c>
      <c r="AI20" s="619" t="s">
        <v>331</v>
      </c>
      <c r="AJ20" s="619"/>
      <c r="AK20" s="619"/>
      <c r="AL20" s="265" t="s">
        <v>257</v>
      </c>
      <c r="AM20" s="261">
        <v>3</v>
      </c>
      <c r="AN20" s="262" t="s">
        <v>331</v>
      </c>
      <c r="AO20" s="619" t="s">
        <v>331</v>
      </c>
      <c r="AP20" s="619" t="s">
        <v>331</v>
      </c>
      <c r="AQ20" s="619"/>
      <c r="AR20" s="619"/>
      <c r="AS20" s="265" t="s">
        <v>111</v>
      </c>
      <c r="AT20" s="263">
        <v>4</v>
      </c>
      <c r="AU20" s="551"/>
      <c r="AV20" s="281"/>
      <c r="AW20" s="282" t="s">
        <v>331</v>
      </c>
      <c r="AX20" s="282"/>
      <c r="AY20" s="282"/>
      <c r="AZ20" s="282"/>
      <c r="BA20" s="283" t="s">
        <v>514</v>
      </c>
      <c r="BB20" s="284">
        <v>5</v>
      </c>
      <c r="BC20" s="285"/>
      <c r="BD20" s="282"/>
      <c r="BE20" s="282"/>
      <c r="BF20" s="282"/>
      <c r="BG20" s="282"/>
      <c r="BH20" s="283" t="s">
        <v>514</v>
      </c>
      <c r="BI20" s="282">
        <v>5</v>
      </c>
      <c r="BJ20" s="564" t="s">
        <v>563</v>
      </c>
      <c r="BK20" s="296"/>
      <c r="BL20" s="294"/>
      <c r="BM20" s="619" t="s">
        <v>331</v>
      </c>
      <c r="BN20" s="294"/>
      <c r="BO20" s="619"/>
      <c r="BP20" s="619"/>
      <c r="BQ20" s="263" t="s">
        <v>287</v>
      </c>
      <c r="BR20" s="261">
        <v>4</v>
      </c>
      <c r="BS20" s="262" t="s">
        <v>331</v>
      </c>
      <c r="BT20" s="619" t="s">
        <v>331</v>
      </c>
      <c r="BU20" s="619" t="s">
        <v>331</v>
      </c>
      <c r="BV20" s="619" t="s">
        <v>331</v>
      </c>
      <c r="BW20" s="619"/>
      <c r="BX20" s="263" t="s">
        <v>287</v>
      </c>
      <c r="BY20" s="263">
        <v>6</v>
      </c>
      <c r="BZ20" s="551" t="s">
        <v>336</v>
      </c>
      <c r="CA20" s="299">
        <v>1</v>
      </c>
      <c r="CB20" s="299">
        <v>1</v>
      </c>
      <c r="CC20" s="299">
        <v>1</v>
      </c>
      <c r="CD20" s="299">
        <v>1</v>
      </c>
      <c r="CE20" s="556" t="s">
        <v>114</v>
      </c>
      <c r="CF20" s="623">
        <v>4</v>
      </c>
      <c r="CG20" s="558">
        <v>1</v>
      </c>
      <c r="CH20" s="558">
        <v>1</v>
      </c>
      <c r="CI20" s="299">
        <v>1</v>
      </c>
      <c r="CJ20" s="299">
        <v>1</v>
      </c>
      <c r="CK20" s="299">
        <v>1</v>
      </c>
      <c r="CL20" s="299">
        <v>1</v>
      </c>
      <c r="CM20" s="556" t="s">
        <v>114</v>
      </c>
      <c r="CN20" s="565">
        <v>4</v>
      </c>
      <c r="CO20" s="566"/>
      <c r="CP20" s="620" t="s">
        <v>331</v>
      </c>
      <c r="CQ20" s="620"/>
      <c r="CR20" s="620"/>
      <c r="CS20" s="620"/>
      <c r="CT20" s="614" t="s">
        <v>24</v>
      </c>
      <c r="CU20" s="623">
        <v>4</v>
      </c>
      <c r="CV20" s="618">
        <v>3</v>
      </c>
      <c r="CW20" s="618">
        <v>3</v>
      </c>
      <c r="CX20" s="619"/>
      <c r="CY20" s="619"/>
      <c r="CZ20" s="619"/>
      <c r="DA20" s="619"/>
      <c r="DB20" s="621" t="s">
        <v>24</v>
      </c>
      <c r="DC20" s="615">
        <v>5</v>
      </c>
    </row>
    <row r="21" spans="1:107" ht="15.75" customHeight="1" x14ac:dyDescent="0.25">
      <c r="A21" s="258" t="s">
        <v>331</v>
      </c>
      <c r="B21" s="264" t="s">
        <v>331</v>
      </c>
      <c r="C21" s="264" t="s">
        <v>331</v>
      </c>
      <c r="D21" s="619" t="s">
        <v>331</v>
      </c>
      <c r="E21" s="619" t="s">
        <v>331</v>
      </c>
      <c r="F21" s="259" t="s">
        <v>331</v>
      </c>
      <c r="G21" s="265" t="s">
        <v>258</v>
      </c>
      <c r="H21" s="261">
        <v>3</v>
      </c>
      <c r="I21" s="262" t="s">
        <v>331</v>
      </c>
      <c r="J21" s="619" t="s">
        <v>331</v>
      </c>
      <c r="K21" s="619" t="s">
        <v>331</v>
      </c>
      <c r="L21" s="619" t="s">
        <v>331</v>
      </c>
      <c r="M21" s="259" t="s">
        <v>331</v>
      </c>
      <c r="N21" s="265" t="s">
        <v>114</v>
      </c>
      <c r="O21" s="263">
        <v>4</v>
      </c>
      <c r="P21" s="551"/>
      <c r="Q21" s="281" t="s">
        <v>331</v>
      </c>
      <c r="R21" s="282" t="s">
        <v>331</v>
      </c>
      <c r="S21" s="282" t="s">
        <v>331</v>
      </c>
      <c r="T21" s="282" t="s">
        <v>331</v>
      </c>
      <c r="U21" s="282" t="s">
        <v>331</v>
      </c>
      <c r="V21" s="265" t="s">
        <v>152</v>
      </c>
      <c r="W21" s="284">
        <v>0</v>
      </c>
      <c r="X21" s="285" t="s">
        <v>331</v>
      </c>
      <c r="Y21" s="282" t="s">
        <v>331</v>
      </c>
      <c r="Z21" s="282" t="s">
        <v>331</v>
      </c>
      <c r="AA21" s="282" t="s">
        <v>331</v>
      </c>
      <c r="AB21" s="282" t="s">
        <v>331</v>
      </c>
      <c r="AC21" s="265" t="s">
        <v>152</v>
      </c>
      <c r="AD21" s="283">
        <v>0</v>
      </c>
      <c r="AE21" s="564"/>
      <c r="AF21" s="258" t="s">
        <v>331</v>
      </c>
      <c r="AG21" s="619" t="s">
        <v>331</v>
      </c>
      <c r="AH21" s="619" t="s">
        <v>331</v>
      </c>
      <c r="AI21" s="619" t="s">
        <v>331</v>
      </c>
      <c r="AJ21" s="619" t="s">
        <v>331</v>
      </c>
      <c r="AK21" s="619" t="s">
        <v>331</v>
      </c>
      <c r="AL21" s="265" t="s">
        <v>254</v>
      </c>
      <c r="AM21" s="261">
        <v>3</v>
      </c>
      <c r="AN21" s="262" t="s">
        <v>331</v>
      </c>
      <c r="AO21" s="619" t="s">
        <v>331</v>
      </c>
      <c r="AP21" s="619" t="s">
        <v>331</v>
      </c>
      <c r="AQ21" s="619" t="s">
        <v>331</v>
      </c>
      <c r="AR21" s="619" t="s">
        <v>331</v>
      </c>
      <c r="AS21" s="265" t="s">
        <v>106</v>
      </c>
      <c r="AT21" s="263">
        <v>4</v>
      </c>
      <c r="AU21" s="551"/>
      <c r="AV21" s="281" t="s">
        <v>331</v>
      </c>
      <c r="AW21" s="282" t="s">
        <v>331</v>
      </c>
      <c r="AX21" s="282"/>
      <c r="AY21" s="282"/>
      <c r="AZ21" s="282" t="s">
        <v>331</v>
      </c>
      <c r="BA21" s="283" t="s">
        <v>106</v>
      </c>
      <c r="BB21" s="291">
        <v>4</v>
      </c>
      <c r="BC21" s="285" t="s">
        <v>331</v>
      </c>
      <c r="BD21" s="282" t="s">
        <v>331</v>
      </c>
      <c r="BE21" s="282" t="s">
        <v>331</v>
      </c>
      <c r="BF21" s="282" t="s">
        <v>331</v>
      </c>
      <c r="BG21" s="282" t="s">
        <v>331</v>
      </c>
      <c r="BH21" s="283" t="s">
        <v>106</v>
      </c>
      <c r="BI21" s="292">
        <v>4</v>
      </c>
      <c r="BJ21" s="564"/>
      <c r="BK21" s="258" t="s">
        <v>331</v>
      </c>
      <c r="BL21" s="619" t="s">
        <v>331</v>
      </c>
      <c r="BM21" s="294"/>
      <c r="BN21" s="294"/>
      <c r="BO21" s="619"/>
      <c r="BP21" s="619"/>
      <c r="BQ21" s="263" t="s">
        <v>63</v>
      </c>
      <c r="BR21" s="261">
        <v>5</v>
      </c>
      <c r="BS21" s="262" t="s">
        <v>331</v>
      </c>
      <c r="BT21" s="619" t="s">
        <v>331</v>
      </c>
      <c r="BU21" s="619" t="s">
        <v>331</v>
      </c>
      <c r="BV21" s="619" t="s">
        <v>331</v>
      </c>
      <c r="BW21" s="619"/>
      <c r="BX21" s="263" t="s">
        <v>63</v>
      </c>
      <c r="BY21" s="263">
        <v>5</v>
      </c>
      <c r="BZ21" s="551" t="s">
        <v>340</v>
      </c>
      <c r="CA21" s="299">
        <v>2</v>
      </c>
      <c r="CB21" s="299">
        <v>2</v>
      </c>
      <c r="CC21" s="299">
        <v>2</v>
      </c>
      <c r="CD21" s="299">
        <v>2</v>
      </c>
      <c r="CE21" s="556" t="s">
        <v>690</v>
      </c>
      <c r="CF21" s="623">
        <v>3</v>
      </c>
      <c r="CG21" s="558">
        <v>6</v>
      </c>
      <c r="CH21" s="558">
        <v>6</v>
      </c>
      <c r="CI21" s="299">
        <v>6</v>
      </c>
      <c r="CJ21" s="299">
        <v>6</v>
      </c>
      <c r="CK21" s="282"/>
      <c r="CL21" s="282"/>
      <c r="CM21" s="556" t="s">
        <v>690</v>
      </c>
      <c r="CN21" s="565">
        <v>3</v>
      </c>
      <c r="CO21" s="566" t="s">
        <v>331</v>
      </c>
      <c r="CP21" s="620" t="s">
        <v>331</v>
      </c>
      <c r="CQ21" s="620" t="s">
        <v>331</v>
      </c>
      <c r="CR21" s="620" t="s">
        <v>331</v>
      </c>
      <c r="CS21" s="620" t="s">
        <v>331</v>
      </c>
      <c r="CT21" s="567" t="s">
        <v>114</v>
      </c>
      <c r="CU21" s="563">
        <v>4</v>
      </c>
      <c r="CV21" s="618">
        <v>1</v>
      </c>
      <c r="CW21" s="618">
        <v>1</v>
      </c>
      <c r="CX21" s="619">
        <v>1</v>
      </c>
      <c r="CY21" s="619">
        <v>1</v>
      </c>
      <c r="CZ21" s="619">
        <v>1</v>
      </c>
      <c r="DA21" s="619">
        <v>1</v>
      </c>
      <c r="DB21" s="621" t="s">
        <v>114</v>
      </c>
      <c r="DC21" s="615">
        <v>4</v>
      </c>
    </row>
    <row r="22" spans="1:107" ht="15.75" customHeight="1" x14ac:dyDescent="0.25">
      <c r="A22" s="258" t="s">
        <v>331</v>
      </c>
      <c r="B22" s="619" t="s">
        <v>331</v>
      </c>
      <c r="C22" s="619" t="s">
        <v>331</v>
      </c>
      <c r="D22" s="619" t="s">
        <v>331</v>
      </c>
      <c r="E22" s="619" t="s">
        <v>331</v>
      </c>
      <c r="F22" s="259" t="s">
        <v>331</v>
      </c>
      <c r="G22" s="265" t="s">
        <v>259</v>
      </c>
      <c r="H22" s="261">
        <v>3</v>
      </c>
      <c r="I22" s="262" t="s">
        <v>331</v>
      </c>
      <c r="J22" s="619" t="s">
        <v>331</v>
      </c>
      <c r="K22" s="619" t="s">
        <v>331</v>
      </c>
      <c r="L22" s="619" t="s">
        <v>331</v>
      </c>
      <c r="M22" s="259" t="s">
        <v>331</v>
      </c>
      <c r="N22" s="265" t="s">
        <v>259</v>
      </c>
      <c r="O22" s="263">
        <v>3</v>
      </c>
      <c r="P22" s="551"/>
      <c r="Q22" s="258"/>
      <c r="R22" s="264"/>
      <c r="S22" s="264"/>
      <c r="T22" s="619"/>
      <c r="U22" s="619" t="s">
        <v>331</v>
      </c>
      <c r="V22" s="265" t="s">
        <v>337</v>
      </c>
      <c r="W22" s="261">
        <v>5</v>
      </c>
      <c r="X22" s="262"/>
      <c r="Y22" s="619"/>
      <c r="Z22" s="619"/>
      <c r="AA22" s="259"/>
      <c r="AB22" s="619" t="s">
        <v>331</v>
      </c>
      <c r="AC22" s="265" t="s">
        <v>337</v>
      </c>
      <c r="AD22" s="263">
        <v>4</v>
      </c>
      <c r="AE22" s="551"/>
      <c r="AF22" s="258"/>
      <c r="AG22" s="619"/>
      <c r="AH22" s="619" t="s">
        <v>331</v>
      </c>
      <c r="AI22" s="619"/>
      <c r="AJ22" s="619"/>
      <c r="AK22" s="619"/>
      <c r="AL22" s="265" t="s">
        <v>131</v>
      </c>
      <c r="AM22" s="261">
        <v>6</v>
      </c>
      <c r="AN22" s="262"/>
      <c r="AO22" s="619" t="s">
        <v>331</v>
      </c>
      <c r="AP22" s="619"/>
      <c r="AQ22" s="619"/>
      <c r="AR22" s="619"/>
      <c r="AS22" s="265" t="s">
        <v>131</v>
      </c>
      <c r="AT22" s="263">
        <v>3</v>
      </c>
      <c r="AU22" s="551"/>
      <c r="AV22" s="281"/>
      <c r="AW22" s="282" t="s">
        <v>331</v>
      </c>
      <c r="AX22" s="282"/>
      <c r="AY22" s="282"/>
      <c r="AZ22" s="282"/>
      <c r="BA22" s="283" t="s">
        <v>131</v>
      </c>
      <c r="BB22" s="284">
        <v>3</v>
      </c>
      <c r="BC22" s="285"/>
      <c r="BD22" s="282" t="s">
        <v>331</v>
      </c>
      <c r="BE22" s="282"/>
      <c r="BF22" s="282"/>
      <c r="BG22" s="282"/>
      <c r="BH22" s="283" t="s">
        <v>131</v>
      </c>
      <c r="BI22" s="282">
        <v>3</v>
      </c>
      <c r="BJ22" s="564"/>
      <c r="BK22" s="258" t="s">
        <v>331</v>
      </c>
      <c r="BL22" s="619" t="s">
        <v>331</v>
      </c>
      <c r="BM22" s="619" t="s">
        <v>331</v>
      </c>
      <c r="BN22" s="619" t="s">
        <v>331</v>
      </c>
      <c r="BO22" s="619" t="s">
        <v>331</v>
      </c>
      <c r="BP22" s="619" t="s">
        <v>331</v>
      </c>
      <c r="BQ22" s="263" t="s">
        <v>252</v>
      </c>
      <c r="BR22" s="261">
        <v>3</v>
      </c>
      <c r="BS22" s="262" t="s">
        <v>331</v>
      </c>
      <c r="BT22" s="619" t="s">
        <v>331</v>
      </c>
      <c r="BU22" s="619" t="s">
        <v>331</v>
      </c>
      <c r="BV22" s="619" t="s">
        <v>331</v>
      </c>
      <c r="BW22" s="619" t="s">
        <v>331</v>
      </c>
      <c r="BX22" s="263" t="s">
        <v>252</v>
      </c>
      <c r="BY22" s="263">
        <v>3</v>
      </c>
      <c r="BZ22" s="551" t="s">
        <v>338</v>
      </c>
      <c r="CA22" s="619"/>
      <c r="CB22" s="619"/>
      <c r="CC22" s="299">
        <v>3</v>
      </c>
      <c r="CD22" s="619"/>
      <c r="CE22" s="556" t="s">
        <v>3</v>
      </c>
      <c r="CF22" s="623">
        <v>5</v>
      </c>
      <c r="CG22" s="558"/>
      <c r="CH22" s="558"/>
      <c r="CI22" s="299">
        <v>3</v>
      </c>
      <c r="CJ22" s="299"/>
      <c r="CK22" s="299">
        <v>3</v>
      </c>
      <c r="CL22" s="299"/>
      <c r="CM22" s="556" t="s">
        <v>3</v>
      </c>
      <c r="CN22" s="623">
        <v>5</v>
      </c>
      <c r="CO22" s="566" t="s">
        <v>331</v>
      </c>
      <c r="CP22" s="620" t="s">
        <v>331</v>
      </c>
      <c r="CQ22" s="620" t="s">
        <v>331</v>
      </c>
      <c r="CR22" s="620" t="s">
        <v>331</v>
      </c>
      <c r="CS22" s="620" t="s">
        <v>331</v>
      </c>
      <c r="CT22" s="567" t="s">
        <v>259</v>
      </c>
      <c r="CU22" s="563">
        <v>3</v>
      </c>
      <c r="CV22" s="618">
        <v>6</v>
      </c>
      <c r="CW22" s="618">
        <v>6</v>
      </c>
      <c r="CX22" s="619">
        <v>6</v>
      </c>
      <c r="CY22" s="619">
        <v>6</v>
      </c>
      <c r="CZ22" s="620"/>
      <c r="DA22" s="620"/>
      <c r="DB22" s="621" t="s">
        <v>690</v>
      </c>
      <c r="DC22" s="615">
        <v>3</v>
      </c>
    </row>
    <row r="23" spans="1:107" ht="15.75" customHeight="1" x14ac:dyDescent="0.25">
      <c r="A23" s="258"/>
      <c r="B23" s="619"/>
      <c r="C23" s="619"/>
      <c r="D23" s="619" t="s">
        <v>331</v>
      </c>
      <c r="E23" s="619" t="s">
        <v>331</v>
      </c>
      <c r="F23" s="259"/>
      <c r="G23" s="265" t="s">
        <v>267</v>
      </c>
      <c r="H23" s="261">
        <v>2</v>
      </c>
      <c r="I23" s="262"/>
      <c r="J23" s="619"/>
      <c r="K23" s="619" t="s">
        <v>331</v>
      </c>
      <c r="L23" s="619" t="s">
        <v>331</v>
      </c>
      <c r="M23" s="259"/>
      <c r="N23" s="265" t="s">
        <v>3</v>
      </c>
      <c r="O23" s="263">
        <v>5</v>
      </c>
      <c r="P23" s="551"/>
      <c r="Q23" s="258"/>
      <c r="R23" s="619"/>
      <c r="S23" s="619"/>
      <c r="T23" s="619"/>
      <c r="U23" s="619"/>
      <c r="V23" s="265" t="s">
        <v>564</v>
      </c>
      <c r="W23" s="261">
        <v>3</v>
      </c>
      <c r="X23" s="262"/>
      <c r="Y23" s="619"/>
      <c r="Z23" s="619"/>
      <c r="AA23" s="259"/>
      <c r="AB23" s="619"/>
      <c r="AC23" s="265" t="s">
        <v>565</v>
      </c>
      <c r="AD23" s="263">
        <v>3</v>
      </c>
      <c r="AE23" s="551" t="s">
        <v>557</v>
      </c>
      <c r="AF23" s="258" t="s">
        <v>331</v>
      </c>
      <c r="AG23" s="619"/>
      <c r="AH23" s="619" t="s">
        <v>331</v>
      </c>
      <c r="AI23" s="619"/>
      <c r="AJ23" s="619"/>
      <c r="AK23" s="619"/>
      <c r="AL23" s="265" t="s">
        <v>24</v>
      </c>
      <c r="AM23" s="261">
        <v>4</v>
      </c>
      <c r="AN23" s="262" t="s">
        <v>331</v>
      </c>
      <c r="AO23" s="619" t="s">
        <v>331</v>
      </c>
      <c r="AP23" s="619"/>
      <c r="AQ23" s="619"/>
      <c r="AR23" s="619"/>
      <c r="AS23" s="265" t="s">
        <v>24</v>
      </c>
      <c r="AT23" s="263">
        <v>5</v>
      </c>
      <c r="AU23" s="551"/>
      <c r="AV23" s="281"/>
      <c r="AW23" s="282" t="s">
        <v>331</v>
      </c>
      <c r="AX23" s="282"/>
      <c r="AY23" s="282"/>
      <c r="AZ23" s="282"/>
      <c r="BA23" s="283" t="s">
        <v>24</v>
      </c>
      <c r="BB23" s="284">
        <v>4</v>
      </c>
      <c r="BC23" s="285" t="s">
        <v>331</v>
      </c>
      <c r="BD23" s="282" t="s">
        <v>331</v>
      </c>
      <c r="BE23" s="282"/>
      <c r="BF23" s="282"/>
      <c r="BG23" s="282"/>
      <c r="BH23" s="283" t="s">
        <v>24</v>
      </c>
      <c r="BI23" s="282">
        <v>5</v>
      </c>
      <c r="BJ23" s="564"/>
      <c r="BK23" s="296"/>
      <c r="BL23" s="294"/>
      <c r="BM23" s="294"/>
      <c r="BN23" s="619" t="s">
        <v>331</v>
      </c>
      <c r="BO23" s="619"/>
      <c r="BP23" s="619"/>
      <c r="BQ23" s="263" t="s">
        <v>162</v>
      </c>
      <c r="BR23" s="261">
        <v>2</v>
      </c>
      <c r="BS23" s="293"/>
      <c r="BT23" s="294"/>
      <c r="BU23" s="619" t="s">
        <v>331</v>
      </c>
      <c r="BV23" s="619"/>
      <c r="BW23" s="619"/>
      <c r="BX23" s="263" t="s">
        <v>162</v>
      </c>
      <c r="BY23" s="263">
        <v>4</v>
      </c>
      <c r="BZ23" s="551"/>
      <c r="CA23" s="619"/>
      <c r="CB23" s="619">
        <v>3</v>
      </c>
      <c r="CC23" s="619"/>
      <c r="CD23" s="619"/>
      <c r="CE23" s="621" t="s">
        <v>722</v>
      </c>
      <c r="CF23" s="623">
        <v>5</v>
      </c>
      <c r="CG23" s="558"/>
      <c r="CH23" s="558">
        <v>5</v>
      </c>
      <c r="CI23" s="558"/>
      <c r="CJ23" s="558"/>
      <c r="CK23" s="558"/>
      <c r="CL23" s="558"/>
      <c r="CM23" s="621" t="s">
        <v>722</v>
      </c>
      <c r="CN23" s="623">
        <v>3</v>
      </c>
      <c r="CO23" s="566"/>
      <c r="CP23" s="620" t="s">
        <v>331</v>
      </c>
      <c r="CQ23" s="620"/>
      <c r="CR23" s="620"/>
      <c r="CS23" s="620"/>
      <c r="CT23" s="621" t="s">
        <v>516</v>
      </c>
      <c r="CU23" s="623">
        <v>5</v>
      </c>
      <c r="CV23" s="558"/>
      <c r="CW23" s="558">
        <v>5</v>
      </c>
      <c r="CX23" s="558"/>
      <c r="CY23" s="558"/>
      <c r="CZ23" s="558"/>
      <c r="DA23" s="558"/>
      <c r="DB23" s="621" t="s">
        <v>722</v>
      </c>
      <c r="DC23" s="623">
        <v>3</v>
      </c>
    </row>
    <row r="24" spans="1:107" ht="15.75" customHeight="1" x14ac:dyDescent="0.25">
      <c r="A24" s="258" t="s">
        <v>331</v>
      </c>
      <c r="B24" s="619" t="s">
        <v>331</v>
      </c>
      <c r="C24" s="619" t="s">
        <v>331</v>
      </c>
      <c r="D24" s="619" t="s">
        <v>331</v>
      </c>
      <c r="E24" s="619" t="s">
        <v>331</v>
      </c>
      <c r="F24" s="259" t="s">
        <v>331</v>
      </c>
      <c r="G24" s="265" t="s">
        <v>260</v>
      </c>
      <c r="H24" s="261">
        <v>4</v>
      </c>
      <c r="I24" s="262" t="s">
        <v>331</v>
      </c>
      <c r="J24" s="619" t="s">
        <v>331</v>
      </c>
      <c r="K24" s="619" t="s">
        <v>331</v>
      </c>
      <c r="L24" s="619" t="s">
        <v>331</v>
      </c>
      <c r="M24" s="259" t="s">
        <v>331</v>
      </c>
      <c r="N24" s="265" t="s">
        <v>118</v>
      </c>
      <c r="O24" s="263">
        <v>4</v>
      </c>
      <c r="P24" s="551"/>
      <c r="Q24" s="258"/>
      <c r="R24" s="619"/>
      <c r="S24" s="619"/>
      <c r="T24" s="619"/>
      <c r="U24" s="619"/>
      <c r="V24" s="265" t="s">
        <v>241</v>
      </c>
      <c r="W24" s="261">
        <v>5</v>
      </c>
      <c r="X24" s="262"/>
      <c r="Y24" s="619" t="s">
        <v>331</v>
      </c>
      <c r="Z24" s="619"/>
      <c r="AA24" s="259"/>
      <c r="AB24" s="619"/>
      <c r="AC24" s="265" t="s">
        <v>241</v>
      </c>
      <c r="AD24" s="263">
        <v>3</v>
      </c>
      <c r="AE24" s="551" t="s">
        <v>566</v>
      </c>
      <c r="AF24" s="258" t="s">
        <v>331</v>
      </c>
      <c r="AG24" s="619" t="s">
        <v>331</v>
      </c>
      <c r="AH24" s="619" t="s">
        <v>331</v>
      </c>
      <c r="AI24" s="619"/>
      <c r="AJ24" s="619"/>
      <c r="AK24" s="619"/>
      <c r="AL24" s="265" t="s">
        <v>224</v>
      </c>
      <c r="AM24" s="261">
        <v>3</v>
      </c>
      <c r="AN24" s="262" t="s">
        <v>331</v>
      </c>
      <c r="AO24" s="619" t="s">
        <v>331</v>
      </c>
      <c r="AP24" s="619" t="s">
        <v>331</v>
      </c>
      <c r="AQ24" s="619" t="s">
        <v>331</v>
      </c>
      <c r="AR24" s="619" t="s">
        <v>331</v>
      </c>
      <c r="AS24" s="265" t="s">
        <v>224</v>
      </c>
      <c r="AT24" s="263">
        <v>3</v>
      </c>
      <c r="AU24" s="551" t="s">
        <v>567</v>
      </c>
      <c r="AV24" s="281" t="s">
        <v>331</v>
      </c>
      <c r="AW24" s="282" t="s">
        <v>331</v>
      </c>
      <c r="AX24" s="282" t="s">
        <v>331</v>
      </c>
      <c r="AY24" s="282" t="s">
        <v>331</v>
      </c>
      <c r="AZ24" s="282" t="s">
        <v>331</v>
      </c>
      <c r="BA24" s="290" t="s">
        <v>114</v>
      </c>
      <c r="BB24" s="291">
        <v>4</v>
      </c>
      <c r="BC24" s="285" t="s">
        <v>331</v>
      </c>
      <c r="BD24" s="282" t="s">
        <v>331</v>
      </c>
      <c r="BE24" s="282" t="s">
        <v>331</v>
      </c>
      <c r="BF24" s="282" t="s">
        <v>331</v>
      </c>
      <c r="BG24" s="282" t="s">
        <v>331</v>
      </c>
      <c r="BH24" s="290" t="s">
        <v>114</v>
      </c>
      <c r="BI24" s="292">
        <v>4</v>
      </c>
      <c r="BJ24" s="564"/>
      <c r="BK24" s="296"/>
      <c r="BL24" s="294"/>
      <c r="BM24" s="294"/>
      <c r="BN24" s="619" t="s">
        <v>331</v>
      </c>
      <c r="BO24" s="619"/>
      <c r="BP24" s="619"/>
      <c r="BQ24" s="263" t="s">
        <v>55</v>
      </c>
      <c r="BR24" s="261">
        <v>3</v>
      </c>
      <c r="BS24" s="293"/>
      <c r="BT24" s="619" t="s">
        <v>331</v>
      </c>
      <c r="BU24" s="619" t="s">
        <v>331</v>
      </c>
      <c r="BV24" s="619"/>
      <c r="BW24" s="619"/>
      <c r="BX24" s="263" t="s">
        <v>55</v>
      </c>
      <c r="BY24" s="263">
        <v>4</v>
      </c>
      <c r="BZ24" s="551"/>
      <c r="CA24" s="299"/>
      <c r="CB24" s="299"/>
      <c r="CC24" s="299">
        <v>2</v>
      </c>
      <c r="CD24" s="299"/>
      <c r="CE24" s="556" t="s">
        <v>435</v>
      </c>
      <c r="CF24" s="623">
        <v>4</v>
      </c>
      <c r="CG24" s="558"/>
      <c r="CH24" s="558"/>
      <c r="CI24" s="299">
        <v>4</v>
      </c>
      <c r="CJ24" s="299"/>
      <c r="CK24" s="299"/>
      <c r="CL24" s="299"/>
      <c r="CM24" s="556" t="s">
        <v>435</v>
      </c>
      <c r="CN24" s="565">
        <v>4</v>
      </c>
      <c r="CO24" s="566"/>
      <c r="CP24" s="620"/>
      <c r="CQ24" s="620" t="s">
        <v>331</v>
      </c>
      <c r="CR24" s="620" t="s">
        <v>331</v>
      </c>
      <c r="CS24" s="620"/>
      <c r="CT24" s="614" t="s">
        <v>3</v>
      </c>
      <c r="CU24" s="623">
        <v>5</v>
      </c>
      <c r="CV24" s="618"/>
      <c r="CW24" s="618"/>
      <c r="CX24" s="619">
        <v>3</v>
      </c>
      <c r="CY24" s="619"/>
      <c r="CZ24" s="619">
        <v>3</v>
      </c>
      <c r="DA24" s="619"/>
      <c r="DB24" s="621" t="s">
        <v>3</v>
      </c>
      <c r="DC24" s="623">
        <v>5</v>
      </c>
    </row>
    <row r="25" spans="1:107" ht="15.75" customHeight="1" x14ac:dyDescent="0.25">
      <c r="A25" s="258"/>
      <c r="B25" s="619"/>
      <c r="C25" s="619"/>
      <c r="D25" s="619"/>
      <c r="E25" s="619" t="s">
        <v>331</v>
      </c>
      <c r="F25" s="259"/>
      <c r="G25" s="297" t="s">
        <v>68</v>
      </c>
      <c r="H25" s="261">
        <v>5</v>
      </c>
      <c r="I25" s="262"/>
      <c r="J25" s="619"/>
      <c r="K25" s="619" t="s">
        <v>331</v>
      </c>
      <c r="L25" s="619" t="s">
        <v>331</v>
      </c>
      <c r="M25" s="259"/>
      <c r="N25" s="297" t="s">
        <v>435</v>
      </c>
      <c r="O25" s="263">
        <v>4</v>
      </c>
      <c r="P25" s="551"/>
      <c r="Q25" s="258" t="s">
        <v>331</v>
      </c>
      <c r="R25" s="264"/>
      <c r="S25" s="264"/>
      <c r="T25" s="619" t="s">
        <v>331</v>
      </c>
      <c r="U25" s="619"/>
      <c r="V25" s="265" t="s">
        <v>123</v>
      </c>
      <c r="W25" s="261">
        <v>4</v>
      </c>
      <c r="X25" s="262" t="s">
        <v>331</v>
      </c>
      <c r="Y25" s="619"/>
      <c r="Z25" s="619"/>
      <c r="AA25" s="259" t="s">
        <v>331</v>
      </c>
      <c r="AB25" s="619"/>
      <c r="AC25" s="265" t="s">
        <v>123</v>
      </c>
      <c r="AD25" s="263">
        <v>3</v>
      </c>
      <c r="AE25" s="551"/>
      <c r="AF25" s="258" t="s">
        <v>331</v>
      </c>
      <c r="AG25" s="619" t="s">
        <v>331</v>
      </c>
      <c r="AH25" s="619" t="s">
        <v>331</v>
      </c>
      <c r="AI25" s="619" t="s">
        <v>331</v>
      </c>
      <c r="AJ25" s="619" t="s">
        <v>331</v>
      </c>
      <c r="AK25" s="619" t="s">
        <v>331</v>
      </c>
      <c r="AL25" s="265" t="s">
        <v>258</v>
      </c>
      <c r="AM25" s="261">
        <v>3</v>
      </c>
      <c r="AN25" s="262" t="s">
        <v>331</v>
      </c>
      <c r="AO25" s="619" t="s">
        <v>331</v>
      </c>
      <c r="AP25" s="619" t="s">
        <v>331</v>
      </c>
      <c r="AQ25" s="619" t="s">
        <v>331</v>
      </c>
      <c r="AR25" s="619" t="s">
        <v>331</v>
      </c>
      <c r="AS25" s="265" t="s">
        <v>114</v>
      </c>
      <c r="AT25" s="263">
        <v>4</v>
      </c>
      <c r="AU25" s="551"/>
      <c r="AV25" s="281" t="s">
        <v>331</v>
      </c>
      <c r="AW25" s="282" t="s">
        <v>331</v>
      </c>
      <c r="AX25" s="282" t="s">
        <v>331</v>
      </c>
      <c r="AY25" s="282" t="s">
        <v>331</v>
      </c>
      <c r="AZ25" s="282" t="s">
        <v>331</v>
      </c>
      <c r="BA25" s="290" t="s">
        <v>259</v>
      </c>
      <c r="BB25" s="291">
        <v>3</v>
      </c>
      <c r="BC25" s="285" t="s">
        <v>331</v>
      </c>
      <c r="BD25" s="282" t="s">
        <v>331</v>
      </c>
      <c r="BE25" s="282" t="s">
        <v>331</v>
      </c>
      <c r="BF25" s="282" t="s">
        <v>331</v>
      </c>
      <c r="BG25" s="282" t="s">
        <v>331</v>
      </c>
      <c r="BH25" s="290" t="s">
        <v>259</v>
      </c>
      <c r="BI25" s="292">
        <v>3</v>
      </c>
      <c r="BJ25" s="570" t="s">
        <v>568</v>
      </c>
      <c r="BK25" s="296"/>
      <c r="BL25" s="294"/>
      <c r="BM25" s="619" t="s">
        <v>331</v>
      </c>
      <c r="BN25" s="619" t="s">
        <v>331</v>
      </c>
      <c r="BO25" s="619"/>
      <c r="BP25" s="619"/>
      <c r="BQ25" s="263" t="s">
        <v>257</v>
      </c>
      <c r="BR25" s="261">
        <v>2</v>
      </c>
      <c r="BS25" s="262" t="s">
        <v>331</v>
      </c>
      <c r="BT25" s="619" t="s">
        <v>331</v>
      </c>
      <c r="BU25" s="619" t="s">
        <v>331</v>
      </c>
      <c r="BV25" s="619"/>
      <c r="BW25" s="619"/>
      <c r="BX25" s="263" t="s">
        <v>111</v>
      </c>
      <c r="BY25" s="263">
        <v>3</v>
      </c>
      <c r="BZ25" s="551"/>
      <c r="CA25" s="620"/>
      <c r="CB25" s="620"/>
      <c r="CC25" s="299">
        <v>3</v>
      </c>
      <c r="CD25" s="620"/>
      <c r="CE25" s="263" t="s">
        <v>714</v>
      </c>
      <c r="CF25" s="623">
        <v>4</v>
      </c>
      <c r="CG25" s="558">
        <v>5</v>
      </c>
      <c r="CH25" s="558"/>
      <c r="CI25" s="299">
        <v>5</v>
      </c>
      <c r="CJ25" s="299"/>
      <c r="CK25" s="299"/>
      <c r="CL25" s="299"/>
      <c r="CM25" s="263" t="s">
        <v>714</v>
      </c>
      <c r="CN25" s="623">
        <v>3</v>
      </c>
      <c r="CO25" s="566"/>
      <c r="CP25" s="620"/>
      <c r="CQ25" s="620" t="s">
        <v>331</v>
      </c>
      <c r="CR25" s="620" t="s">
        <v>331</v>
      </c>
      <c r="CS25" s="620"/>
      <c r="CT25" s="614" t="s">
        <v>435</v>
      </c>
      <c r="CU25" s="623">
        <v>4</v>
      </c>
      <c r="CV25" s="618"/>
      <c r="CW25" s="618"/>
      <c r="CX25" s="619">
        <v>4</v>
      </c>
      <c r="CY25" s="619"/>
      <c r="CZ25" s="619"/>
      <c r="DA25" s="619"/>
      <c r="DB25" s="621" t="s">
        <v>435</v>
      </c>
      <c r="DC25" s="615">
        <v>4</v>
      </c>
    </row>
    <row r="26" spans="1:107" ht="15.75" customHeight="1" x14ac:dyDescent="0.25">
      <c r="A26" s="258"/>
      <c r="B26" s="619"/>
      <c r="C26" s="619"/>
      <c r="D26" s="619"/>
      <c r="E26" s="619" t="s">
        <v>331</v>
      </c>
      <c r="F26" s="259"/>
      <c r="G26" s="265" t="s">
        <v>327</v>
      </c>
      <c r="H26" s="261">
        <v>4</v>
      </c>
      <c r="I26" s="262"/>
      <c r="J26" s="619"/>
      <c r="K26" s="619" t="s">
        <v>331</v>
      </c>
      <c r="L26" s="619" t="s">
        <v>331</v>
      </c>
      <c r="M26" s="259"/>
      <c r="N26" s="265" t="s">
        <v>327</v>
      </c>
      <c r="O26" s="263">
        <v>4</v>
      </c>
      <c r="P26" s="551"/>
      <c r="Q26" s="298" t="s">
        <v>331</v>
      </c>
      <c r="R26" s="299" t="s">
        <v>331</v>
      </c>
      <c r="S26" s="299" t="s">
        <v>331</v>
      </c>
      <c r="T26" s="299" t="s">
        <v>331</v>
      </c>
      <c r="U26" s="299" t="s">
        <v>331</v>
      </c>
      <c r="V26" s="265" t="s">
        <v>22</v>
      </c>
      <c r="W26" s="300">
        <v>4</v>
      </c>
      <c r="X26" s="1113" t="s">
        <v>331</v>
      </c>
      <c r="Y26" s="1111" t="s">
        <v>331</v>
      </c>
      <c r="Z26" s="1111" t="s">
        <v>331</v>
      </c>
      <c r="AA26" s="1111" t="s">
        <v>331</v>
      </c>
      <c r="AB26" s="1111" t="s">
        <v>331</v>
      </c>
      <c r="AC26" s="1112" t="s">
        <v>425</v>
      </c>
      <c r="AD26" s="1109">
        <v>4</v>
      </c>
      <c r="AE26" s="1110"/>
      <c r="AF26" s="258" t="s">
        <v>331</v>
      </c>
      <c r="AG26" s="619" t="s">
        <v>331</v>
      </c>
      <c r="AH26" s="619" t="s">
        <v>331</v>
      </c>
      <c r="AI26" s="619" t="s">
        <v>331</v>
      </c>
      <c r="AJ26" s="619" t="s">
        <v>331</v>
      </c>
      <c r="AK26" s="619" t="s">
        <v>331</v>
      </c>
      <c r="AL26" s="265" t="s">
        <v>259</v>
      </c>
      <c r="AM26" s="261">
        <v>3</v>
      </c>
      <c r="AN26" s="262" t="s">
        <v>331</v>
      </c>
      <c r="AO26" s="619" t="s">
        <v>331</v>
      </c>
      <c r="AP26" s="619" t="s">
        <v>331</v>
      </c>
      <c r="AQ26" s="619" t="s">
        <v>331</v>
      </c>
      <c r="AR26" s="619" t="s">
        <v>331</v>
      </c>
      <c r="AS26" s="265" t="s">
        <v>259</v>
      </c>
      <c r="AT26" s="263">
        <v>3</v>
      </c>
      <c r="AU26" s="551" t="s">
        <v>567</v>
      </c>
      <c r="AV26" s="281"/>
      <c r="AW26" s="282"/>
      <c r="AX26" s="282" t="s">
        <v>331</v>
      </c>
      <c r="AY26" s="282" t="s">
        <v>331</v>
      </c>
      <c r="AZ26" s="282"/>
      <c r="BA26" s="283" t="s">
        <v>3</v>
      </c>
      <c r="BB26" s="284">
        <v>5</v>
      </c>
      <c r="BC26" s="285"/>
      <c r="BD26" s="282"/>
      <c r="BE26" s="282" t="s">
        <v>331</v>
      </c>
      <c r="BF26" s="282" t="s">
        <v>331</v>
      </c>
      <c r="BG26" s="282"/>
      <c r="BH26" s="283" t="s">
        <v>3</v>
      </c>
      <c r="BI26" s="282">
        <v>5</v>
      </c>
      <c r="BJ26" s="564"/>
      <c r="BK26" s="296"/>
      <c r="BL26" s="294"/>
      <c r="BM26" s="294"/>
      <c r="BN26" s="619" t="s">
        <v>331</v>
      </c>
      <c r="BO26" s="619"/>
      <c r="BP26" s="619"/>
      <c r="BQ26" s="263" t="s">
        <v>397</v>
      </c>
      <c r="BR26" s="261">
        <v>2</v>
      </c>
      <c r="BS26" s="293"/>
      <c r="BT26" s="294"/>
      <c r="BU26" s="619" t="s">
        <v>331</v>
      </c>
      <c r="BV26" s="619"/>
      <c r="BW26" s="619"/>
      <c r="BX26" s="263" t="s">
        <v>162</v>
      </c>
      <c r="BY26" s="263">
        <v>4</v>
      </c>
      <c r="BZ26" s="551"/>
      <c r="CA26" s="299">
        <v>1</v>
      </c>
      <c r="CB26" s="299">
        <v>1</v>
      </c>
      <c r="CC26" s="299">
        <v>1</v>
      </c>
      <c r="CD26" s="299"/>
      <c r="CE26" s="614" t="s">
        <v>673</v>
      </c>
      <c r="CF26" s="623">
        <v>3</v>
      </c>
      <c r="CG26" s="558">
        <v>1</v>
      </c>
      <c r="CH26" s="558">
        <v>1</v>
      </c>
      <c r="CI26" s="299">
        <v>1</v>
      </c>
      <c r="CJ26" s="299"/>
      <c r="CK26" s="299"/>
      <c r="CL26" s="299"/>
      <c r="CM26" s="614" t="s">
        <v>673</v>
      </c>
      <c r="CN26" s="565">
        <v>3</v>
      </c>
      <c r="CO26" s="566" t="s">
        <v>331</v>
      </c>
      <c r="CP26" s="620" t="s">
        <v>331</v>
      </c>
      <c r="CQ26" s="620" t="s">
        <v>331</v>
      </c>
      <c r="CR26" s="620" t="s">
        <v>331</v>
      </c>
      <c r="CS26" s="620" t="s">
        <v>331</v>
      </c>
      <c r="CT26" s="614" t="s">
        <v>118</v>
      </c>
      <c r="CU26" s="563">
        <v>4</v>
      </c>
      <c r="CV26" s="618">
        <v>2</v>
      </c>
      <c r="CW26" s="618">
        <v>2</v>
      </c>
      <c r="CX26" s="619">
        <v>2</v>
      </c>
      <c r="CY26" s="619">
        <v>2</v>
      </c>
      <c r="CZ26" s="619">
        <v>2</v>
      </c>
      <c r="DA26" s="619">
        <v>2</v>
      </c>
      <c r="DB26" s="614" t="s">
        <v>118</v>
      </c>
      <c r="DC26" s="615">
        <v>4</v>
      </c>
    </row>
    <row r="27" spans="1:107" ht="15.75" customHeight="1" x14ac:dyDescent="0.25">
      <c r="A27" s="258"/>
      <c r="B27" s="619" t="s">
        <v>331</v>
      </c>
      <c r="C27" s="619"/>
      <c r="D27" s="619"/>
      <c r="E27" s="619"/>
      <c r="F27" s="259"/>
      <c r="G27" s="265" t="s">
        <v>285</v>
      </c>
      <c r="H27" s="261">
        <v>5</v>
      </c>
      <c r="I27" s="262" t="s">
        <v>331</v>
      </c>
      <c r="J27" s="619"/>
      <c r="K27" s="619"/>
      <c r="L27" s="619"/>
      <c r="M27" s="259"/>
      <c r="N27" s="265" t="s">
        <v>20</v>
      </c>
      <c r="O27" s="263">
        <v>5</v>
      </c>
      <c r="P27" s="551"/>
      <c r="Q27" s="298" t="s">
        <v>331</v>
      </c>
      <c r="R27" s="299" t="s">
        <v>331</v>
      </c>
      <c r="S27" s="299" t="s">
        <v>331</v>
      </c>
      <c r="T27" s="299" t="s">
        <v>331</v>
      </c>
      <c r="U27" s="299" t="s">
        <v>331</v>
      </c>
      <c r="V27" s="265" t="s">
        <v>110</v>
      </c>
      <c r="W27" s="300">
        <v>4</v>
      </c>
      <c r="X27" s="1113"/>
      <c r="Y27" s="1111"/>
      <c r="Z27" s="1111"/>
      <c r="AA27" s="1111"/>
      <c r="AB27" s="1111"/>
      <c r="AC27" s="1112"/>
      <c r="AD27" s="1109"/>
      <c r="AE27" s="1110"/>
      <c r="AF27" s="258"/>
      <c r="AG27" s="619"/>
      <c r="AH27" s="619"/>
      <c r="AI27" s="619" t="s">
        <v>331</v>
      </c>
      <c r="AJ27" s="619"/>
      <c r="AK27" s="619"/>
      <c r="AL27" s="265" t="s">
        <v>26</v>
      </c>
      <c r="AM27" s="261">
        <v>3</v>
      </c>
      <c r="AN27" s="262"/>
      <c r="AO27" s="619"/>
      <c r="AP27" s="619" t="s">
        <v>331</v>
      </c>
      <c r="AQ27" s="619"/>
      <c r="AR27" s="619"/>
      <c r="AS27" s="265" t="s">
        <v>26</v>
      </c>
      <c r="AT27" s="263">
        <v>3</v>
      </c>
      <c r="AU27" s="551"/>
      <c r="AV27" s="281"/>
      <c r="AW27" s="282" t="s">
        <v>331</v>
      </c>
      <c r="AX27" s="282"/>
      <c r="AY27" s="282"/>
      <c r="AZ27" s="282"/>
      <c r="BA27" s="283" t="s">
        <v>569</v>
      </c>
      <c r="BB27" s="284">
        <v>5</v>
      </c>
      <c r="BC27" s="285"/>
      <c r="BD27" s="282"/>
      <c r="BE27" s="282"/>
      <c r="BF27" s="282"/>
      <c r="BG27" s="282"/>
      <c r="BH27" s="283" t="s">
        <v>569</v>
      </c>
      <c r="BI27" s="282">
        <v>5</v>
      </c>
      <c r="BJ27" s="564" t="s">
        <v>336</v>
      </c>
      <c r="BK27" s="258" t="s">
        <v>331</v>
      </c>
      <c r="BL27" s="619" t="s">
        <v>331</v>
      </c>
      <c r="BM27" s="619" t="s">
        <v>331</v>
      </c>
      <c r="BN27" s="619" t="s">
        <v>331</v>
      </c>
      <c r="BO27" s="619" t="s">
        <v>331</v>
      </c>
      <c r="BP27" s="619" t="s">
        <v>331</v>
      </c>
      <c r="BQ27" s="263" t="s">
        <v>254</v>
      </c>
      <c r="BR27" s="261">
        <v>3</v>
      </c>
      <c r="BS27" s="262" t="s">
        <v>331</v>
      </c>
      <c r="BT27" s="619" t="s">
        <v>331</v>
      </c>
      <c r="BU27" s="619" t="s">
        <v>331</v>
      </c>
      <c r="BV27" s="619" t="s">
        <v>331</v>
      </c>
      <c r="BW27" s="619" t="s">
        <v>331</v>
      </c>
      <c r="BX27" s="263" t="s">
        <v>106</v>
      </c>
      <c r="BY27" s="263">
        <v>3</v>
      </c>
      <c r="BZ27" s="551"/>
      <c r="CA27" s="299">
        <v>2</v>
      </c>
      <c r="CB27" s="299">
        <v>2</v>
      </c>
      <c r="CC27" s="299">
        <v>2</v>
      </c>
      <c r="CD27" s="299">
        <v>2</v>
      </c>
      <c r="CE27" s="569" t="s">
        <v>118</v>
      </c>
      <c r="CF27" s="623">
        <v>4</v>
      </c>
      <c r="CG27" s="558">
        <v>2</v>
      </c>
      <c r="CH27" s="558">
        <v>2</v>
      </c>
      <c r="CI27" s="299">
        <v>2</v>
      </c>
      <c r="CJ27" s="299">
        <v>2</v>
      </c>
      <c r="CK27" s="299">
        <v>2</v>
      </c>
      <c r="CL27" s="299">
        <v>2</v>
      </c>
      <c r="CM27" s="569" t="s">
        <v>118</v>
      </c>
      <c r="CN27" s="565">
        <v>4</v>
      </c>
      <c r="CO27" s="566" t="s">
        <v>331</v>
      </c>
      <c r="CP27" s="620"/>
      <c r="CQ27" s="620"/>
      <c r="CR27" s="620"/>
      <c r="CS27" s="620"/>
      <c r="CT27" s="567" t="s">
        <v>20</v>
      </c>
      <c r="CU27" s="563">
        <v>5</v>
      </c>
      <c r="CV27" s="618">
        <v>5</v>
      </c>
      <c r="CW27" s="618"/>
      <c r="CX27" s="619"/>
      <c r="CY27" s="619">
        <v>5</v>
      </c>
      <c r="CZ27" s="619">
        <v>5</v>
      </c>
      <c r="DA27" s="619">
        <v>5</v>
      </c>
      <c r="DB27" s="614" t="s">
        <v>20</v>
      </c>
      <c r="DC27" s="623">
        <v>4</v>
      </c>
    </row>
    <row r="28" spans="1:107" ht="15.75" customHeight="1" x14ac:dyDescent="0.25">
      <c r="A28" s="258"/>
      <c r="B28" s="619"/>
      <c r="C28" s="619"/>
      <c r="D28" s="619"/>
      <c r="E28" s="619"/>
      <c r="F28" s="259" t="s">
        <v>331</v>
      </c>
      <c r="G28" s="265" t="s">
        <v>223</v>
      </c>
      <c r="H28" s="261">
        <v>2</v>
      </c>
      <c r="I28" s="262"/>
      <c r="J28" s="619"/>
      <c r="K28" s="619"/>
      <c r="L28" s="619"/>
      <c r="M28" s="259" t="s">
        <v>331</v>
      </c>
      <c r="N28" s="265" t="s">
        <v>223</v>
      </c>
      <c r="O28" s="263">
        <v>3</v>
      </c>
      <c r="P28" s="551"/>
      <c r="Q28" s="281"/>
      <c r="R28" s="282"/>
      <c r="S28" s="282" t="s">
        <v>331</v>
      </c>
      <c r="T28" s="282"/>
      <c r="U28" s="282"/>
      <c r="V28" s="265" t="s">
        <v>188</v>
      </c>
      <c r="W28" s="284">
        <v>3</v>
      </c>
      <c r="X28" s="285" t="s">
        <v>331</v>
      </c>
      <c r="Y28" s="282" t="s">
        <v>331</v>
      </c>
      <c r="Z28" s="282" t="s">
        <v>331</v>
      </c>
      <c r="AA28" s="282" t="s">
        <v>331</v>
      </c>
      <c r="AB28" s="282" t="s">
        <v>331</v>
      </c>
      <c r="AC28" s="265" t="s">
        <v>188</v>
      </c>
      <c r="AD28" s="283">
        <v>3</v>
      </c>
      <c r="AE28" s="564"/>
      <c r="AF28" s="258"/>
      <c r="AG28" s="619"/>
      <c r="AH28" s="619" t="s">
        <v>331</v>
      </c>
      <c r="AI28" s="619"/>
      <c r="AJ28" s="619"/>
      <c r="AK28" s="619"/>
      <c r="AL28" s="265" t="s">
        <v>95</v>
      </c>
      <c r="AM28" s="261">
        <v>2</v>
      </c>
      <c r="AN28" s="262"/>
      <c r="AO28" s="619" t="s">
        <v>331</v>
      </c>
      <c r="AP28" s="619"/>
      <c r="AQ28" s="619"/>
      <c r="AR28" s="619"/>
      <c r="AS28" s="265" t="s">
        <v>95</v>
      </c>
      <c r="AT28" s="263">
        <v>4</v>
      </c>
      <c r="AU28" s="551" t="s">
        <v>570</v>
      </c>
      <c r="AV28" s="281"/>
      <c r="AW28" s="282"/>
      <c r="AX28" s="282" t="s">
        <v>331</v>
      </c>
      <c r="AY28" s="282" t="s">
        <v>331</v>
      </c>
      <c r="AZ28" s="282"/>
      <c r="BA28" s="283" t="s">
        <v>435</v>
      </c>
      <c r="BB28" s="284">
        <v>4</v>
      </c>
      <c r="BC28" s="285"/>
      <c r="BD28" s="282"/>
      <c r="BE28" s="282"/>
      <c r="BF28" s="282" t="s">
        <v>331</v>
      </c>
      <c r="BG28" s="282"/>
      <c r="BH28" s="283" t="s">
        <v>435</v>
      </c>
      <c r="BI28" s="282">
        <v>3</v>
      </c>
      <c r="BJ28" s="564"/>
      <c r="BK28" s="296"/>
      <c r="BL28" s="294"/>
      <c r="BM28" s="619" t="s">
        <v>331</v>
      </c>
      <c r="BN28" s="294"/>
      <c r="BO28" s="619"/>
      <c r="BP28" s="619"/>
      <c r="BQ28" s="263" t="s">
        <v>21</v>
      </c>
      <c r="BR28" s="261">
        <v>4</v>
      </c>
      <c r="BS28" s="293"/>
      <c r="BT28" s="619" t="s">
        <v>331</v>
      </c>
      <c r="BU28" s="294"/>
      <c r="BV28" s="619"/>
      <c r="BW28" s="619" t="s">
        <v>331</v>
      </c>
      <c r="BX28" s="263" t="s">
        <v>21</v>
      </c>
      <c r="BY28" s="263">
        <v>3</v>
      </c>
      <c r="BZ28" s="551"/>
      <c r="CA28" s="299"/>
      <c r="CB28" s="299">
        <v>3</v>
      </c>
      <c r="CC28" s="299"/>
      <c r="CD28" s="299"/>
      <c r="CE28" s="624" t="s">
        <v>732</v>
      </c>
      <c r="CF28" s="623">
        <v>5</v>
      </c>
      <c r="CG28" s="299"/>
      <c r="CH28" s="299">
        <v>5</v>
      </c>
      <c r="CI28" s="299"/>
      <c r="CJ28" s="299"/>
      <c r="CK28" s="299"/>
      <c r="CL28" s="299"/>
      <c r="CM28" s="624" t="s">
        <v>131</v>
      </c>
      <c r="CN28" s="623">
        <v>3</v>
      </c>
      <c r="CO28" s="566"/>
      <c r="CP28" s="620"/>
      <c r="CQ28" s="620"/>
      <c r="CR28" s="620"/>
      <c r="CS28" s="620" t="s">
        <v>331</v>
      </c>
      <c r="CT28" s="614" t="s">
        <v>223</v>
      </c>
      <c r="CU28" s="623">
        <v>3</v>
      </c>
      <c r="CV28" s="618"/>
      <c r="CW28" s="618"/>
      <c r="CX28" s="619"/>
      <c r="CY28" s="619">
        <v>6</v>
      </c>
      <c r="CZ28" s="619">
        <v>6</v>
      </c>
      <c r="DA28" s="619">
        <v>6</v>
      </c>
      <c r="DB28" s="621" t="s">
        <v>223</v>
      </c>
      <c r="DC28" s="623">
        <v>3</v>
      </c>
    </row>
    <row r="29" spans="1:107" ht="15.75" customHeight="1" x14ac:dyDescent="0.25">
      <c r="A29" s="258"/>
      <c r="B29" s="619"/>
      <c r="C29" s="619"/>
      <c r="D29" s="619"/>
      <c r="E29" s="619"/>
      <c r="F29" s="259" t="s">
        <v>331</v>
      </c>
      <c r="G29" s="265" t="s">
        <v>264</v>
      </c>
      <c r="H29" s="261">
        <v>4</v>
      </c>
      <c r="I29" s="262"/>
      <c r="J29" s="619"/>
      <c r="K29" s="619"/>
      <c r="L29" s="619"/>
      <c r="M29" s="259" t="s">
        <v>331</v>
      </c>
      <c r="N29" s="265" t="s">
        <v>571</v>
      </c>
      <c r="O29" s="263">
        <v>4</v>
      </c>
      <c r="P29" s="551"/>
      <c r="Q29" s="258"/>
      <c r="R29" s="619"/>
      <c r="S29" s="619" t="s">
        <v>331</v>
      </c>
      <c r="T29" s="619"/>
      <c r="U29" s="619"/>
      <c r="V29" s="265" t="s">
        <v>84</v>
      </c>
      <c r="W29" s="261">
        <v>3</v>
      </c>
      <c r="X29" s="262"/>
      <c r="Y29" s="619"/>
      <c r="Z29" s="619" t="s">
        <v>331</v>
      </c>
      <c r="AA29" s="259"/>
      <c r="AB29" s="619"/>
      <c r="AC29" s="265" t="s">
        <v>84</v>
      </c>
      <c r="AD29" s="263">
        <v>3</v>
      </c>
      <c r="AE29" s="551"/>
      <c r="AF29" s="258"/>
      <c r="AG29" s="619"/>
      <c r="AH29" s="619"/>
      <c r="AI29" s="619" t="s">
        <v>331</v>
      </c>
      <c r="AJ29" s="619" t="s">
        <v>331</v>
      </c>
      <c r="AK29" s="619"/>
      <c r="AL29" s="265" t="s">
        <v>267</v>
      </c>
      <c r="AM29" s="261">
        <v>2</v>
      </c>
      <c r="AN29" s="262"/>
      <c r="AO29" s="619"/>
      <c r="AP29" s="619" t="s">
        <v>331</v>
      </c>
      <c r="AQ29" s="619" t="s">
        <v>331</v>
      </c>
      <c r="AR29" s="619"/>
      <c r="AS29" s="265" t="s">
        <v>3</v>
      </c>
      <c r="AT29" s="263">
        <v>5</v>
      </c>
      <c r="AU29" s="551"/>
      <c r="AV29" s="281"/>
      <c r="AW29" s="282"/>
      <c r="AX29" s="282"/>
      <c r="AY29" s="282" t="s">
        <v>331</v>
      </c>
      <c r="AZ29" s="282"/>
      <c r="BA29" s="283" t="s">
        <v>520</v>
      </c>
      <c r="BB29" s="284">
        <v>5</v>
      </c>
      <c r="BC29" s="285"/>
      <c r="BD29" s="282"/>
      <c r="BE29" s="282"/>
      <c r="BF29" s="282"/>
      <c r="BG29" s="282"/>
      <c r="BH29" s="283" t="s">
        <v>520</v>
      </c>
      <c r="BI29" s="282">
        <v>5</v>
      </c>
      <c r="BJ29" s="564" t="s">
        <v>405</v>
      </c>
      <c r="BK29" s="296"/>
      <c r="BL29" s="294"/>
      <c r="BM29" s="619" t="s">
        <v>331</v>
      </c>
      <c r="BN29" s="294"/>
      <c r="BO29" s="619"/>
      <c r="BP29" s="619"/>
      <c r="BQ29" s="263" t="s">
        <v>131</v>
      </c>
      <c r="BR29" s="261">
        <v>6</v>
      </c>
      <c r="BS29" s="262" t="s">
        <v>331</v>
      </c>
      <c r="BT29" s="619" t="s">
        <v>331</v>
      </c>
      <c r="BU29" s="619" t="s">
        <v>331</v>
      </c>
      <c r="BV29" s="619" t="s">
        <v>331</v>
      </c>
      <c r="BW29" s="619"/>
      <c r="BX29" s="263" t="s">
        <v>131</v>
      </c>
      <c r="BY29" s="263">
        <v>5</v>
      </c>
      <c r="BZ29" s="551" t="s">
        <v>336</v>
      </c>
      <c r="CA29" s="299">
        <v>3</v>
      </c>
      <c r="CB29" s="620"/>
      <c r="CC29" s="620"/>
      <c r="CD29" s="620"/>
      <c r="CE29" s="283" t="s">
        <v>20</v>
      </c>
      <c r="CF29" s="623">
        <v>5</v>
      </c>
      <c r="CG29" s="558">
        <v>5</v>
      </c>
      <c r="CH29" s="558"/>
      <c r="CI29" s="299"/>
      <c r="CJ29" s="299">
        <v>5</v>
      </c>
      <c r="CK29" s="299">
        <v>5</v>
      </c>
      <c r="CL29" s="299">
        <v>5</v>
      </c>
      <c r="CM29" s="283" t="s">
        <v>20</v>
      </c>
      <c r="CN29" s="623">
        <v>4</v>
      </c>
      <c r="CO29" s="566"/>
      <c r="CP29" s="620"/>
      <c r="CQ29" s="620"/>
      <c r="CR29" s="620"/>
      <c r="CS29" s="620" t="s">
        <v>331</v>
      </c>
      <c r="CT29" s="614" t="s">
        <v>571</v>
      </c>
      <c r="CU29" s="623">
        <v>4</v>
      </c>
      <c r="CV29" s="618"/>
      <c r="CW29" s="618"/>
      <c r="CX29" s="619"/>
      <c r="CY29" s="619">
        <v>4</v>
      </c>
      <c r="CZ29" s="619"/>
      <c r="DA29" s="619">
        <v>4</v>
      </c>
      <c r="DB29" s="621" t="s">
        <v>699</v>
      </c>
      <c r="DC29" s="623">
        <v>3</v>
      </c>
    </row>
    <row r="30" spans="1:107" ht="15.75" customHeight="1" x14ac:dyDescent="0.25">
      <c r="A30" s="258" t="s">
        <v>331</v>
      </c>
      <c r="B30" s="619" t="s">
        <v>331</v>
      </c>
      <c r="C30" s="619" t="s">
        <v>331</v>
      </c>
      <c r="D30" s="619"/>
      <c r="E30" s="619"/>
      <c r="F30" s="259"/>
      <c r="G30" s="265" t="s">
        <v>283</v>
      </c>
      <c r="H30" s="261">
        <v>2</v>
      </c>
      <c r="I30" s="262" t="s">
        <v>331</v>
      </c>
      <c r="J30" s="619"/>
      <c r="K30" s="619"/>
      <c r="L30" s="619"/>
      <c r="M30" s="259"/>
      <c r="N30" s="265" t="s">
        <v>183</v>
      </c>
      <c r="O30" s="263">
        <v>3</v>
      </c>
      <c r="P30" s="551"/>
      <c r="Q30" s="258" t="s">
        <v>331</v>
      </c>
      <c r="R30" s="619" t="s">
        <v>331</v>
      </c>
      <c r="S30" s="619"/>
      <c r="T30" s="619"/>
      <c r="U30" s="619" t="s">
        <v>331</v>
      </c>
      <c r="V30" s="265" t="s">
        <v>189</v>
      </c>
      <c r="W30" s="261">
        <v>2</v>
      </c>
      <c r="X30" s="262" t="s">
        <v>331</v>
      </c>
      <c r="Y30" s="619" t="s">
        <v>331</v>
      </c>
      <c r="Z30" s="619"/>
      <c r="AA30" s="259"/>
      <c r="AB30" s="619"/>
      <c r="AC30" s="265" t="s">
        <v>189</v>
      </c>
      <c r="AD30" s="263">
        <v>3</v>
      </c>
      <c r="AE30" s="551"/>
      <c r="AF30" s="258" t="s">
        <v>331</v>
      </c>
      <c r="AG30" s="619" t="s">
        <v>331</v>
      </c>
      <c r="AH30" s="619"/>
      <c r="AI30" s="619"/>
      <c r="AJ30" s="619"/>
      <c r="AK30" s="619"/>
      <c r="AL30" s="265" t="s">
        <v>7</v>
      </c>
      <c r="AM30" s="261">
        <v>5</v>
      </c>
      <c r="AN30" s="262"/>
      <c r="AO30" s="619"/>
      <c r="AP30" s="619" t="s">
        <v>331</v>
      </c>
      <c r="AQ30" s="619"/>
      <c r="AR30" s="619"/>
      <c r="AS30" s="265" t="s">
        <v>572</v>
      </c>
      <c r="AT30" s="263">
        <v>3</v>
      </c>
      <c r="AU30" s="551"/>
      <c r="AV30" s="281"/>
      <c r="AW30" s="282"/>
      <c r="AX30" s="282" t="s">
        <v>331</v>
      </c>
      <c r="AY30" s="282" t="s">
        <v>331</v>
      </c>
      <c r="AZ30" s="282"/>
      <c r="BA30" s="283" t="s">
        <v>327</v>
      </c>
      <c r="BB30" s="284">
        <v>4</v>
      </c>
      <c r="BC30" s="285" t="s">
        <v>331</v>
      </c>
      <c r="BD30" s="282" t="s">
        <v>331</v>
      </c>
      <c r="BE30" s="282" t="s">
        <v>331</v>
      </c>
      <c r="BF30" s="282" t="s">
        <v>331</v>
      </c>
      <c r="BG30" s="282" t="s">
        <v>331</v>
      </c>
      <c r="BH30" s="283" t="s">
        <v>105</v>
      </c>
      <c r="BI30" s="282">
        <v>4</v>
      </c>
      <c r="BJ30" s="564"/>
      <c r="BK30" s="258" t="s">
        <v>331</v>
      </c>
      <c r="BL30" s="619" t="s">
        <v>331</v>
      </c>
      <c r="BM30" s="619" t="s">
        <v>331</v>
      </c>
      <c r="BN30" s="294"/>
      <c r="BO30" s="619"/>
      <c r="BP30" s="619"/>
      <c r="BQ30" s="263" t="s">
        <v>24</v>
      </c>
      <c r="BR30" s="261">
        <v>4</v>
      </c>
      <c r="BS30" s="262" t="s">
        <v>331</v>
      </c>
      <c r="BT30" s="619" t="s">
        <v>331</v>
      </c>
      <c r="BU30" s="294"/>
      <c r="BV30" s="619"/>
      <c r="BW30" s="619"/>
      <c r="BX30" s="263" t="s">
        <v>24</v>
      </c>
      <c r="BY30" s="263">
        <v>5</v>
      </c>
      <c r="BZ30" s="551"/>
      <c r="CA30" s="620"/>
      <c r="CB30" s="620"/>
      <c r="CC30" s="620"/>
      <c r="CD30" s="299">
        <v>2</v>
      </c>
      <c r="CE30" s="556" t="s">
        <v>223</v>
      </c>
      <c r="CF30" s="623">
        <v>3</v>
      </c>
      <c r="CG30" s="558"/>
      <c r="CH30" s="558"/>
      <c r="CI30" s="299"/>
      <c r="CJ30" s="299">
        <v>6</v>
      </c>
      <c r="CK30" s="299">
        <v>6</v>
      </c>
      <c r="CL30" s="299">
        <v>6</v>
      </c>
      <c r="CM30" s="556" t="s">
        <v>223</v>
      </c>
      <c r="CN30" s="623">
        <v>3</v>
      </c>
      <c r="CO30" s="622"/>
      <c r="CP30" s="620"/>
      <c r="CQ30" s="620"/>
      <c r="CR30" s="566"/>
      <c r="CS30" s="620" t="s">
        <v>331</v>
      </c>
      <c r="CT30" s="614" t="s">
        <v>584</v>
      </c>
      <c r="CU30" s="623">
        <v>3</v>
      </c>
      <c r="CV30" s="618"/>
      <c r="CW30" s="618"/>
      <c r="CX30" s="619"/>
      <c r="CY30" s="619">
        <v>5</v>
      </c>
      <c r="CZ30" s="619"/>
      <c r="DA30" s="619">
        <v>5</v>
      </c>
      <c r="DB30" s="621" t="s">
        <v>726</v>
      </c>
      <c r="DC30" s="623">
        <v>3</v>
      </c>
    </row>
    <row r="31" spans="1:107" ht="15.75" customHeight="1" x14ac:dyDescent="0.25">
      <c r="A31" s="258"/>
      <c r="B31" s="619"/>
      <c r="C31" s="619"/>
      <c r="D31" s="619"/>
      <c r="E31" s="619"/>
      <c r="F31" s="259" t="s">
        <v>331</v>
      </c>
      <c r="G31" s="265" t="s">
        <v>272</v>
      </c>
      <c r="H31" s="261">
        <v>3</v>
      </c>
      <c r="I31" s="262"/>
      <c r="J31" s="619"/>
      <c r="K31" s="619"/>
      <c r="L31" s="619"/>
      <c r="M31" s="259" t="s">
        <v>331</v>
      </c>
      <c r="N31" s="265" t="s">
        <v>573</v>
      </c>
      <c r="O31" s="263">
        <v>3</v>
      </c>
      <c r="P31" s="551"/>
      <c r="Q31" s="258"/>
      <c r="R31" s="619"/>
      <c r="S31" s="619"/>
      <c r="T31" s="619"/>
      <c r="U31" s="619"/>
      <c r="V31" s="265" t="s">
        <v>574</v>
      </c>
      <c r="W31" s="261">
        <v>3</v>
      </c>
      <c r="X31" s="262"/>
      <c r="Y31" s="619"/>
      <c r="Z31" s="619"/>
      <c r="AA31" s="259"/>
      <c r="AB31" s="619"/>
      <c r="AC31" s="265" t="s">
        <v>574</v>
      </c>
      <c r="AD31" s="263">
        <v>3</v>
      </c>
      <c r="AE31" s="551" t="s">
        <v>575</v>
      </c>
      <c r="AF31" s="258" t="s">
        <v>331</v>
      </c>
      <c r="AG31" s="619" t="s">
        <v>331</v>
      </c>
      <c r="AH31" s="619" t="s">
        <v>331</v>
      </c>
      <c r="AI31" s="619" t="s">
        <v>331</v>
      </c>
      <c r="AJ31" s="619" t="s">
        <v>331</v>
      </c>
      <c r="AK31" s="619" t="s">
        <v>331</v>
      </c>
      <c r="AL31" s="295" t="s">
        <v>260</v>
      </c>
      <c r="AM31" s="261">
        <v>4</v>
      </c>
      <c r="AN31" s="262" t="s">
        <v>331</v>
      </c>
      <c r="AO31" s="619" t="s">
        <v>331</v>
      </c>
      <c r="AP31" s="619" t="s">
        <v>331</v>
      </c>
      <c r="AQ31" s="619" t="s">
        <v>331</v>
      </c>
      <c r="AR31" s="619" t="s">
        <v>331</v>
      </c>
      <c r="AS31" s="295" t="s">
        <v>118</v>
      </c>
      <c r="AT31" s="263">
        <v>4</v>
      </c>
      <c r="AU31" s="551"/>
      <c r="AV31" s="281" t="s">
        <v>331</v>
      </c>
      <c r="AW31" s="282" t="s">
        <v>331</v>
      </c>
      <c r="AX31" s="282" t="s">
        <v>331</v>
      </c>
      <c r="AY31" s="282" t="s">
        <v>331</v>
      </c>
      <c r="AZ31" s="282" t="s">
        <v>331</v>
      </c>
      <c r="BA31" s="283" t="s">
        <v>118</v>
      </c>
      <c r="BB31" s="291">
        <v>4</v>
      </c>
      <c r="BC31" s="285" t="s">
        <v>331</v>
      </c>
      <c r="BD31" s="282" t="s">
        <v>331</v>
      </c>
      <c r="BE31" s="282" t="s">
        <v>331</v>
      </c>
      <c r="BF31" s="282" t="s">
        <v>331</v>
      </c>
      <c r="BG31" s="282" t="s">
        <v>331</v>
      </c>
      <c r="BH31" s="283" t="s">
        <v>118</v>
      </c>
      <c r="BI31" s="292">
        <v>4</v>
      </c>
      <c r="BJ31" s="564"/>
      <c r="BK31" s="296"/>
      <c r="BL31" s="294"/>
      <c r="BM31" s="619" t="s">
        <v>331</v>
      </c>
      <c r="BN31" s="294"/>
      <c r="BO31" s="619"/>
      <c r="BP31" s="619"/>
      <c r="BQ31" s="263" t="s">
        <v>60</v>
      </c>
      <c r="BR31" s="261">
        <v>7</v>
      </c>
      <c r="BS31" s="262" t="s">
        <v>331</v>
      </c>
      <c r="BT31" s="619" t="s">
        <v>331</v>
      </c>
      <c r="BU31" s="619" t="s">
        <v>331</v>
      </c>
      <c r="BV31" s="619" t="s">
        <v>331</v>
      </c>
      <c r="BW31" s="619"/>
      <c r="BX31" s="263" t="s">
        <v>60</v>
      </c>
      <c r="BY31" s="263">
        <v>6</v>
      </c>
      <c r="BZ31" s="551" t="s">
        <v>336</v>
      </c>
      <c r="CA31" s="620"/>
      <c r="CB31" s="620"/>
      <c r="CC31" s="620"/>
      <c r="CD31" s="299">
        <v>2</v>
      </c>
      <c r="CE31" s="556" t="s">
        <v>699</v>
      </c>
      <c r="CF31" s="623">
        <v>3</v>
      </c>
      <c r="CG31" s="558"/>
      <c r="CH31" s="558"/>
      <c r="CI31" s="299"/>
      <c r="CJ31" s="299">
        <v>4</v>
      </c>
      <c r="CK31" s="299"/>
      <c r="CL31" s="299">
        <v>4</v>
      </c>
      <c r="CM31" s="556" t="s">
        <v>699</v>
      </c>
      <c r="CN31" s="623">
        <v>3</v>
      </c>
      <c r="CO31" s="571" t="s">
        <v>331</v>
      </c>
      <c r="CP31" s="617" t="s">
        <v>331</v>
      </c>
      <c r="CQ31" s="572" t="s">
        <v>331</v>
      </c>
      <c r="CR31" s="616" t="s">
        <v>331</v>
      </c>
      <c r="CS31" s="573" t="s">
        <v>331</v>
      </c>
      <c r="CT31" s="621" t="s">
        <v>195</v>
      </c>
      <c r="CU31" s="623">
        <v>30</v>
      </c>
      <c r="CV31" s="618">
        <v>7</v>
      </c>
      <c r="CW31" s="618">
        <v>7</v>
      </c>
      <c r="CX31" s="619">
        <v>7</v>
      </c>
      <c r="CY31" s="619">
        <v>7</v>
      </c>
      <c r="CZ31" s="619">
        <v>7</v>
      </c>
      <c r="DA31" s="619">
        <v>7</v>
      </c>
      <c r="DB31" s="621" t="s">
        <v>1432</v>
      </c>
      <c r="DC31" s="574">
        <v>30</v>
      </c>
    </row>
    <row r="32" spans="1:107" ht="15.75" customHeight="1" x14ac:dyDescent="0.25">
      <c r="A32" s="258" t="s">
        <v>331</v>
      </c>
      <c r="B32" s="619" t="s">
        <v>331</v>
      </c>
      <c r="C32" s="619" t="s">
        <v>331</v>
      </c>
      <c r="D32" s="619" t="s">
        <v>331</v>
      </c>
      <c r="E32" s="619" t="s">
        <v>331</v>
      </c>
      <c r="F32" s="259" t="s">
        <v>331</v>
      </c>
      <c r="G32" s="265" t="s">
        <v>256</v>
      </c>
      <c r="H32" s="261">
        <v>3</v>
      </c>
      <c r="I32" s="262" t="s">
        <v>331</v>
      </c>
      <c r="J32" s="619" t="s">
        <v>331</v>
      </c>
      <c r="K32" s="619" t="s">
        <v>331</v>
      </c>
      <c r="L32" s="619" t="s">
        <v>331</v>
      </c>
      <c r="M32" s="259" t="s">
        <v>331</v>
      </c>
      <c r="N32" s="265" t="s">
        <v>512</v>
      </c>
      <c r="O32" s="263">
        <v>3</v>
      </c>
      <c r="P32" s="551"/>
      <c r="Q32" s="258"/>
      <c r="R32" s="619"/>
      <c r="S32" s="619"/>
      <c r="T32" s="619"/>
      <c r="U32" s="619"/>
      <c r="V32" s="265" t="s">
        <v>287</v>
      </c>
      <c r="W32" s="261">
        <v>6</v>
      </c>
      <c r="X32" s="262"/>
      <c r="Y32" s="619"/>
      <c r="Z32" s="619"/>
      <c r="AA32" s="259"/>
      <c r="AB32" s="619"/>
      <c r="AC32" s="265" t="s">
        <v>287</v>
      </c>
      <c r="AD32" s="263">
        <v>4</v>
      </c>
      <c r="AE32" s="551" t="s">
        <v>575</v>
      </c>
      <c r="AF32" s="258"/>
      <c r="AG32" s="619"/>
      <c r="AH32" s="619"/>
      <c r="AI32" s="619"/>
      <c r="AJ32" s="619" t="s">
        <v>331</v>
      </c>
      <c r="AK32" s="619"/>
      <c r="AL32" s="265" t="s">
        <v>68</v>
      </c>
      <c r="AM32" s="261">
        <v>5</v>
      </c>
      <c r="AN32" s="262"/>
      <c r="AO32" s="619"/>
      <c r="AP32" s="619"/>
      <c r="AQ32" s="619" t="s">
        <v>331</v>
      </c>
      <c r="AR32" s="619"/>
      <c r="AS32" s="265" t="s">
        <v>435</v>
      </c>
      <c r="AT32" s="263">
        <v>3</v>
      </c>
      <c r="AU32" s="551"/>
      <c r="AV32" s="281" t="s">
        <v>331</v>
      </c>
      <c r="AW32" s="282"/>
      <c r="AX32" s="282"/>
      <c r="AY32" s="282"/>
      <c r="AZ32" s="282"/>
      <c r="BA32" s="290" t="s">
        <v>20</v>
      </c>
      <c r="BB32" s="291">
        <v>5</v>
      </c>
      <c r="BC32" s="285"/>
      <c r="BD32" s="282"/>
      <c r="BE32" s="282"/>
      <c r="BF32" s="282"/>
      <c r="BG32" s="282"/>
      <c r="BH32" s="283" t="s">
        <v>20</v>
      </c>
      <c r="BI32" s="292">
        <v>5</v>
      </c>
      <c r="BJ32" s="564" t="s">
        <v>563</v>
      </c>
      <c r="BK32" s="296"/>
      <c r="BL32" s="294"/>
      <c r="BM32" s="619" t="s">
        <v>331</v>
      </c>
      <c r="BN32" s="294"/>
      <c r="BO32" s="619"/>
      <c r="BP32" s="619"/>
      <c r="BQ32" s="263" t="s">
        <v>185</v>
      </c>
      <c r="BR32" s="261">
        <v>3</v>
      </c>
      <c r="BS32" s="293"/>
      <c r="BT32" s="619" t="s">
        <v>331</v>
      </c>
      <c r="BU32" s="294"/>
      <c r="BV32" s="619"/>
      <c r="BW32" s="619"/>
      <c r="BX32" s="263" t="s">
        <v>185</v>
      </c>
      <c r="BY32" s="263">
        <v>3</v>
      </c>
      <c r="BZ32" s="551"/>
      <c r="CA32" s="620"/>
      <c r="CB32" s="620"/>
      <c r="CC32" s="620"/>
      <c r="CD32" s="299">
        <v>3</v>
      </c>
      <c r="CE32" s="556" t="s">
        <v>726</v>
      </c>
      <c r="CF32" s="623">
        <v>3</v>
      </c>
      <c r="CG32" s="558"/>
      <c r="CH32" s="558"/>
      <c r="CI32" s="299"/>
      <c r="CJ32" s="299">
        <v>5</v>
      </c>
      <c r="CK32" s="299"/>
      <c r="CL32" s="299">
        <v>5</v>
      </c>
      <c r="CM32" s="556" t="s">
        <v>726</v>
      </c>
      <c r="CN32" s="623">
        <v>3</v>
      </c>
      <c r="CO32" s="622"/>
      <c r="CP32" s="566"/>
      <c r="CQ32" s="620"/>
      <c r="CR32" s="620"/>
      <c r="CS32" s="566" t="s">
        <v>331</v>
      </c>
      <c r="CT32" s="614" t="s">
        <v>386</v>
      </c>
      <c r="CU32" s="623">
        <v>3</v>
      </c>
      <c r="CV32" s="618"/>
      <c r="CW32" s="616"/>
      <c r="CX32" s="619"/>
      <c r="CY32" s="619">
        <v>3</v>
      </c>
      <c r="CZ32" s="619"/>
      <c r="DA32" s="619">
        <v>3</v>
      </c>
      <c r="DB32" s="621" t="s">
        <v>729</v>
      </c>
      <c r="DC32" s="623">
        <v>5</v>
      </c>
    </row>
    <row r="33" spans="1:107" ht="15.75" customHeight="1" x14ac:dyDescent="0.25">
      <c r="A33" s="258" t="s">
        <v>331</v>
      </c>
      <c r="B33" s="619" t="s">
        <v>331</v>
      </c>
      <c r="C33" s="619" t="s">
        <v>331</v>
      </c>
      <c r="D33" s="619" t="s">
        <v>331</v>
      </c>
      <c r="E33" s="619" t="s">
        <v>331</v>
      </c>
      <c r="F33" s="259" t="s">
        <v>331</v>
      </c>
      <c r="G33" s="265" t="s">
        <v>195</v>
      </c>
      <c r="H33" s="261">
        <v>30</v>
      </c>
      <c r="I33" s="262" t="s">
        <v>331</v>
      </c>
      <c r="J33" s="619" t="s">
        <v>331</v>
      </c>
      <c r="K33" s="619" t="s">
        <v>331</v>
      </c>
      <c r="L33" s="619" t="s">
        <v>331</v>
      </c>
      <c r="M33" s="259" t="s">
        <v>331</v>
      </c>
      <c r="N33" s="265" t="s">
        <v>195</v>
      </c>
      <c r="O33" s="263">
        <v>30</v>
      </c>
      <c r="P33" s="578" t="s">
        <v>576</v>
      </c>
      <c r="Q33" s="258"/>
      <c r="R33" s="619"/>
      <c r="S33" s="619"/>
      <c r="T33" s="619"/>
      <c r="U33" s="619"/>
      <c r="V33" s="265" t="s">
        <v>63</v>
      </c>
      <c r="W33" s="261">
        <v>5</v>
      </c>
      <c r="X33" s="262"/>
      <c r="Y33" s="619"/>
      <c r="Z33" s="619"/>
      <c r="AA33" s="259"/>
      <c r="AB33" s="619"/>
      <c r="AC33" s="265" t="s">
        <v>577</v>
      </c>
      <c r="AD33" s="263">
        <v>4</v>
      </c>
      <c r="AE33" s="551" t="s">
        <v>340</v>
      </c>
      <c r="AF33" s="258"/>
      <c r="AG33" s="619"/>
      <c r="AH33" s="619"/>
      <c r="AI33" s="619"/>
      <c r="AJ33" s="619" t="s">
        <v>331</v>
      </c>
      <c r="AK33" s="619"/>
      <c r="AL33" s="265" t="s">
        <v>327</v>
      </c>
      <c r="AM33" s="261">
        <v>4</v>
      </c>
      <c r="AN33" s="262" t="s">
        <v>331</v>
      </c>
      <c r="AO33" s="619" t="s">
        <v>331</v>
      </c>
      <c r="AP33" s="619" t="s">
        <v>331</v>
      </c>
      <c r="AQ33" s="619" t="s">
        <v>331</v>
      </c>
      <c r="AR33" s="619" t="s">
        <v>331</v>
      </c>
      <c r="AS33" s="265" t="s">
        <v>166</v>
      </c>
      <c r="AT33" s="263">
        <v>4</v>
      </c>
      <c r="AU33" s="551"/>
      <c r="AV33" s="281"/>
      <c r="AW33" s="282"/>
      <c r="AX33" s="282"/>
      <c r="AY33" s="282"/>
      <c r="AZ33" s="282" t="s">
        <v>331</v>
      </c>
      <c r="BA33" s="283" t="s">
        <v>223</v>
      </c>
      <c r="BB33" s="284">
        <v>3</v>
      </c>
      <c r="BC33" s="285"/>
      <c r="BD33" s="282"/>
      <c r="BE33" s="282"/>
      <c r="BF33" s="282"/>
      <c r="BG33" s="282" t="s">
        <v>331</v>
      </c>
      <c r="BH33" s="283" t="s">
        <v>223</v>
      </c>
      <c r="BI33" s="282">
        <v>3</v>
      </c>
      <c r="BJ33" s="564"/>
      <c r="BK33" s="258" t="s">
        <v>331</v>
      </c>
      <c r="BL33" s="619" t="s">
        <v>331</v>
      </c>
      <c r="BM33" s="619" t="s">
        <v>331</v>
      </c>
      <c r="BN33" s="619" t="s">
        <v>331</v>
      </c>
      <c r="BO33" s="619" t="s">
        <v>331</v>
      </c>
      <c r="BP33" s="619" t="s">
        <v>331</v>
      </c>
      <c r="BQ33" s="263" t="s">
        <v>258</v>
      </c>
      <c r="BR33" s="261">
        <v>3</v>
      </c>
      <c r="BS33" s="262" t="s">
        <v>331</v>
      </c>
      <c r="BT33" s="619" t="s">
        <v>331</v>
      </c>
      <c r="BU33" s="619" t="s">
        <v>331</v>
      </c>
      <c r="BV33" s="619" t="s">
        <v>331</v>
      </c>
      <c r="BW33" s="619" t="s">
        <v>331</v>
      </c>
      <c r="BX33" s="263" t="s">
        <v>114</v>
      </c>
      <c r="BY33" s="263">
        <v>3</v>
      </c>
      <c r="BZ33" s="551"/>
      <c r="CA33" s="620">
        <v>4</v>
      </c>
      <c r="CB33" s="620">
        <v>4</v>
      </c>
      <c r="CC33" s="620">
        <v>4</v>
      </c>
      <c r="CD33" s="299">
        <v>4</v>
      </c>
      <c r="CE33" s="263" t="s">
        <v>195</v>
      </c>
      <c r="CF33" s="623">
        <v>30</v>
      </c>
      <c r="CG33" s="558">
        <v>7</v>
      </c>
      <c r="CH33" s="558">
        <v>7</v>
      </c>
      <c r="CI33" s="299">
        <v>7</v>
      </c>
      <c r="CJ33" s="299">
        <v>7</v>
      </c>
      <c r="CK33" s="299">
        <v>7</v>
      </c>
      <c r="CL33" s="299">
        <v>7</v>
      </c>
      <c r="CM33" s="263" t="s">
        <v>1432</v>
      </c>
      <c r="CN33" s="623">
        <v>30</v>
      </c>
      <c r="CO33" s="566"/>
      <c r="CP33" s="620"/>
      <c r="CQ33" s="620"/>
      <c r="CR33" s="620"/>
      <c r="CS33" s="620" t="s">
        <v>331</v>
      </c>
      <c r="CT33" s="614" t="s">
        <v>392</v>
      </c>
      <c r="CU33" s="623">
        <v>3</v>
      </c>
      <c r="CV33" s="618"/>
      <c r="CW33" s="617"/>
      <c r="CX33" s="619"/>
      <c r="CY33" s="619"/>
      <c r="CZ33" s="619"/>
      <c r="DA33" s="619"/>
      <c r="DB33" s="621"/>
      <c r="DC33" s="623"/>
    </row>
    <row r="34" spans="1:107" ht="15.75" customHeight="1" x14ac:dyDescent="0.25">
      <c r="A34" s="258" t="s">
        <v>331</v>
      </c>
      <c r="B34" s="619" t="s">
        <v>331</v>
      </c>
      <c r="C34" s="619" t="s">
        <v>331</v>
      </c>
      <c r="D34" s="619" t="s">
        <v>331</v>
      </c>
      <c r="E34" s="619" t="s">
        <v>331</v>
      </c>
      <c r="F34" s="259" t="s">
        <v>331</v>
      </c>
      <c r="G34" s="265" t="s">
        <v>261</v>
      </c>
      <c r="H34" s="261">
        <v>2</v>
      </c>
      <c r="I34" s="262" t="s">
        <v>331</v>
      </c>
      <c r="J34" s="619" t="s">
        <v>331</v>
      </c>
      <c r="K34" s="619" t="s">
        <v>331</v>
      </c>
      <c r="L34" s="619" t="s">
        <v>331</v>
      </c>
      <c r="M34" s="259" t="s">
        <v>331</v>
      </c>
      <c r="N34" s="265" t="s">
        <v>261</v>
      </c>
      <c r="O34" s="263">
        <v>3</v>
      </c>
      <c r="P34" s="551"/>
      <c r="Q34" s="258" t="s">
        <v>331</v>
      </c>
      <c r="R34" s="619"/>
      <c r="S34" s="619"/>
      <c r="T34" s="619" t="s">
        <v>331</v>
      </c>
      <c r="U34" s="619"/>
      <c r="V34" s="265" t="s">
        <v>128</v>
      </c>
      <c r="W34" s="261">
        <v>3</v>
      </c>
      <c r="X34" s="262" t="s">
        <v>331</v>
      </c>
      <c r="Y34" s="619"/>
      <c r="Z34" s="619"/>
      <c r="AA34" s="259" t="s">
        <v>331</v>
      </c>
      <c r="AB34" s="619"/>
      <c r="AC34" s="265" t="s">
        <v>128</v>
      </c>
      <c r="AD34" s="263">
        <v>3</v>
      </c>
      <c r="AE34" s="551"/>
      <c r="AF34" s="258"/>
      <c r="AG34" s="619"/>
      <c r="AH34" s="619"/>
      <c r="AI34" s="619"/>
      <c r="AJ34" s="619"/>
      <c r="AK34" s="619" t="s">
        <v>331</v>
      </c>
      <c r="AL34" s="265" t="s">
        <v>266</v>
      </c>
      <c r="AM34" s="261">
        <v>2</v>
      </c>
      <c r="AN34" s="262" t="s">
        <v>331</v>
      </c>
      <c r="AO34" s="619" t="s">
        <v>331</v>
      </c>
      <c r="AP34" s="619" t="s">
        <v>331</v>
      </c>
      <c r="AQ34" s="619" t="s">
        <v>331</v>
      </c>
      <c r="AR34" s="619" t="s">
        <v>331</v>
      </c>
      <c r="AS34" s="265" t="s">
        <v>266</v>
      </c>
      <c r="AT34" s="263">
        <v>3</v>
      </c>
      <c r="AU34" s="551" t="s">
        <v>567</v>
      </c>
      <c r="AV34" s="281"/>
      <c r="AW34" s="282"/>
      <c r="AX34" s="282"/>
      <c r="AY34" s="282"/>
      <c r="AZ34" s="282" t="s">
        <v>331</v>
      </c>
      <c r="BA34" s="283" t="s">
        <v>571</v>
      </c>
      <c r="BB34" s="284">
        <v>4</v>
      </c>
      <c r="BC34" s="285"/>
      <c r="BD34" s="282"/>
      <c r="BE34" s="282"/>
      <c r="BF34" s="282"/>
      <c r="BG34" s="282" t="s">
        <v>331</v>
      </c>
      <c r="BH34" s="283" t="s">
        <v>571</v>
      </c>
      <c r="BI34" s="282">
        <v>3</v>
      </c>
      <c r="BJ34" s="564"/>
      <c r="BK34" s="258" t="s">
        <v>331</v>
      </c>
      <c r="BL34" s="619" t="s">
        <v>331</v>
      </c>
      <c r="BM34" s="619" t="s">
        <v>331</v>
      </c>
      <c r="BN34" s="619" t="s">
        <v>331</v>
      </c>
      <c r="BO34" s="619" t="s">
        <v>331</v>
      </c>
      <c r="BP34" s="619" t="s">
        <v>331</v>
      </c>
      <c r="BQ34" s="263" t="s">
        <v>259</v>
      </c>
      <c r="BR34" s="261">
        <v>3</v>
      </c>
      <c r="BS34" s="262" t="s">
        <v>331</v>
      </c>
      <c r="BT34" s="619" t="s">
        <v>331</v>
      </c>
      <c r="BU34" s="619" t="s">
        <v>331</v>
      </c>
      <c r="BV34" s="619" t="s">
        <v>331</v>
      </c>
      <c r="BW34" s="619" t="s">
        <v>331</v>
      </c>
      <c r="BX34" s="263" t="s">
        <v>259</v>
      </c>
      <c r="BY34" s="263">
        <v>3</v>
      </c>
      <c r="BZ34" s="551" t="s">
        <v>338</v>
      </c>
      <c r="CA34" s="620"/>
      <c r="CB34" s="620"/>
      <c r="CC34" s="620"/>
      <c r="CD34" s="299">
        <v>3</v>
      </c>
      <c r="CE34" s="263" t="s">
        <v>729</v>
      </c>
      <c r="CF34" s="623">
        <v>4</v>
      </c>
      <c r="CG34" s="558"/>
      <c r="CH34" s="558"/>
      <c r="CI34" s="299"/>
      <c r="CJ34" s="299">
        <v>3</v>
      </c>
      <c r="CK34" s="299"/>
      <c r="CL34" s="299">
        <v>3</v>
      </c>
      <c r="CM34" s="263" t="s">
        <v>729</v>
      </c>
      <c r="CN34" s="623">
        <v>5</v>
      </c>
      <c r="CO34" s="566" t="s">
        <v>331</v>
      </c>
      <c r="CP34" s="620"/>
      <c r="CQ34" s="620"/>
      <c r="CR34" s="620"/>
      <c r="CS34" s="620"/>
      <c r="CT34" s="614" t="s">
        <v>176</v>
      </c>
      <c r="CU34" s="563">
        <v>4</v>
      </c>
      <c r="CV34" s="575">
        <v>5</v>
      </c>
      <c r="CW34" s="575"/>
      <c r="CX34" s="617"/>
      <c r="CY34" s="617"/>
      <c r="CZ34" s="617"/>
      <c r="DA34" s="617"/>
      <c r="DB34" s="576" t="s">
        <v>176</v>
      </c>
      <c r="DC34" s="577">
        <v>3</v>
      </c>
    </row>
    <row r="35" spans="1:107" ht="15.75" customHeight="1" x14ac:dyDescent="0.25">
      <c r="A35" s="258" t="s">
        <v>331</v>
      </c>
      <c r="B35" s="619" t="s">
        <v>331</v>
      </c>
      <c r="C35" s="619" t="s">
        <v>331</v>
      </c>
      <c r="D35" s="619"/>
      <c r="E35" s="619" t="s">
        <v>331</v>
      </c>
      <c r="F35" s="259" t="s">
        <v>331</v>
      </c>
      <c r="G35" s="265" t="s">
        <v>239</v>
      </c>
      <c r="H35" s="261">
        <v>5</v>
      </c>
      <c r="I35" s="262" t="s">
        <v>331</v>
      </c>
      <c r="J35" s="619" t="s">
        <v>331</v>
      </c>
      <c r="K35" s="619" t="s">
        <v>331</v>
      </c>
      <c r="L35" s="619" t="s">
        <v>331</v>
      </c>
      <c r="M35" s="259" t="s">
        <v>331</v>
      </c>
      <c r="N35" s="265" t="s">
        <v>511</v>
      </c>
      <c r="O35" s="263">
        <v>5</v>
      </c>
      <c r="P35" s="551"/>
      <c r="Q35" s="258" t="s">
        <v>331</v>
      </c>
      <c r="R35" s="619" t="s">
        <v>331</v>
      </c>
      <c r="S35" s="619" t="s">
        <v>331</v>
      </c>
      <c r="T35" s="619" t="s">
        <v>331</v>
      </c>
      <c r="U35" s="619" t="s">
        <v>331</v>
      </c>
      <c r="V35" s="265" t="s">
        <v>124</v>
      </c>
      <c r="W35" s="261">
        <v>3</v>
      </c>
      <c r="X35" s="262" t="s">
        <v>331</v>
      </c>
      <c r="Y35" s="619" t="s">
        <v>331</v>
      </c>
      <c r="Z35" s="619" t="s">
        <v>331</v>
      </c>
      <c r="AA35" s="259" t="s">
        <v>331</v>
      </c>
      <c r="AB35" s="619" t="s">
        <v>331</v>
      </c>
      <c r="AC35" s="265" t="s">
        <v>124</v>
      </c>
      <c r="AD35" s="263">
        <v>4</v>
      </c>
      <c r="AE35" s="551"/>
      <c r="AF35" s="258"/>
      <c r="AG35" s="619" t="s">
        <v>331</v>
      </c>
      <c r="AH35" s="619"/>
      <c r="AI35" s="619"/>
      <c r="AJ35" s="619"/>
      <c r="AK35" s="619"/>
      <c r="AL35" s="265" t="s">
        <v>285</v>
      </c>
      <c r="AM35" s="261">
        <v>5</v>
      </c>
      <c r="AN35" s="262"/>
      <c r="AO35" s="619"/>
      <c r="AP35" s="619" t="s">
        <v>331</v>
      </c>
      <c r="AQ35" s="619"/>
      <c r="AR35" s="619"/>
      <c r="AS35" s="265" t="s">
        <v>20</v>
      </c>
      <c r="AT35" s="263">
        <v>3</v>
      </c>
      <c r="AU35" s="551" t="s">
        <v>578</v>
      </c>
      <c r="AV35" s="281" t="s">
        <v>331</v>
      </c>
      <c r="AW35" s="282"/>
      <c r="AX35" s="282"/>
      <c r="AY35" s="282"/>
      <c r="AZ35" s="282"/>
      <c r="BA35" s="290" t="s">
        <v>183</v>
      </c>
      <c r="BB35" s="291">
        <v>3</v>
      </c>
      <c r="BC35" s="285" t="s">
        <v>331</v>
      </c>
      <c r="BD35" s="282" t="s">
        <v>331</v>
      </c>
      <c r="BE35" s="282"/>
      <c r="BF35" s="282"/>
      <c r="BG35" s="282" t="s">
        <v>331</v>
      </c>
      <c r="BH35" s="283" t="s">
        <v>183</v>
      </c>
      <c r="BI35" s="292">
        <v>3</v>
      </c>
      <c r="BJ35" s="564"/>
      <c r="BK35" s="296"/>
      <c r="BL35" s="294"/>
      <c r="BM35" s="294"/>
      <c r="BN35" s="294"/>
      <c r="BO35" s="619"/>
      <c r="BP35" s="619" t="s">
        <v>331</v>
      </c>
      <c r="BQ35" s="263" t="s">
        <v>271</v>
      </c>
      <c r="BR35" s="261">
        <v>3</v>
      </c>
      <c r="BS35" s="262" t="s">
        <v>331</v>
      </c>
      <c r="BT35" s="619" t="s">
        <v>331</v>
      </c>
      <c r="BU35" s="619" t="s">
        <v>331</v>
      </c>
      <c r="BV35" s="619" t="s">
        <v>331</v>
      </c>
      <c r="BW35" s="619" t="s">
        <v>331</v>
      </c>
      <c r="BX35" s="263" t="s">
        <v>341</v>
      </c>
      <c r="BY35" s="263">
        <v>3</v>
      </c>
      <c r="BZ35" s="551" t="s">
        <v>339</v>
      </c>
      <c r="CA35" s="299">
        <v>1</v>
      </c>
      <c r="CB35" s="299">
        <v>1</v>
      </c>
      <c r="CC35" s="299">
        <v>1</v>
      </c>
      <c r="CD35" s="299">
        <v>1</v>
      </c>
      <c r="CE35" s="263" t="s">
        <v>1433</v>
      </c>
      <c r="CF35" s="623">
        <v>5</v>
      </c>
      <c r="CG35" s="558">
        <v>3</v>
      </c>
      <c r="CH35" s="558">
        <v>3</v>
      </c>
      <c r="CI35" s="299">
        <v>3</v>
      </c>
      <c r="CJ35" s="299">
        <v>3</v>
      </c>
      <c r="CK35" s="299">
        <v>3</v>
      </c>
      <c r="CL35" s="299">
        <v>3</v>
      </c>
      <c r="CM35" s="263" t="s">
        <v>104</v>
      </c>
      <c r="CN35" s="565">
        <v>5</v>
      </c>
      <c r="CO35" s="566"/>
      <c r="CP35" s="620"/>
      <c r="CQ35" s="620"/>
      <c r="CR35" s="620"/>
      <c r="CS35" s="620" t="s">
        <v>331</v>
      </c>
      <c r="CT35" s="614" t="s">
        <v>388</v>
      </c>
      <c r="CU35" s="623">
        <v>4</v>
      </c>
      <c r="CV35" s="618"/>
      <c r="CW35" s="618"/>
      <c r="CX35" s="619"/>
      <c r="CY35" s="619">
        <v>3</v>
      </c>
      <c r="CZ35" s="619"/>
      <c r="DA35" s="619">
        <v>3</v>
      </c>
      <c r="DB35" s="621" t="s">
        <v>388</v>
      </c>
      <c r="DC35" s="623">
        <v>5</v>
      </c>
    </row>
    <row r="36" spans="1:107" ht="15.75" customHeight="1" x14ac:dyDescent="0.25">
      <c r="A36" s="258"/>
      <c r="B36" s="619"/>
      <c r="C36" s="619"/>
      <c r="D36" s="619"/>
      <c r="E36" s="619"/>
      <c r="F36" s="259" t="s">
        <v>331</v>
      </c>
      <c r="G36" s="265" t="s">
        <v>402</v>
      </c>
      <c r="H36" s="261">
        <v>4</v>
      </c>
      <c r="I36" s="262"/>
      <c r="J36" s="619"/>
      <c r="K36" s="619"/>
      <c r="L36" s="619"/>
      <c r="M36" s="259" t="s">
        <v>331</v>
      </c>
      <c r="N36" s="265" t="s">
        <v>579</v>
      </c>
      <c r="O36" s="263">
        <v>4</v>
      </c>
      <c r="P36" s="551"/>
      <c r="Q36" s="258"/>
      <c r="R36" s="619"/>
      <c r="S36" s="619" t="s">
        <v>331</v>
      </c>
      <c r="T36" s="619"/>
      <c r="U36" s="619"/>
      <c r="V36" s="265" t="s">
        <v>162</v>
      </c>
      <c r="W36" s="261">
        <v>4</v>
      </c>
      <c r="X36" s="262"/>
      <c r="Y36" s="619"/>
      <c r="Z36" s="619"/>
      <c r="AA36" s="259"/>
      <c r="AB36" s="619"/>
      <c r="AC36" s="265" t="s">
        <v>162</v>
      </c>
      <c r="AD36" s="263">
        <v>3</v>
      </c>
      <c r="AE36" s="551" t="s">
        <v>580</v>
      </c>
      <c r="AF36" s="258"/>
      <c r="AG36" s="619"/>
      <c r="AH36" s="619"/>
      <c r="AI36" s="619"/>
      <c r="AJ36" s="619"/>
      <c r="AK36" s="619" t="s">
        <v>331</v>
      </c>
      <c r="AL36" s="265" t="s">
        <v>223</v>
      </c>
      <c r="AM36" s="261">
        <v>2</v>
      </c>
      <c r="AN36" s="262"/>
      <c r="AO36" s="619"/>
      <c r="AP36" s="619"/>
      <c r="AQ36" s="619"/>
      <c r="AR36" s="619" t="s">
        <v>331</v>
      </c>
      <c r="AS36" s="265" t="s">
        <v>223</v>
      </c>
      <c r="AT36" s="263">
        <v>3</v>
      </c>
      <c r="AU36" s="551" t="s">
        <v>581</v>
      </c>
      <c r="AV36" s="281"/>
      <c r="AW36" s="282"/>
      <c r="AX36" s="282"/>
      <c r="AY36" s="282"/>
      <c r="AZ36" s="282" t="s">
        <v>331</v>
      </c>
      <c r="BA36" s="283" t="s">
        <v>582</v>
      </c>
      <c r="BB36" s="284">
        <v>3</v>
      </c>
      <c r="BC36" s="285"/>
      <c r="BD36" s="282"/>
      <c r="BE36" s="282"/>
      <c r="BF36" s="282"/>
      <c r="BG36" s="282" t="s">
        <v>331</v>
      </c>
      <c r="BH36" s="283" t="s">
        <v>582</v>
      </c>
      <c r="BI36" s="282">
        <v>3</v>
      </c>
      <c r="BJ36" s="564"/>
      <c r="BK36" s="296"/>
      <c r="BL36" s="294"/>
      <c r="BM36" s="294"/>
      <c r="BN36" s="619" t="s">
        <v>331</v>
      </c>
      <c r="BO36" s="619"/>
      <c r="BP36" s="619"/>
      <c r="BQ36" s="263" t="s">
        <v>26</v>
      </c>
      <c r="BR36" s="261">
        <v>3</v>
      </c>
      <c r="BS36" s="293"/>
      <c r="BT36" s="294"/>
      <c r="BU36" s="619" t="s">
        <v>331</v>
      </c>
      <c r="BV36" s="619"/>
      <c r="BW36" s="619"/>
      <c r="BX36" s="263" t="s">
        <v>26</v>
      </c>
      <c r="BY36" s="263">
        <v>3</v>
      </c>
      <c r="BZ36" s="551"/>
      <c r="CA36" s="299"/>
      <c r="CB36" s="299"/>
      <c r="CC36" s="299">
        <v>2</v>
      </c>
      <c r="CD36" s="299"/>
      <c r="CE36" s="263" t="s">
        <v>166</v>
      </c>
      <c r="CF36" s="623">
        <v>4</v>
      </c>
      <c r="CG36" s="558">
        <v>4</v>
      </c>
      <c r="CH36" s="558">
        <v>4</v>
      </c>
      <c r="CI36" s="299">
        <v>4</v>
      </c>
      <c r="CJ36" s="299">
        <v>4</v>
      </c>
      <c r="CK36" s="299">
        <v>4</v>
      </c>
      <c r="CL36" s="299">
        <v>4</v>
      </c>
      <c r="CM36" s="263" t="s">
        <v>166</v>
      </c>
      <c r="CN36" s="565">
        <v>4</v>
      </c>
      <c r="CO36" s="566"/>
      <c r="CP36" s="620"/>
      <c r="CQ36" s="620"/>
      <c r="CR36" s="620"/>
      <c r="CS36" s="620" t="s">
        <v>331</v>
      </c>
      <c r="CT36" s="614" t="s">
        <v>585</v>
      </c>
      <c r="CU36" s="623">
        <v>3</v>
      </c>
      <c r="CV36" s="618"/>
      <c r="CW36" s="618"/>
      <c r="CX36" s="619"/>
      <c r="CY36" s="619">
        <v>6</v>
      </c>
      <c r="CZ36" s="619"/>
      <c r="DA36" s="619">
        <v>6</v>
      </c>
      <c r="DB36" s="621" t="s">
        <v>585</v>
      </c>
      <c r="DC36" s="615">
        <v>3</v>
      </c>
    </row>
    <row r="37" spans="1:107" ht="15.75" customHeight="1" x14ac:dyDescent="0.25">
      <c r="A37" s="258"/>
      <c r="B37" s="619"/>
      <c r="C37" s="619"/>
      <c r="D37" s="619"/>
      <c r="E37" s="619"/>
      <c r="F37" s="259" t="s">
        <v>331</v>
      </c>
      <c r="G37" s="265" t="s">
        <v>583</v>
      </c>
      <c r="H37" s="261">
        <v>3</v>
      </c>
      <c r="I37" s="262"/>
      <c r="J37" s="619"/>
      <c r="K37" s="619"/>
      <c r="L37" s="619"/>
      <c r="M37" s="259" t="s">
        <v>331</v>
      </c>
      <c r="N37" s="265" t="s">
        <v>584</v>
      </c>
      <c r="O37" s="263">
        <v>3</v>
      </c>
      <c r="P37" s="551"/>
      <c r="Q37" s="258"/>
      <c r="R37" s="619" t="s">
        <v>331</v>
      </c>
      <c r="S37" s="619" t="s">
        <v>331</v>
      </c>
      <c r="T37" s="619"/>
      <c r="U37" s="619"/>
      <c r="V37" s="265" t="s">
        <v>55</v>
      </c>
      <c r="W37" s="261">
        <v>4</v>
      </c>
      <c r="X37" s="262"/>
      <c r="Y37" s="619" t="s">
        <v>331</v>
      </c>
      <c r="Z37" s="619" t="s">
        <v>331</v>
      </c>
      <c r="AA37" s="259"/>
      <c r="AB37" s="619"/>
      <c r="AC37" s="265" t="s">
        <v>55</v>
      </c>
      <c r="AD37" s="263">
        <v>3</v>
      </c>
      <c r="AE37" s="551"/>
      <c r="AF37" s="258"/>
      <c r="AG37" s="619"/>
      <c r="AH37" s="619"/>
      <c r="AI37" s="619"/>
      <c r="AJ37" s="619"/>
      <c r="AK37" s="619" t="s">
        <v>331</v>
      </c>
      <c r="AL37" s="265" t="s">
        <v>264</v>
      </c>
      <c r="AM37" s="261">
        <v>4</v>
      </c>
      <c r="AN37" s="262"/>
      <c r="AO37" s="619"/>
      <c r="AP37" s="619"/>
      <c r="AQ37" s="619"/>
      <c r="AR37" s="619" t="s">
        <v>331</v>
      </c>
      <c r="AS37" s="265" t="s">
        <v>571</v>
      </c>
      <c r="AT37" s="263">
        <v>3</v>
      </c>
      <c r="AU37" s="551"/>
      <c r="AV37" s="281" t="s">
        <v>331</v>
      </c>
      <c r="AW37" s="282" t="s">
        <v>331</v>
      </c>
      <c r="AX37" s="282" t="s">
        <v>331</v>
      </c>
      <c r="AY37" s="282" t="s">
        <v>331</v>
      </c>
      <c r="AZ37" s="282" t="s">
        <v>331</v>
      </c>
      <c r="BA37" s="290" t="s">
        <v>195</v>
      </c>
      <c r="BB37" s="291">
        <v>30</v>
      </c>
      <c r="BC37" s="285" t="s">
        <v>331</v>
      </c>
      <c r="BD37" s="282" t="s">
        <v>331</v>
      </c>
      <c r="BE37" s="282" t="s">
        <v>331</v>
      </c>
      <c r="BF37" s="282" t="s">
        <v>331</v>
      </c>
      <c r="BG37" s="282" t="s">
        <v>331</v>
      </c>
      <c r="BH37" s="290" t="s">
        <v>195</v>
      </c>
      <c r="BI37" s="292">
        <v>30</v>
      </c>
      <c r="BJ37" s="551" t="s">
        <v>343</v>
      </c>
      <c r="BK37" s="296"/>
      <c r="BL37" s="294"/>
      <c r="BM37" s="619" t="s">
        <v>331</v>
      </c>
      <c r="BN37" s="294"/>
      <c r="BO37" s="619"/>
      <c r="BP37" s="619"/>
      <c r="BQ37" s="263" t="s">
        <v>95</v>
      </c>
      <c r="BR37" s="261">
        <v>2</v>
      </c>
      <c r="BS37" s="293"/>
      <c r="BT37" s="619" t="s">
        <v>331</v>
      </c>
      <c r="BU37" s="294"/>
      <c r="BV37" s="619"/>
      <c r="BW37" s="619"/>
      <c r="BX37" s="263" t="s">
        <v>95</v>
      </c>
      <c r="BY37" s="263">
        <v>3</v>
      </c>
      <c r="BZ37" s="551"/>
      <c r="CA37" s="299">
        <v>1</v>
      </c>
      <c r="CB37" s="299">
        <v>1</v>
      </c>
      <c r="CC37" s="299">
        <v>1</v>
      </c>
      <c r="CD37" s="299">
        <v>1</v>
      </c>
      <c r="CE37" s="614" t="s">
        <v>680</v>
      </c>
      <c r="CF37" s="623">
        <v>3</v>
      </c>
      <c r="CG37" s="558">
        <v>1</v>
      </c>
      <c r="CH37" s="558">
        <v>1</v>
      </c>
      <c r="CI37" s="299">
        <v>1</v>
      </c>
      <c r="CJ37" s="299">
        <v>1</v>
      </c>
      <c r="CK37" s="299">
        <v>1</v>
      </c>
      <c r="CL37" s="299">
        <v>1</v>
      </c>
      <c r="CM37" s="614" t="s">
        <v>680</v>
      </c>
      <c r="CN37" s="623">
        <v>3</v>
      </c>
      <c r="CO37" s="566"/>
      <c r="CP37" s="620"/>
      <c r="CQ37" s="620"/>
      <c r="CR37" s="620"/>
      <c r="CS37" s="620" t="s">
        <v>331</v>
      </c>
      <c r="CT37" s="614" t="s">
        <v>579</v>
      </c>
      <c r="CU37" s="623">
        <v>4</v>
      </c>
      <c r="CV37" s="618"/>
      <c r="CW37" s="618"/>
      <c r="CX37" s="619"/>
      <c r="CY37" s="619">
        <v>4</v>
      </c>
      <c r="CZ37" s="619"/>
      <c r="DA37" s="619">
        <v>4</v>
      </c>
      <c r="DB37" s="621" t="s">
        <v>705</v>
      </c>
      <c r="DC37" s="623">
        <v>5</v>
      </c>
    </row>
    <row r="38" spans="1:107" ht="15.75" customHeight="1" x14ac:dyDescent="0.25">
      <c r="A38" s="258" t="s">
        <v>331</v>
      </c>
      <c r="B38" s="619" t="s">
        <v>331</v>
      </c>
      <c r="C38" s="619" t="s">
        <v>331</v>
      </c>
      <c r="D38" s="619" t="s">
        <v>331</v>
      </c>
      <c r="E38" s="619" t="s">
        <v>331</v>
      </c>
      <c r="F38" s="259" t="s">
        <v>331</v>
      </c>
      <c r="G38" s="265" t="s">
        <v>255</v>
      </c>
      <c r="H38" s="261">
        <v>3</v>
      </c>
      <c r="I38" s="262" t="s">
        <v>331</v>
      </c>
      <c r="J38" s="619" t="s">
        <v>331</v>
      </c>
      <c r="K38" s="619" t="s">
        <v>331</v>
      </c>
      <c r="L38" s="619" t="s">
        <v>331</v>
      </c>
      <c r="M38" s="259"/>
      <c r="N38" s="265" t="s">
        <v>119</v>
      </c>
      <c r="O38" s="263">
        <v>5</v>
      </c>
      <c r="P38" s="551"/>
      <c r="Q38" s="281" t="s">
        <v>331</v>
      </c>
      <c r="R38" s="282" t="s">
        <v>331</v>
      </c>
      <c r="S38" s="282" t="s">
        <v>331</v>
      </c>
      <c r="T38" s="282" t="s">
        <v>331</v>
      </c>
      <c r="U38" s="282" t="s">
        <v>331</v>
      </c>
      <c r="V38" s="265" t="s">
        <v>147</v>
      </c>
      <c r="W38" s="261">
        <v>3</v>
      </c>
      <c r="X38" s="285" t="s">
        <v>331</v>
      </c>
      <c r="Y38" s="282" t="s">
        <v>331</v>
      </c>
      <c r="Z38" s="282" t="s">
        <v>331</v>
      </c>
      <c r="AA38" s="282" t="s">
        <v>331</v>
      </c>
      <c r="AB38" s="282" t="s">
        <v>331</v>
      </c>
      <c r="AC38" s="265" t="s">
        <v>147</v>
      </c>
      <c r="AD38" s="263">
        <v>4</v>
      </c>
      <c r="AE38" s="551"/>
      <c r="AF38" s="258"/>
      <c r="AG38" s="619"/>
      <c r="AH38" s="619"/>
      <c r="AI38" s="619"/>
      <c r="AJ38" s="619"/>
      <c r="AK38" s="619" t="s">
        <v>331</v>
      </c>
      <c r="AL38" s="265" t="s">
        <v>277</v>
      </c>
      <c r="AM38" s="261">
        <v>3</v>
      </c>
      <c r="AN38" s="262" t="s">
        <v>331</v>
      </c>
      <c r="AO38" s="619" t="s">
        <v>331</v>
      </c>
      <c r="AP38" s="619" t="s">
        <v>331</v>
      </c>
      <c r="AQ38" s="619" t="s">
        <v>331</v>
      </c>
      <c r="AR38" s="619" t="s">
        <v>331</v>
      </c>
      <c r="AS38" s="265" t="s">
        <v>102</v>
      </c>
      <c r="AT38" s="263">
        <v>4</v>
      </c>
      <c r="AU38" s="551"/>
      <c r="AV38" s="281"/>
      <c r="AW38" s="282"/>
      <c r="AX38" s="282"/>
      <c r="AY38" s="282"/>
      <c r="AZ38" s="282" t="s">
        <v>331</v>
      </c>
      <c r="BA38" s="283" t="s">
        <v>386</v>
      </c>
      <c r="BB38" s="284">
        <v>3</v>
      </c>
      <c r="BC38" s="285"/>
      <c r="BD38" s="282"/>
      <c r="BE38" s="282"/>
      <c r="BF38" s="282"/>
      <c r="BG38" s="282" t="s">
        <v>331</v>
      </c>
      <c r="BH38" s="283" t="s">
        <v>386</v>
      </c>
      <c r="BI38" s="282">
        <v>3</v>
      </c>
      <c r="BJ38" s="564"/>
      <c r="BK38" s="296"/>
      <c r="BL38" s="294"/>
      <c r="BM38" s="294"/>
      <c r="BN38" s="619" t="s">
        <v>331</v>
      </c>
      <c r="BO38" s="619" t="s">
        <v>331</v>
      </c>
      <c r="BP38" s="619"/>
      <c r="BQ38" s="263" t="s">
        <v>267</v>
      </c>
      <c r="BR38" s="261">
        <v>2</v>
      </c>
      <c r="BS38" s="293"/>
      <c r="BT38" s="294"/>
      <c r="BU38" s="619" t="s">
        <v>331</v>
      </c>
      <c r="BV38" s="619" t="s">
        <v>331</v>
      </c>
      <c r="BW38" s="619"/>
      <c r="BX38" s="263" t="s">
        <v>3</v>
      </c>
      <c r="BY38" s="263">
        <v>2</v>
      </c>
      <c r="BZ38" s="551"/>
      <c r="CA38" s="299">
        <v>3</v>
      </c>
      <c r="CB38" s="299"/>
      <c r="CC38" s="299"/>
      <c r="CD38" s="299"/>
      <c r="CE38" s="263" t="s">
        <v>176</v>
      </c>
      <c r="CF38" s="623">
        <v>5</v>
      </c>
      <c r="CG38" s="558">
        <v>5</v>
      </c>
      <c r="CH38" s="558"/>
      <c r="CI38" s="299"/>
      <c r="CJ38" s="299"/>
      <c r="CK38" s="299"/>
      <c r="CL38" s="299"/>
      <c r="CM38" s="263" t="s">
        <v>176</v>
      </c>
      <c r="CN38" s="565">
        <v>3</v>
      </c>
      <c r="CO38" s="566" t="s">
        <v>331</v>
      </c>
      <c r="CP38" s="620" t="s">
        <v>331</v>
      </c>
      <c r="CQ38" s="620" t="s">
        <v>331</v>
      </c>
      <c r="CR38" s="620" t="s">
        <v>331</v>
      </c>
      <c r="CS38" s="620"/>
      <c r="CT38" s="567" t="s">
        <v>157</v>
      </c>
      <c r="CU38" s="563">
        <v>4</v>
      </c>
      <c r="CV38" s="618">
        <v>4</v>
      </c>
      <c r="CW38" s="618">
        <v>4</v>
      </c>
      <c r="CX38" s="619">
        <v>4</v>
      </c>
      <c r="CY38" s="619">
        <v>4</v>
      </c>
      <c r="CZ38" s="619">
        <v>4</v>
      </c>
      <c r="DA38" s="619">
        <v>4</v>
      </c>
      <c r="DB38" s="621" t="s">
        <v>157</v>
      </c>
      <c r="DC38" s="615">
        <v>4</v>
      </c>
    </row>
    <row r="39" spans="1:107" ht="15.75" customHeight="1" x14ac:dyDescent="0.25">
      <c r="A39" s="258" t="s">
        <v>331</v>
      </c>
      <c r="B39" s="619" t="s">
        <v>331</v>
      </c>
      <c r="C39" s="619"/>
      <c r="D39" s="619"/>
      <c r="E39" s="619" t="s">
        <v>331</v>
      </c>
      <c r="F39" s="259"/>
      <c r="G39" s="265" t="s">
        <v>157</v>
      </c>
      <c r="H39" s="261">
        <v>4</v>
      </c>
      <c r="I39" s="262" t="s">
        <v>331</v>
      </c>
      <c r="J39" s="619" t="s">
        <v>331</v>
      </c>
      <c r="K39" s="619" t="s">
        <v>331</v>
      </c>
      <c r="L39" s="619" t="s">
        <v>331</v>
      </c>
      <c r="M39" s="259"/>
      <c r="N39" s="265" t="s">
        <v>157</v>
      </c>
      <c r="O39" s="263">
        <v>4</v>
      </c>
      <c r="P39" s="551"/>
      <c r="Q39" s="281" t="s">
        <v>331</v>
      </c>
      <c r="R39" s="282" t="s">
        <v>331</v>
      </c>
      <c r="S39" s="282" t="s">
        <v>331</v>
      </c>
      <c r="T39" s="282" t="s">
        <v>331</v>
      </c>
      <c r="U39" s="282" t="s">
        <v>331</v>
      </c>
      <c r="V39" s="265" t="s">
        <v>148</v>
      </c>
      <c r="W39" s="261">
        <v>3</v>
      </c>
      <c r="X39" s="285" t="s">
        <v>331</v>
      </c>
      <c r="Y39" s="282" t="s">
        <v>331</v>
      </c>
      <c r="Z39" s="282" t="s">
        <v>331</v>
      </c>
      <c r="AA39" s="282" t="s">
        <v>331</v>
      </c>
      <c r="AB39" s="282" t="s">
        <v>331</v>
      </c>
      <c r="AC39" s="265" t="s">
        <v>148</v>
      </c>
      <c r="AD39" s="263">
        <v>4</v>
      </c>
      <c r="AE39" s="551"/>
      <c r="AF39" s="258" t="s">
        <v>331</v>
      </c>
      <c r="AG39" s="619" t="s">
        <v>331</v>
      </c>
      <c r="AH39" s="619" t="s">
        <v>331</v>
      </c>
      <c r="AI39" s="619"/>
      <c r="AJ39" s="619"/>
      <c r="AK39" s="619"/>
      <c r="AL39" s="265" t="s">
        <v>283</v>
      </c>
      <c r="AM39" s="261">
        <v>2</v>
      </c>
      <c r="AN39" s="262" t="s">
        <v>331</v>
      </c>
      <c r="AO39" s="619" t="s">
        <v>331</v>
      </c>
      <c r="AP39" s="619"/>
      <c r="AQ39" s="619"/>
      <c r="AR39" s="619" t="s">
        <v>331</v>
      </c>
      <c r="AS39" s="265" t="s">
        <v>183</v>
      </c>
      <c r="AT39" s="263">
        <v>3</v>
      </c>
      <c r="AU39" s="551"/>
      <c r="AV39" s="281" t="s">
        <v>331</v>
      </c>
      <c r="AW39" s="282"/>
      <c r="AX39" s="282"/>
      <c r="AY39" s="282"/>
      <c r="AZ39" s="282"/>
      <c r="BA39" s="283" t="s">
        <v>176</v>
      </c>
      <c r="BB39" s="291">
        <v>4</v>
      </c>
      <c r="BC39" s="285" t="s">
        <v>331</v>
      </c>
      <c r="BD39" s="282"/>
      <c r="BE39" s="282"/>
      <c r="BF39" s="282" t="s">
        <v>331</v>
      </c>
      <c r="BG39" s="282"/>
      <c r="BH39" s="283" t="s">
        <v>176</v>
      </c>
      <c r="BI39" s="292">
        <v>3</v>
      </c>
      <c r="BJ39" s="564"/>
      <c r="BK39" s="296"/>
      <c r="BL39" s="294"/>
      <c r="BM39" s="294"/>
      <c r="BN39" s="619" t="s">
        <v>331</v>
      </c>
      <c r="BO39" s="619"/>
      <c r="BP39" s="619"/>
      <c r="BQ39" s="263" t="s">
        <v>178</v>
      </c>
      <c r="BR39" s="261">
        <v>2</v>
      </c>
      <c r="BS39" s="293"/>
      <c r="BT39" s="294"/>
      <c r="BU39" s="619" t="s">
        <v>331</v>
      </c>
      <c r="BV39" s="619"/>
      <c r="BW39" s="619"/>
      <c r="BX39" s="263" t="s">
        <v>178</v>
      </c>
      <c r="BY39" s="263">
        <v>2</v>
      </c>
      <c r="BZ39" s="551"/>
      <c r="CA39" s="620"/>
      <c r="CB39" s="620"/>
      <c r="CC39" s="620"/>
      <c r="CD39" s="299">
        <v>3</v>
      </c>
      <c r="CE39" s="556" t="s">
        <v>388</v>
      </c>
      <c r="CF39" s="623">
        <v>5</v>
      </c>
      <c r="CG39" s="558"/>
      <c r="CH39" s="558"/>
      <c r="CI39" s="299"/>
      <c r="CJ39" s="299">
        <v>3</v>
      </c>
      <c r="CK39" s="299"/>
      <c r="CL39" s="299">
        <v>3</v>
      </c>
      <c r="CM39" s="556" t="s">
        <v>388</v>
      </c>
      <c r="CN39" s="623">
        <v>5</v>
      </c>
      <c r="CO39" s="566" t="s">
        <v>331</v>
      </c>
      <c r="CP39" s="620" t="s">
        <v>331</v>
      </c>
      <c r="CQ39" s="620" t="s">
        <v>331</v>
      </c>
      <c r="CR39" s="620" t="s">
        <v>331</v>
      </c>
      <c r="CS39" s="620" t="s">
        <v>331</v>
      </c>
      <c r="CT39" s="567" t="s">
        <v>71</v>
      </c>
      <c r="CU39" s="563">
        <v>3</v>
      </c>
      <c r="CV39" s="618">
        <v>5</v>
      </c>
      <c r="CW39" s="618">
        <v>5</v>
      </c>
      <c r="CX39" s="619">
        <v>5</v>
      </c>
      <c r="CY39" s="619">
        <v>5</v>
      </c>
      <c r="CZ39" s="619">
        <v>5</v>
      </c>
      <c r="DA39" s="619">
        <v>5</v>
      </c>
      <c r="DB39" s="621" t="s">
        <v>71</v>
      </c>
      <c r="DC39" s="623">
        <v>3</v>
      </c>
    </row>
    <row r="40" spans="1:107" ht="15.75" customHeight="1" x14ac:dyDescent="0.25">
      <c r="A40" s="258" t="s">
        <v>331</v>
      </c>
      <c r="B40" s="619" t="s">
        <v>331</v>
      </c>
      <c r="C40" s="619"/>
      <c r="D40" s="619"/>
      <c r="E40" s="619" t="s">
        <v>331</v>
      </c>
      <c r="F40" s="259"/>
      <c r="G40" s="265" t="s">
        <v>282</v>
      </c>
      <c r="H40" s="261">
        <v>5</v>
      </c>
      <c r="I40" s="262" t="s">
        <v>331</v>
      </c>
      <c r="J40" s="619"/>
      <c r="K40" s="619"/>
      <c r="L40" s="619"/>
      <c r="M40" s="259"/>
      <c r="N40" s="265" t="s">
        <v>282</v>
      </c>
      <c r="O40" s="263">
        <v>5</v>
      </c>
      <c r="P40" s="551"/>
      <c r="Q40" s="281" t="s">
        <v>331</v>
      </c>
      <c r="R40" s="282" t="s">
        <v>331</v>
      </c>
      <c r="S40" s="282" t="s">
        <v>331</v>
      </c>
      <c r="T40" s="282" t="s">
        <v>331</v>
      </c>
      <c r="U40" s="282" t="s">
        <v>331</v>
      </c>
      <c r="V40" s="265" t="s">
        <v>149</v>
      </c>
      <c r="W40" s="261">
        <v>3</v>
      </c>
      <c r="X40" s="285" t="s">
        <v>331</v>
      </c>
      <c r="Y40" s="282" t="s">
        <v>331</v>
      </c>
      <c r="Z40" s="282" t="s">
        <v>331</v>
      </c>
      <c r="AA40" s="282" t="s">
        <v>331</v>
      </c>
      <c r="AB40" s="282" t="s">
        <v>331</v>
      </c>
      <c r="AC40" s="265" t="s">
        <v>149</v>
      </c>
      <c r="AD40" s="263">
        <v>4</v>
      </c>
      <c r="AE40" s="551"/>
      <c r="AF40" s="258" t="s">
        <v>331</v>
      </c>
      <c r="AG40" s="619" t="s">
        <v>331</v>
      </c>
      <c r="AH40" s="619" t="s">
        <v>331</v>
      </c>
      <c r="AI40" s="619" t="s">
        <v>331</v>
      </c>
      <c r="AJ40" s="619" t="s">
        <v>331</v>
      </c>
      <c r="AK40" s="619" t="s">
        <v>331</v>
      </c>
      <c r="AL40" s="265" t="s">
        <v>195</v>
      </c>
      <c r="AM40" s="261">
        <v>30</v>
      </c>
      <c r="AN40" s="262" t="s">
        <v>331</v>
      </c>
      <c r="AO40" s="619" t="s">
        <v>331</v>
      </c>
      <c r="AP40" s="619" t="s">
        <v>331</v>
      </c>
      <c r="AQ40" s="619" t="s">
        <v>331</v>
      </c>
      <c r="AR40" s="619" t="s">
        <v>331</v>
      </c>
      <c r="AS40" s="265" t="s">
        <v>442</v>
      </c>
      <c r="AT40" s="263">
        <v>30</v>
      </c>
      <c r="AU40" s="551" t="s">
        <v>343</v>
      </c>
      <c r="AV40" s="281"/>
      <c r="AW40" s="282"/>
      <c r="AX40" s="282"/>
      <c r="AY40" s="282"/>
      <c r="AZ40" s="282" t="s">
        <v>331</v>
      </c>
      <c r="BA40" s="283" t="s">
        <v>388</v>
      </c>
      <c r="BB40" s="284">
        <v>4</v>
      </c>
      <c r="BC40" s="285"/>
      <c r="BD40" s="282"/>
      <c r="BE40" s="282"/>
      <c r="BF40" s="282"/>
      <c r="BG40" s="282" t="s">
        <v>331</v>
      </c>
      <c r="BH40" s="283" t="s">
        <v>388</v>
      </c>
      <c r="BI40" s="282">
        <v>4</v>
      </c>
      <c r="BJ40" s="564"/>
      <c r="BK40" s="258" t="s">
        <v>331</v>
      </c>
      <c r="BL40" s="619" t="s">
        <v>331</v>
      </c>
      <c r="BM40" s="294"/>
      <c r="BN40" s="294"/>
      <c r="BO40" s="619"/>
      <c r="BP40" s="619"/>
      <c r="BQ40" s="263" t="s">
        <v>7</v>
      </c>
      <c r="BR40" s="261">
        <v>3</v>
      </c>
      <c r="BS40" s="262" t="s">
        <v>331</v>
      </c>
      <c r="BT40" s="619" t="s">
        <v>331</v>
      </c>
      <c r="BU40" s="619" t="s">
        <v>331</v>
      </c>
      <c r="BV40" s="619" t="s">
        <v>331</v>
      </c>
      <c r="BW40" s="619"/>
      <c r="BX40" s="263" t="s">
        <v>7</v>
      </c>
      <c r="BY40" s="263">
        <v>3</v>
      </c>
      <c r="BZ40" s="551" t="s">
        <v>342</v>
      </c>
      <c r="CA40" s="299"/>
      <c r="CB40" s="299"/>
      <c r="CC40" s="299"/>
      <c r="CD40" s="299">
        <v>2</v>
      </c>
      <c r="CE40" s="556" t="s">
        <v>585</v>
      </c>
      <c r="CF40" s="623">
        <v>3</v>
      </c>
      <c r="CG40" s="558"/>
      <c r="CH40" s="558"/>
      <c r="CI40" s="299"/>
      <c r="CJ40" s="299">
        <v>6</v>
      </c>
      <c r="CK40" s="299"/>
      <c r="CL40" s="299">
        <v>6</v>
      </c>
      <c r="CM40" s="556" t="s">
        <v>585</v>
      </c>
      <c r="CN40" s="565">
        <v>3</v>
      </c>
      <c r="CO40" s="566" t="s">
        <v>331</v>
      </c>
      <c r="CP40" s="620"/>
      <c r="CQ40" s="620"/>
      <c r="CR40" s="620"/>
      <c r="CS40" s="620"/>
      <c r="CT40" s="567" t="s">
        <v>586</v>
      </c>
      <c r="CU40" s="563">
        <v>5</v>
      </c>
      <c r="CV40" s="618">
        <v>5</v>
      </c>
      <c r="CW40" s="618"/>
      <c r="CX40" s="619"/>
      <c r="CY40" s="619"/>
      <c r="CZ40" s="619"/>
      <c r="DA40" s="619"/>
      <c r="DB40" s="621" t="s">
        <v>586</v>
      </c>
      <c r="DC40" s="623">
        <v>4</v>
      </c>
    </row>
    <row r="41" spans="1:107" ht="15.75" customHeight="1" x14ac:dyDescent="0.25">
      <c r="A41" s="258"/>
      <c r="B41" s="619" t="s">
        <v>331</v>
      </c>
      <c r="C41" s="619" t="s">
        <v>331</v>
      </c>
      <c r="D41" s="619"/>
      <c r="E41" s="619" t="s">
        <v>331</v>
      </c>
      <c r="F41" s="259"/>
      <c r="G41" s="265" t="s">
        <v>71</v>
      </c>
      <c r="H41" s="261">
        <v>2</v>
      </c>
      <c r="I41" s="262" t="s">
        <v>331</v>
      </c>
      <c r="J41" s="619" t="s">
        <v>331</v>
      </c>
      <c r="K41" s="619" t="s">
        <v>331</v>
      </c>
      <c r="L41" s="619" t="s">
        <v>331</v>
      </c>
      <c r="M41" s="259" t="s">
        <v>331</v>
      </c>
      <c r="N41" s="265" t="s">
        <v>71</v>
      </c>
      <c r="O41" s="263">
        <v>3</v>
      </c>
      <c r="P41" s="551"/>
      <c r="Q41" s="281" t="s">
        <v>331</v>
      </c>
      <c r="R41" s="282" t="s">
        <v>331</v>
      </c>
      <c r="S41" s="282" t="s">
        <v>331</v>
      </c>
      <c r="T41" s="282" t="s">
        <v>331</v>
      </c>
      <c r="U41" s="282" t="s">
        <v>331</v>
      </c>
      <c r="V41" s="265" t="s">
        <v>146</v>
      </c>
      <c r="W41" s="261">
        <v>3</v>
      </c>
      <c r="X41" s="285" t="s">
        <v>331</v>
      </c>
      <c r="Y41" s="282" t="s">
        <v>331</v>
      </c>
      <c r="Z41" s="282" t="s">
        <v>331</v>
      </c>
      <c r="AA41" s="282" t="s">
        <v>331</v>
      </c>
      <c r="AB41" s="282" t="s">
        <v>331</v>
      </c>
      <c r="AC41" s="265" t="s">
        <v>146</v>
      </c>
      <c r="AD41" s="263">
        <v>4</v>
      </c>
      <c r="AE41" s="551"/>
      <c r="AF41" s="258" t="s">
        <v>331</v>
      </c>
      <c r="AG41" s="619" t="s">
        <v>331</v>
      </c>
      <c r="AH41" s="619" t="s">
        <v>331</v>
      </c>
      <c r="AI41" s="619"/>
      <c r="AJ41" s="619" t="s">
        <v>331</v>
      </c>
      <c r="AK41" s="619" t="s">
        <v>331</v>
      </c>
      <c r="AL41" s="265" t="s">
        <v>239</v>
      </c>
      <c r="AM41" s="261">
        <v>5</v>
      </c>
      <c r="AN41" s="262" t="s">
        <v>331</v>
      </c>
      <c r="AO41" s="619" t="s">
        <v>331</v>
      </c>
      <c r="AP41" s="619" t="s">
        <v>331</v>
      </c>
      <c r="AQ41" s="619" t="s">
        <v>331</v>
      </c>
      <c r="AR41" s="619" t="s">
        <v>331</v>
      </c>
      <c r="AS41" s="265" t="s">
        <v>104</v>
      </c>
      <c r="AT41" s="263">
        <v>5</v>
      </c>
      <c r="AU41" s="551"/>
      <c r="AV41" s="281"/>
      <c r="AW41" s="282"/>
      <c r="AX41" s="282"/>
      <c r="AY41" s="282"/>
      <c r="AZ41" s="282" t="s">
        <v>331</v>
      </c>
      <c r="BA41" s="283" t="s">
        <v>585</v>
      </c>
      <c r="BB41" s="284">
        <v>3</v>
      </c>
      <c r="BC41" s="285"/>
      <c r="BD41" s="282"/>
      <c r="BE41" s="282"/>
      <c r="BF41" s="282"/>
      <c r="BG41" s="282" t="s">
        <v>331</v>
      </c>
      <c r="BH41" s="283" t="s">
        <v>585</v>
      </c>
      <c r="BI41" s="282">
        <v>3</v>
      </c>
      <c r="BJ41" s="564"/>
      <c r="BK41" s="258" t="s">
        <v>331</v>
      </c>
      <c r="BL41" s="619" t="s">
        <v>331</v>
      </c>
      <c r="BM41" s="619" t="s">
        <v>331</v>
      </c>
      <c r="BN41" s="619" t="s">
        <v>331</v>
      </c>
      <c r="BO41" s="619" t="s">
        <v>331</v>
      </c>
      <c r="BP41" s="619"/>
      <c r="BQ41" s="263" t="s">
        <v>222</v>
      </c>
      <c r="BR41" s="261">
        <v>3</v>
      </c>
      <c r="BS41" s="262" t="s">
        <v>331</v>
      </c>
      <c r="BT41" s="619" t="s">
        <v>331</v>
      </c>
      <c r="BU41" s="619" t="s">
        <v>331</v>
      </c>
      <c r="BV41" s="619" t="s">
        <v>331</v>
      </c>
      <c r="BW41" s="619" t="s">
        <v>331</v>
      </c>
      <c r="BX41" s="263" t="s">
        <v>222</v>
      </c>
      <c r="BY41" s="263">
        <v>3</v>
      </c>
      <c r="BZ41" s="551" t="s">
        <v>338</v>
      </c>
      <c r="CA41" s="620"/>
      <c r="CB41" s="620"/>
      <c r="CC41" s="620"/>
      <c r="CD41" s="299">
        <v>2</v>
      </c>
      <c r="CE41" s="556" t="s">
        <v>705</v>
      </c>
      <c r="CF41" s="623">
        <v>5</v>
      </c>
      <c r="CG41" s="558"/>
      <c r="CH41" s="558"/>
      <c r="CI41" s="299"/>
      <c r="CJ41" s="299">
        <v>4</v>
      </c>
      <c r="CK41" s="299"/>
      <c r="CL41" s="299">
        <v>4</v>
      </c>
      <c r="CM41" s="556" t="s">
        <v>705</v>
      </c>
      <c r="CN41" s="623">
        <v>5</v>
      </c>
      <c r="CO41" s="566" t="s">
        <v>331</v>
      </c>
      <c r="CP41" s="620" t="s">
        <v>331</v>
      </c>
      <c r="CQ41" s="620" t="s">
        <v>331</v>
      </c>
      <c r="CR41" s="620" t="s">
        <v>331</v>
      </c>
      <c r="CS41" s="620"/>
      <c r="CT41" s="614" t="s">
        <v>119</v>
      </c>
      <c r="CU41" s="563">
        <v>5</v>
      </c>
      <c r="CV41" s="618">
        <v>2</v>
      </c>
      <c r="CW41" s="618">
        <v>2</v>
      </c>
      <c r="CX41" s="619">
        <v>2</v>
      </c>
      <c r="CY41" s="619">
        <v>2</v>
      </c>
      <c r="CZ41" s="619">
        <v>2</v>
      </c>
      <c r="DA41" s="619">
        <v>2</v>
      </c>
      <c r="DB41" s="614" t="s">
        <v>119</v>
      </c>
      <c r="DC41" s="615">
        <v>5</v>
      </c>
    </row>
    <row r="42" spans="1:107" ht="15.75" customHeight="1" x14ac:dyDescent="0.25">
      <c r="A42" s="258" t="s">
        <v>331</v>
      </c>
      <c r="B42" s="619" t="s">
        <v>331</v>
      </c>
      <c r="C42" s="619"/>
      <c r="D42" s="619"/>
      <c r="E42" s="619"/>
      <c r="F42" s="259"/>
      <c r="G42" s="265" t="s">
        <v>65</v>
      </c>
      <c r="H42" s="261">
        <v>5</v>
      </c>
      <c r="I42" s="262" t="s">
        <v>331</v>
      </c>
      <c r="J42" s="619"/>
      <c r="K42" s="619"/>
      <c r="L42" s="619"/>
      <c r="M42" s="259"/>
      <c r="N42" s="265" t="s">
        <v>586</v>
      </c>
      <c r="O42" s="263">
        <v>5</v>
      </c>
      <c r="P42" s="551"/>
      <c r="Q42" s="258" t="s">
        <v>331</v>
      </c>
      <c r="R42" s="619" t="s">
        <v>331</v>
      </c>
      <c r="S42" s="619" t="s">
        <v>331</v>
      </c>
      <c r="T42" s="619"/>
      <c r="U42" s="619"/>
      <c r="V42" s="265" t="s">
        <v>111</v>
      </c>
      <c r="W42" s="261">
        <v>3</v>
      </c>
      <c r="X42" s="262" t="s">
        <v>331</v>
      </c>
      <c r="Y42" s="619" t="s">
        <v>331</v>
      </c>
      <c r="Z42" s="619" t="s">
        <v>331</v>
      </c>
      <c r="AA42" s="259"/>
      <c r="AB42" s="619"/>
      <c r="AC42" s="265" t="s">
        <v>111</v>
      </c>
      <c r="AD42" s="263">
        <v>4</v>
      </c>
      <c r="AE42" s="551"/>
      <c r="AF42" s="258" t="s">
        <v>331</v>
      </c>
      <c r="AG42" s="619" t="s">
        <v>331</v>
      </c>
      <c r="AH42" s="619" t="s">
        <v>331</v>
      </c>
      <c r="AI42" s="619"/>
      <c r="AJ42" s="619" t="s">
        <v>331</v>
      </c>
      <c r="AK42" s="619"/>
      <c r="AL42" s="265" t="s">
        <v>281</v>
      </c>
      <c r="AM42" s="261">
        <v>4</v>
      </c>
      <c r="AN42" s="262" t="s">
        <v>331</v>
      </c>
      <c r="AO42" s="619" t="s">
        <v>331</v>
      </c>
      <c r="AP42" s="619" t="s">
        <v>331</v>
      </c>
      <c r="AQ42" s="619" t="s">
        <v>331</v>
      </c>
      <c r="AR42" s="619" t="s">
        <v>331</v>
      </c>
      <c r="AS42" s="265" t="s">
        <v>117</v>
      </c>
      <c r="AT42" s="263">
        <v>3</v>
      </c>
      <c r="AU42" s="551"/>
      <c r="AV42" s="281"/>
      <c r="AW42" s="282"/>
      <c r="AX42" s="282"/>
      <c r="AY42" s="282"/>
      <c r="AZ42" s="282" t="s">
        <v>331</v>
      </c>
      <c r="BA42" s="283" t="s">
        <v>579</v>
      </c>
      <c r="BB42" s="284">
        <v>4</v>
      </c>
      <c r="BC42" s="285"/>
      <c r="BD42" s="282"/>
      <c r="BE42" s="282"/>
      <c r="BF42" s="282"/>
      <c r="BG42" s="282" t="s">
        <v>331</v>
      </c>
      <c r="BH42" s="283" t="s">
        <v>579</v>
      </c>
      <c r="BI42" s="282">
        <v>4</v>
      </c>
      <c r="BJ42" s="564"/>
      <c r="BK42" s="258" t="s">
        <v>331</v>
      </c>
      <c r="BL42" s="619" t="s">
        <v>331</v>
      </c>
      <c r="BM42" s="619" t="s">
        <v>331</v>
      </c>
      <c r="BN42" s="619" t="s">
        <v>331</v>
      </c>
      <c r="BO42" s="619" t="s">
        <v>331</v>
      </c>
      <c r="BP42" s="619" t="s">
        <v>331</v>
      </c>
      <c r="BQ42" s="263" t="s">
        <v>260</v>
      </c>
      <c r="BR42" s="261">
        <v>4</v>
      </c>
      <c r="BS42" s="262" t="s">
        <v>331</v>
      </c>
      <c r="BT42" s="619" t="s">
        <v>331</v>
      </c>
      <c r="BU42" s="619" t="s">
        <v>331</v>
      </c>
      <c r="BV42" s="619" t="s">
        <v>331</v>
      </c>
      <c r="BW42" s="619" t="s">
        <v>331</v>
      </c>
      <c r="BX42" s="263" t="s">
        <v>118</v>
      </c>
      <c r="BY42" s="263">
        <v>4</v>
      </c>
      <c r="BZ42" s="551"/>
      <c r="CA42" s="299"/>
      <c r="CB42" s="299">
        <v>2</v>
      </c>
      <c r="CC42" s="299"/>
      <c r="CD42" s="299"/>
      <c r="CE42" s="9" t="s">
        <v>1452</v>
      </c>
      <c r="CF42" s="623">
        <v>3</v>
      </c>
      <c r="CG42" s="558"/>
      <c r="CH42" s="558">
        <v>6</v>
      </c>
      <c r="CI42" s="558"/>
      <c r="CJ42" s="558"/>
      <c r="CK42" s="558"/>
      <c r="CL42" s="558"/>
      <c r="CM42" s="9" t="s">
        <v>1452</v>
      </c>
      <c r="CN42" s="565">
        <v>3</v>
      </c>
      <c r="CO42" s="566" t="s">
        <v>331</v>
      </c>
      <c r="CP42" s="620"/>
      <c r="CQ42" s="620" t="s">
        <v>331</v>
      </c>
      <c r="CR42" s="620" t="s">
        <v>331</v>
      </c>
      <c r="CS42" s="620"/>
      <c r="CT42" s="567" t="s">
        <v>107</v>
      </c>
      <c r="CU42" s="563">
        <v>5</v>
      </c>
      <c r="CV42" s="618">
        <v>3</v>
      </c>
      <c r="CW42" s="618">
        <v>3</v>
      </c>
      <c r="CX42" s="619">
        <v>3</v>
      </c>
      <c r="CY42" s="619"/>
      <c r="CZ42" s="619">
        <v>3</v>
      </c>
      <c r="DA42" s="619"/>
      <c r="DB42" s="621" t="s">
        <v>107</v>
      </c>
      <c r="DC42" s="615">
        <v>5</v>
      </c>
    </row>
    <row r="43" spans="1:107" ht="15.75" customHeight="1" x14ac:dyDescent="0.25">
      <c r="A43" s="258" t="s">
        <v>331</v>
      </c>
      <c r="B43" s="619"/>
      <c r="C43" s="619" t="s">
        <v>331</v>
      </c>
      <c r="D43" s="619"/>
      <c r="E43" s="619" t="s">
        <v>331</v>
      </c>
      <c r="F43" s="259"/>
      <c r="G43" s="265" t="s">
        <v>107</v>
      </c>
      <c r="H43" s="261">
        <v>6</v>
      </c>
      <c r="I43" s="262" t="s">
        <v>331</v>
      </c>
      <c r="J43" s="619"/>
      <c r="K43" s="619" t="s">
        <v>331</v>
      </c>
      <c r="L43" s="619" t="s">
        <v>331</v>
      </c>
      <c r="M43" s="259"/>
      <c r="N43" s="265" t="s">
        <v>107</v>
      </c>
      <c r="O43" s="263">
        <v>5</v>
      </c>
      <c r="P43" s="551"/>
      <c r="Q43" s="258"/>
      <c r="R43" s="619"/>
      <c r="S43" s="619"/>
      <c r="T43" s="619"/>
      <c r="U43" s="619"/>
      <c r="V43" s="265" t="s">
        <v>514</v>
      </c>
      <c r="W43" s="261">
        <v>5</v>
      </c>
      <c r="X43" s="262"/>
      <c r="Y43" s="619"/>
      <c r="Z43" s="619"/>
      <c r="AA43" s="259"/>
      <c r="AB43" s="619"/>
      <c r="AC43" s="265" t="s">
        <v>514</v>
      </c>
      <c r="AD43" s="263">
        <v>5</v>
      </c>
      <c r="AE43" s="551" t="s">
        <v>340</v>
      </c>
      <c r="AF43" s="301"/>
      <c r="AG43" s="302"/>
      <c r="AH43" s="302"/>
      <c r="AI43" s="302"/>
      <c r="AJ43" s="302"/>
      <c r="AK43" s="302" t="s">
        <v>331</v>
      </c>
      <c r="AL43" s="260" t="s">
        <v>402</v>
      </c>
      <c r="AM43" s="303">
        <v>4</v>
      </c>
      <c r="AN43" s="304"/>
      <c r="AO43" s="302"/>
      <c r="AP43" s="302"/>
      <c r="AQ43" s="302"/>
      <c r="AR43" s="302" t="s">
        <v>331</v>
      </c>
      <c r="AS43" s="260" t="s">
        <v>579</v>
      </c>
      <c r="AT43" s="305">
        <v>4</v>
      </c>
      <c r="AU43" s="579"/>
      <c r="AV43" s="281"/>
      <c r="AW43" s="282"/>
      <c r="AX43" s="282"/>
      <c r="AY43" s="282"/>
      <c r="AZ43" s="282" t="s">
        <v>331</v>
      </c>
      <c r="BA43" s="283" t="s">
        <v>584</v>
      </c>
      <c r="BB43" s="284">
        <v>3</v>
      </c>
      <c r="BC43" s="285"/>
      <c r="BD43" s="282"/>
      <c r="BE43" s="282"/>
      <c r="BF43" s="282"/>
      <c r="BG43" s="282" t="s">
        <v>331</v>
      </c>
      <c r="BH43" s="283" t="s">
        <v>584</v>
      </c>
      <c r="BI43" s="282">
        <v>3</v>
      </c>
      <c r="BJ43" s="564"/>
      <c r="BK43" s="296"/>
      <c r="BL43" s="294"/>
      <c r="BM43" s="294"/>
      <c r="BN43" s="294"/>
      <c r="BO43" s="619"/>
      <c r="BP43" s="619" t="s">
        <v>331</v>
      </c>
      <c r="BQ43" s="263" t="s">
        <v>266</v>
      </c>
      <c r="BR43" s="261">
        <v>2</v>
      </c>
      <c r="BS43" s="262" t="s">
        <v>331</v>
      </c>
      <c r="BT43" s="619" t="s">
        <v>331</v>
      </c>
      <c r="BU43" s="619" t="s">
        <v>331</v>
      </c>
      <c r="BV43" s="619" t="s">
        <v>331</v>
      </c>
      <c r="BW43" s="619" t="s">
        <v>331</v>
      </c>
      <c r="BX43" s="263" t="s">
        <v>266</v>
      </c>
      <c r="BY43" s="263">
        <v>3</v>
      </c>
      <c r="BZ43" s="551" t="s">
        <v>338</v>
      </c>
      <c r="CA43" s="299">
        <v>2</v>
      </c>
      <c r="CB43" s="299">
        <v>2</v>
      </c>
      <c r="CC43" s="299">
        <v>2</v>
      </c>
      <c r="CD43" s="299"/>
      <c r="CE43" s="263" t="s">
        <v>157</v>
      </c>
      <c r="CF43" s="623">
        <v>4</v>
      </c>
      <c r="CG43" s="558">
        <v>4</v>
      </c>
      <c r="CH43" s="558">
        <v>4</v>
      </c>
      <c r="CI43" s="299">
        <v>4</v>
      </c>
      <c r="CJ43" s="299">
        <v>4</v>
      </c>
      <c r="CK43" s="299">
        <v>4</v>
      </c>
      <c r="CL43" s="299">
        <v>4</v>
      </c>
      <c r="CM43" s="263" t="s">
        <v>157</v>
      </c>
      <c r="CN43" s="565">
        <v>4</v>
      </c>
      <c r="CO43" s="566"/>
      <c r="CP43" s="620"/>
      <c r="CQ43" s="620" t="s">
        <v>331</v>
      </c>
      <c r="CR43" s="620" t="s">
        <v>331</v>
      </c>
      <c r="CS43" s="620"/>
      <c r="CT43" s="614" t="s">
        <v>515</v>
      </c>
      <c r="CU43" s="623">
        <v>5</v>
      </c>
      <c r="CV43" s="618"/>
      <c r="CW43" s="618"/>
      <c r="CX43" s="619">
        <v>5</v>
      </c>
      <c r="CY43" s="619"/>
      <c r="CZ43" s="619"/>
      <c r="DA43" s="619"/>
      <c r="DB43" s="621" t="s">
        <v>515</v>
      </c>
      <c r="DC43" s="615">
        <v>4</v>
      </c>
    </row>
    <row r="44" spans="1:107" ht="15.75" customHeight="1" thickBot="1" x14ac:dyDescent="0.3">
      <c r="A44" s="306" t="s">
        <v>331</v>
      </c>
      <c r="B44" s="307" t="s">
        <v>331</v>
      </c>
      <c r="C44" s="307" t="s">
        <v>331</v>
      </c>
      <c r="D44" s="307" t="s">
        <v>331</v>
      </c>
      <c r="E44" s="307" t="s">
        <v>331</v>
      </c>
      <c r="F44" s="308" t="s">
        <v>331</v>
      </c>
      <c r="G44" s="309" t="s">
        <v>262</v>
      </c>
      <c r="H44" s="310">
        <v>2</v>
      </c>
      <c r="I44" s="311" t="s">
        <v>331</v>
      </c>
      <c r="J44" s="307" t="s">
        <v>331</v>
      </c>
      <c r="K44" s="307" t="s">
        <v>331</v>
      </c>
      <c r="L44" s="307" t="s">
        <v>331</v>
      </c>
      <c r="M44" s="308" t="s">
        <v>331</v>
      </c>
      <c r="N44" s="309" t="s">
        <v>262</v>
      </c>
      <c r="O44" s="312">
        <v>3</v>
      </c>
      <c r="P44" s="580"/>
      <c r="Q44" s="258" t="s">
        <v>331</v>
      </c>
      <c r="R44" s="619" t="s">
        <v>331</v>
      </c>
      <c r="S44" s="619" t="s">
        <v>331</v>
      </c>
      <c r="T44" s="619" t="s">
        <v>331</v>
      </c>
      <c r="U44" s="619" t="s">
        <v>331</v>
      </c>
      <c r="V44" s="265" t="s">
        <v>116</v>
      </c>
      <c r="W44" s="261">
        <v>4</v>
      </c>
      <c r="X44" s="262" t="s">
        <v>331</v>
      </c>
      <c r="Y44" s="619" t="s">
        <v>331</v>
      </c>
      <c r="Z44" s="619" t="s">
        <v>331</v>
      </c>
      <c r="AA44" s="259" t="s">
        <v>331</v>
      </c>
      <c r="AB44" s="619" t="s">
        <v>331</v>
      </c>
      <c r="AC44" s="265" t="s">
        <v>116</v>
      </c>
      <c r="AD44" s="263">
        <v>4</v>
      </c>
      <c r="AE44" s="551"/>
      <c r="AF44" s="258"/>
      <c r="AG44" s="619"/>
      <c r="AH44" s="619"/>
      <c r="AI44" s="619"/>
      <c r="AJ44" s="619"/>
      <c r="AK44" s="619" t="s">
        <v>331</v>
      </c>
      <c r="AL44" s="265" t="s">
        <v>583</v>
      </c>
      <c r="AM44" s="261">
        <v>3</v>
      </c>
      <c r="AN44" s="262"/>
      <c r="AO44" s="619"/>
      <c r="AP44" s="619"/>
      <c r="AQ44" s="619"/>
      <c r="AR44" s="619" t="s">
        <v>331</v>
      </c>
      <c r="AS44" s="265" t="s">
        <v>584</v>
      </c>
      <c r="AT44" s="263">
        <v>3</v>
      </c>
      <c r="AU44" s="551"/>
      <c r="AV44" s="281" t="s">
        <v>331</v>
      </c>
      <c r="AW44" s="282" t="s">
        <v>331</v>
      </c>
      <c r="AX44" s="282" t="s">
        <v>331</v>
      </c>
      <c r="AY44" s="282" t="s">
        <v>331</v>
      </c>
      <c r="AZ44" s="282"/>
      <c r="BA44" s="290" t="s">
        <v>157</v>
      </c>
      <c r="BB44" s="291">
        <v>4</v>
      </c>
      <c r="BC44" s="285" t="s">
        <v>331</v>
      </c>
      <c r="BD44" s="282" t="s">
        <v>331</v>
      </c>
      <c r="BE44" s="282" t="s">
        <v>331</v>
      </c>
      <c r="BF44" s="282" t="s">
        <v>331</v>
      </c>
      <c r="BG44" s="282" t="s">
        <v>331</v>
      </c>
      <c r="BH44" s="283" t="s">
        <v>157</v>
      </c>
      <c r="BI44" s="292">
        <v>4</v>
      </c>
      <c r="BJ44" s="564"/>
      <c r="BK44" s="296"/>
      <c r="BL44" s="619" t="s">
        <v>331</v>
      </c>
      <c r="BM44" s="294"/>
      <c r="BN44" s="294"/>
      <c r="BO44" s="619"/>
      <c r="BP44" s="619"/>
      <c r="BQ44" s="263" t="s">
        <v>285</v>
      </c>
      <c r="BR44" s="261">
        <v>5</v>
      </c>
      <c r="BS44" s="262" t="s">
        <v>331</v>
      </c>
      <c r="BT44" s="619" t="s">
        <v>331</v>
      </c>
      <c r="BU44" s="619" t="s">
        <v>331</v>
      </c>
      <c r="BV44" s="619" t="s">
        <v>331</v>
      </c>
      <c r="BW44" s="619"/>
      <c r="BX44" s="263" t="s">
        <v>20</v>
      </c>
      <c r="BY44" s="263">
        <v>5</v>
      </c>
      <c r="BZ44" s="551" t="s">
        <v>340</v>
      </c>
      <c r="CA44" s="299">
        <v>3</v>
      </c>
      <c r="CB44" s="299"/>
      <c r="CC44" s="299">
        <v>3</v>
      </c>
      <c r="CD44" s="299"/>
      <c r="CE44" s="283" t="s">
        <v>720</v>
      </c>
      <c r="CF44" s="623">
        <v>3</v>
      </c>
      <c r="CG44" s="558">
        <v>5</v>
      </c>
      <c r="CH44" s="558"/>
      <c r="CI44" s="299">
        <v>5</v>
      </c>
      <c r="CJ44" s="299"/>
      <c r="CK44" s="299"/>
      <c r="CL44" s="299"/>
      <c r="CM44" s="283" t="s">
        <v>720</v>
      </c>
      <c r="CN44" s="565">
        <v>3</v>
      </c>
      <c r="CU44" s="9"/>
      <c r="DC44" s="9"/>
    </row>
    <row r="45" spans="1:107" ht="15.75" customHeight="1" x14ac:dyDescent="0.25">
      <c r="Q45" s="258" t="s">
        <v>331</v>
      </c>
      <c r="R45" s="619" t="s">
        <v>331</v>
      </c>
      <c r="S45" s="619" t="s">
        <v>331</v>
      </c>
      <c r="T45" s="619" t="s">
        <v>331</v>
      </c>
      <c r="U45" s="619" t="s">
        <v>331</v>
      </c>
      <c r="V45" s="265" t="s">
        <v>106</v>
      </c>
      <c r="W45" s="261">
        <v>3</v>
      </c>
      <c r="X45" s="262" t="s">
        <v>331</v>
      </c>
      <c r="Y45" s="619" t="s">
        <v>331</v>
      </c>
      <c r="Z45" s="619" t="s">
        <v>331</v>
      </c>
      <c r="AA45" s="259" t="s">
        <v>331</v>
      </c>
      <c r="AB45" s="619" t="s">
        <v>331</v>
      </c>
      <c r="AC45" s="265" t="s">
        <v>106</v>
      </c>
      <c r="AD45" s="263">
        <v>4</v>
      </c>
      <c r="AE45" s="551"/>
      <c r="AF45" s="258" t="s">
        <v>331</v>
      </c>
      <c r="AG45" s="619" t="s">
        <v>331</v>
      </c>
      <c r="AH45" s="619" t="s">
        <v>331</v>
      </c>
      <c r="AI45" s="619" t="s">
        <v>331</v>
      </c>
      <c r="AJ45" s="619" t="s">
        <v>331</v>
      </c>
      <c r="AK45" s="619"/>
      <c r="AL45" s="265" t="s">
        <v>255</v>
      </c>
      <c r="AM45" s="261">
        <v>3</v>
      </c>
      <c r="AN45" s="262" t="s">
        <v>331</v>
      </c>
      <c r="AO45" s="619" t="s">
        <v>331</v>
      </c>
      <c r="AP45" s="619" t="s">
        <v>331</v>
      </c>
      <c r="AQ45" s="619" t="s">
        <v>331</v>
      </c>
      <c r="AR45" s="619" t="s">
        <v>331</v>
      </c>
      <c r="AS45" s="265" t="s">
        <v>119</v>
      </c>
      <c r="AT45" s="263">
        <v>5</v>
      </c>
      <c r="AU45" s="551"/>
      <c r="AV45" s="281" t="s">
        <v>331</v>
      </c>
      <c r="AW45" s="282" t="s">
        <v>331</v>
      </c>
      <c r="AX45" s="282" t="s">
        <v>331</v>
      </c>
      <c r="AY45" s="282" t="s">
        <v>331</v>
      </c>
      <c r="AZ45" s="282" t="s">
        <v>331</v>
      </c>
      <c r="BA45" s="290" t="s">
        <v>71</v>
      </c>
      <c r="BB45" s="291">
        <v>3</v>
      </c>
      <c r="BC45" s="285" t="s">
        <v>331</v>
      </c>
      <c r="BD45" s="282" t="s">
        <v>331</v>
      </c>
      <c r="BE45" s="282" t="s">
        <v>331</v>
      </c>
      <c r="BF45" s="282" t="s">
        <v>331</v>
      </c>
      <c r="BG45" s="282" t="s">
        <v>331</v>
      </c>
      <c r="BH45" s="290" t="s">
        <v>71</v>
      </c>
      <c r="BI45" s="292">
        <v>3</v>
      </c>
      <c r="BJ45" s="564"/>
      <c r="BK45" s="258" t="s">
        <v>331</v>
      </c>
      <c r="BL45" s="619" t="s">
        <v>331</v>
      </c>
      <c r="BM45" s="619" t="s">
        <v>331</v>
      </c>
      <c r="BN45" s="619" t="s">
        <v>331</v>
      </c>
      <c r="BO45" s="619"/>
      <c r="BP45" s="619" t="s">
        <v>331</v>
      </c>
      <c r="BQ45" s="263" t="s">
        <v>223</v>
      </c>
      <c r="BR45" s="261">
        <v>3</v>
      </c>
      <c r="BS45" s="262" t="s">
        <v>331</v>
      </c>
      <c r="BT45" s="619" t="s">
        <v>331</v>
      </c>
      <c r="BU45" s="619" t="s">
        <v>331</v>
      </c>
      <c r="BV45" s="619" t="s">
        <v>331</v>
      </c>
      <c r="BW45" s="619" t="s">
        <v>331</v>
      </c>
      <c r="BX45" s="263" t="s">
        <v>223</v>
      </c>
      <c r="BY45" s="263">
        <v>3</v>
      </c>
      <c r="BZ45" s="551" t="s">
        <v>338</v>
      </c>
      <c r="CA45" s="299">
        <v>3</v>
      </c>
      <c r="CB45" s="299">
        <v>3</v>
      </c>
      <c r="CC45" s="299">
        <v>3</v>
      </c>
      <c r="CD45" s="299">
        <v>3</v>
      </c>
      <c r="CE45" s="263" t="s">
        <v>71</v>
      </c>
      <c r="CF45" s="623">
        <v>3</v>
      </c>
      <c r="CG45" s="558">
        <v>5</v>
      </c>
      <c r="CH45" s="558">
        <v>5</v>
      </c>
      <c r="CI45" s="299">
        <v>5</v>
      </c>
      <c r="CJ45" s="299">
        <v>5</v>
      </c>
      <c r="CK45" s="299">
        <v>5</v>
      </c>
      <c r="CL45" s="299">
        <v>5</v>
      </c>
      <c r="CM45" s="263" t="s">
        <v>71</v>
      </c>
      <c r="CN45" s="623">
        <v>3</v>
      </c>
      <c r="CU45" s="9"/>
      <c r="DC45" s="9"/>
    </row>
    <row r="46" spans="1:107" ht="15.75" customHeight="1" x14ac:dyDescent="0.25">
      <c r="Q46" s="258"/>
      <c r="R46" s="619" t="s">
        <v>331</v>
      </c>
      <c r="S46" s="619"/>
      <c r="T46" s="619"/>
      <c r="U46" s="619" t="s">
        <v>331</v>
      </c>
      <c r="V46" s="265" t="s">
        <v>21</v>
      </c>
      <c r="W46" s="261">
        <v>3</v>
      </c>
      <c r="X46" s="262"/>
      <c r="Y46" s="619" t="s">
        <v>331</v>
      </c>
      <c r="Z46" s="619"/>
      <c r="AA46" s="259"/>
      <c r="AB46" s="619"/>
      <c r="AC46" s="265" t="s">
        <v>21</v>
      </c>
      <c r="AD46" s="263">
        <v>3</v>
      </c>
      <c r="AE46" s="551"/>
      <c r="AF46" s="258" t="s">
        <v>331</v>
      </c>
      <c r="AG46" s="619" t="s">
        <v>331</v>
      </c>
      <c r="AH46" s="619"/>
      <c r="AI46" s="619"/>
      <c r="AJ46" s="619" t="s">
        <v>331</v>
      </c>
      <c r="AK46" s="619"/>
      <c r="AL46" s="265" t="s">
        <v>157</v>
      </c>
      <c r="AM46" s="261">
        <v>2</v>
      </c>
      <c r="AN46" s="262" t="s">
        <v>331</v>
      </c>
      <c r="AO46" s="619" t="s">
        <v>331</v>
      </c>
      <c r="AP46" s="619" t="s">
        <v>331</v>
      </c>
      <c r="AQ46" s="619" t="s">
        <v>331</v>
      </c>
      <c r="AR46" s="619" t="s">
        <v>331</v>
      </c>
      <c r="AS46" s="265" t="s">
        <v>157</v>
      </c>
      <c r="AT46" s="263">
        <v>4</v>
      </c>
      <c r="AU46" s="551"/>
      <c r="AV46" s="281" t="s">
        <v>331</v>
      </c>
      <c r="AW46" s="282"/>
      <c r="AX46" s="282"/>
      <c r="AY46" s="282"/>
      <c r="AZ46" s="282"/>
      <c r="BA46" s="290" t="s">
        <v>586</v>
      </c>
      <c r="BB46" s="291">
        <v>5</v>
      </c>
      <c r="BC46" s="285"/>
      <c r="BD46" s="282"/>
      <c r="BE46" s="282"/>
      <c r="BF46" s="282"/>
      <c r="BG46" s="282"/>
      <c r="BH46" s="283" t="s">
        <v>586</v>
      </c>
      <c r="BI46" s="292">
        <v>5</v>
      </c>
      <c r="BJ46" s="564" t="s">
        <v>563</v>
      </c>
      <c r="BK46" s="296"/>
      <c r="BL46" s="294"/>
      <c r="BM46" s="294"/>
      <c r="BN46" s="294"/>
      <c r="BO46" s="619"/>
      <c r="BP46" s="619" t="s">
        <v>331</v>
      </c>
      <c r="BQ46" s="263" t="s">
        <v>264</v>
      </c>
      <c r="BR46" s="261">
        <v>4</v>
      </c>
      <c r="BS46" s="262" t="s">
        <v>331</v>
      </c>
      <c r="BT46" s="619" t="s">
        <v>331</v>
      </c>
      <c r="BU46" s="619" t="s">
        <v>331</v>
      </c>
      <c r="BV46" s="619" t="s">
        <v>331</v>
      </c>
      <c r="BW46" s="619" t="s">
        <v>331</v>
      </c>
      <c r="BX46" s="263" t="s">
        <v>264</v>
      </c>
      <c r="BY46" s="263">
        <v>3</v>
      </c>
      <c r="BZ46" s="551" t="s">
        <v>338</v>
      </c>
      <c r="CA46" s="299">
        <v>3</v>
      </c>
      <c r="CB46" s="620"/>
      <c r="CC46" s="620"/>
      <c r="CD46" s="620"/>
      <c r="CE46" s="263" t="s">
        <v>586</v>
      </c>
      <c r="CF46" s="623">
        <v>5</v>
      </c>
      <c r="CG46" s="558">
        <v>5</v>
      </c>
      <c r="CH46" s="558"/>
      <c r="CI46" s="299"/>
      <c r="CJ46" s="299"/>
      <c r="CK46" s="299"/>
      <c r="CL46" s="299"/>
      <c r="CM46" s="263" t="s">
        <v>586</v>
      </c>
      <c r="CN46" s="623">
        <v>4</v>
      </c>
      <c r="CU46" s="9"/>
      <c r="DC46" s="9"/>
    </row>
    <row r="47" spans="1:107" ht="15.75" customHeight="1" x14ac:dyDescent="0.25">
      <c r="Q47" s="258"/>
      <c r="R47" s="619"/>
      <c r="S47" s="619"/>
      <c r="T47" s="619"/>
      <c r="U47" s="619"/>
      <c r="V47" s="265" t="s">
        <v>131</v>
      </c>
      <c r="W47" s="261">
        <v>5</v>
      </c>
      <c r="X47" s="262"/>
      <c r="Y47" s="619" t="s">
        <v>331</v>
      </c>
      <c r="Z47" s="619"/>
      <c r="AA47" s="259"/>
      <c r="AB47" s="619"/>
      <c r="AC47" s="265" t="s">
        <v>131</v>
      </c>
      <c r="AD47" s="263">
        <v>3</v>
      </c>
      <c r="AE47" s="551" t="s">
        <v>566</v>
      </c>
      <c r="AF47" s="258" t="s">
        <v>331</v>
      </c>
      <c r="AG47" s="619" t="s">
        <v>331</v>
      </c>
      <c r="AH47" s="619" t="s">
        <v>331</v>
      </c>
      <c r="AI47" s="619"/>
      <c r="AJ47" s="619" t="s">
        <v>331</v>
      </c>
      <c r="AK47" s="619"/>
      <c r="AL47" s="295" t="s">
        <v>71</v>
      </c>
      <c r="AM47" s="268">
        <v>2</v>
      </c>
      <c r="AN47" s="618" t="s">
        <v>331</v>
      </c>
      <c r="AO47" s="619" t="s">
        <v>331</v>
      </c>
      <c r="AP47" s="619" t="s">
        <v>331</v>
      </c>
      <c r="AQ47" s="619" t="s">
        <v>331</v>
      </c>
      <c r="AR47" s="619" t="s">
        <v>331</v>
      </c>
      <c r="AS47" s="265" t="s">
        <v>71</v>
      </c>
      <c r="AT47" s="263">
        <v>3</v>
      </c>
      <c r="AU47" s="551"/>
      <c r="AV47" s="281" t="s">
        <v>331</v>
      </c>
      <c r="AW47" s="282" t="s">
        <v>331</v>
      </c>
      <c r="AX47" s="282" t="s">
        <v>331</v>
      </c>
      <c r="AY47" s="282" t="s">
        <v>331</v>
      </c>
      <c r="AZ47" s="282"/>
      <c r="BA47" s="283" t="s">
        <v>119</v>
      </c>
      <c r="BB47" s="291">
        <v>5</v>
      </c>
      <c r="BC47" s="285" t="s">
        <v>331</v>
      </c>
      <c r="BD47" s="282" t="s">
        <v>331</v>
      </c>
      <c r="BE47" s="282" t="s">
        <v>331</v>
      </c>
      <c r="BF47" s="282" t="s">
        <v>331</v>
      </c>
      <c r="BG47" s="282" t="s">
        <v>331</v>
      </c>
      <c r="BH47" s="283" t="s">
        <v>119</v>
      </c>
      <c r="BI47" s="292">
        <v>5</v>
      </c>
      <c r="BJ47" s="564"/>
      <c r="BK47" s="296"/>
      <c r="BL47" s="294"/>
      <c r="BM47" s="294"/>
      <c r="BN47" s="294"/>
      <c r="BO47" s="619"/>
      <c r="BP47" s="619" t="s">
        <v>331</v>
      </c>
      <c r="BQ47" s="263" t="s">
        <v>277</v>
      </c>
      <c r="BR47" s="261">
        <v>3</v>
      </c>
      <c r="BS47" s="262" t="s">
        <v>331</v>
      </c>
      <c r="BT47" s="619" t="s">
        <v>331</v>
      </c>
      <c r="BU47" s="619" t="s">
        <v>331</v>
      </c>
      <c r="BV47" s="619" t="s">
        <v>331</v>
      </c>
      <c r="BW47" s="619" t="s">
        <v>331</v>
      </c>
      <c r="BX47" s="263" t="s">
        <v>102</v>
      </c>
      <c r="BY47" s="263">
        <v>4</v>
      </c>
      <c r="BZ47" s="551"/>
      <c r="CA47" s="299"/>
      <c r="CB47" s="299"/>
      <c r="CC47" s="299">
        <v>3</v>
      </c>
      <c r="CD47" s="299"/>
      <c r="CE47" s="569" t="s">
        <v>596</v>
      </c>
      <c r="CF47" s="623">
        <v>5</v>
      </c>
      <c r="CG47" s="558"/>
      <c r="CH47" s="558"/>
      <c r="CI47" s="299">
        <v>5</v>
      </c>
      <c r="CJ47" s="299"/>
      <c r="CK47" s="299"/>
      <c r="CL47" s="299"/>
      <c r="CM47" s="569" t="s">
        <v>596</v>
      </c>
      <c r="CN47" s="565">
        <v>4</v>
      </c>
      <c r="CU47" s="9"/>
      <c r="DC47" s="9"/>
    </row>
    <row r="48" spans="1:107" ht="15.75" customHeight="1" x14ac:dyDescent="0.25">
      <c r="Q48" s="258"/>
      <c r="R48" s="619"/>
      <c r="S48" s="619"/>
      <c r="T48" s="619"/>
      <c r="U48" s="619"/>
      <c r="V48" s="265" t="s">
        <v>60</v>
      </c>
      <c r="W48" s="261">
        <v>6</v>
      </c>
      <c r="X48" s="262"/>
      <c r="Y48" s="619"/>
      <c r="Z48" s="619"/>
      <c r="AA48" s="259"/>
      <c r="AB48" s="619"/>
      <c r="AC48" s="265" t="s">
        <v>60</v>
      </c>
      <c r="AD48" s="263">
        <v>3</v>
      </c>
      <c r="AE48" s="551" t="s">
        <v>575</v>
      </c>
      <c r="AF48" s="258" t="s">
        <v>331</v>
      </c>
      <c r="AG48" s="619" t="s">
        <v>331</v>
      </c>
      <c r="AH48" s="619"/>
      <c r="AI48" s="619"/>
      <c r="AJ48" s="619"/>
      <c r="AK48" s="619"/>
      <c r="AL48" s="265" t="s">
        <v>65</v>
      </c>
      <c r="AM48" s="261">
        <v>5</v>
      </c>
      <c r="AN48" s="262"/>
      <c r="AO48" s="619"/>
      <c r="AP48" s="619"/>
      <c r="AQ48" s="619"/>
      <c r="AR48" s="619"/>
      <c r="AS48" s="265" t="s">
        <v>586</v>
      </c>
      <c r="AT48" s="263">
        <v>5</v>
      </c>
      <c r="AU48" s="551" t="s">
        <v>340</v>
      </c>
      <c r="AV48" s="281" t="s">
        <v>331</v>
      </c>
      <c r="AW48" s="282"/>
      <c r="AX48" s="282" t="s">
        <v>331</v>
      </c>
      <c r="AY48" s="282" t="s">
        <v>331</v>
      </c>
      <c r="AZ48" s="282"/>
      <c r="BA48" s="290" t="s">
        <v>107</v>
      </c>
      <c r="BB48" s="291">
        <v>5</v>
      </c>
      <c r="BC48" s="285" t="s">
        <v>331</v>
      </c>
      <c r="BD48" s="282" t="s">
        <v>331</v>
      </c>
      <c r="BE48" s="282" t="s">
        <v>331</v>
      </c>
      <c r="BF48" s="282" t="s">
        <v>331</v>
      </c>
      <c r="BG48" s="282"/>
      <c r="BH48" s="283" t="s">
        <v>107</v>
      </c>
      <c r="BI48" s="292">
        <v>5</v>
      </c>
      <c r="BJ48" s="564"/>
      <c r="BK48" s="258" t="s">
        <v>331</v>
      </c>
      <c r="BL48" s="619" t="s">
        <v>331</v>
      </c>
      <c r="BM48" s="619" t="s">
        <v>331</v>
      </c>
      <c r="BN48" s="294"/>
      <c r="BO48" s="619"/>
      <c r="BP48" s="619"/>
      <c r="BQ48" s="263" t="s">
        <v>283</v>
      </c>
      <c r="BR48" s="261">
        <v>2</v>
      </c>
      <c r="BS48" s="262" t="s">
        <v>331</v>
      </c>
      <c r="BT48" s="619" t="s">
        <v>331</v>
      </c>
      <c r="BU48" s="294"/>
      <c r="BV48" s="619"/>
      <c r="BW48" s="619" t="s">
        <v>331</v>
      </c>
      <c r="BX48" s="263" t="s">
        <v>398</v>
      </c>
      <c r="BY48" s="263">
        <v>2</v>
      </c>
      <c r="BZ48" s="551"/>
      <c r="CA48" s="299">
        <v>2</v>
      </c>
      <c r="CB48" s="299">
        <v>2</v>
      </c>
      <c r="CC48" s="299">
        <v>2</v>
      </c>
      <c r="CD48" s="299"/>
      <c r="CE48" s="569" t="s">
        <v>119</v>
      </c>
      <c r="CF48" s="623">
        <v>5</v>
      </c>
      <c r="CG48" s="558">
        <v>2</v>
      </c>
      <c r="CH48" s="558">
        <v>2</v>
      </c>
      <c r="CI48" s="299">
        <v>2</v>
      </c>
      <c r="CJ48" s="299">
        <v>2</v>
      </c>
      <c r="CK48" s="299">
        <v>2</v>
      </c>
      <c r="CL48" s="299">
        <v>2</v>
      </c>
      <c r="CM48" s="569" t="s">
        <v>119</v>
      </c>
      <c r="CN48" s="565">
        <v>5</v>
      </c>
      <c r="CU48" s="9"/>
      <c r="DC48" s="9"/>
    </row>
    <row r="49" spans="17:107" ht="15.75" customHeight="1" x14ac:dyDescent="0.25">
      <c r="Q49" s="258"/>
      <c r="R49" s="619" t="s">
        <v>331</v>
      </c>
      <c r="S49" s="619"/>
      <c r="T49" s="619"/>
      <c r="U49" s="619"/>
      <c r="V49" s="265" t="s">
        <v>168</v>
      </c>
      <c r="W49" s="261">
        <v>5</v>
      </c>
      <c r="X49" s="262" t="s">
        <v>331</v>
      </c>
      <c r="Y49" s="619" t="s">
        <v>331</v>
      </c>
      <c r="Z49" s="619"/>
      <c r="AA49" s="259"/>
      <c r="AB49" s="619"/>
      <c r="AC49" s="265" t="s">
        <v>24</v>
      </c>
      <c r="AD49" s="263">
        <v>5</v>
      </c>
      <c r="AE49" s="551"/>
      <c r="AF49" s="258" t="s">
        <v>331</v>
      </c>
      <c r="AG49" s="619" t="s">
        <v>331</v>
      </c>
      <c r="AH49" s="619" t="s">
        <v>331</v>
      </c>
      <c r="AI49" s="619"/>
      <c r="AJ49" s="619" t="s">
        <v>331</v>
      </c>
      <c r="AK49" s="619"/>
      <c r="AL49" s="265" t="s">
        <v>107</v>
      </c>
      <c r="AM49" s="261">
        <v>6</v>
      </c>
      <c r="AN49" s="262" t="s">
        <v>331</v>
      </c>
      <c r="AO49" s="619" t="s">
        <v>331</v>
      </c>
      <c r="AP49" s="619" t="s">
        <v>331</v>
      </c>
      <c r="AQ49" s="619" t="s">
        <v>331</v>
      </c>
      <c r="AR49" s="619"/>
      <c r="AS49" s="265" t="s">
        <v>107</v>
      </c>
      <c r="AT49" s="263">
        <v>5</v>
      </c>
      <c r="AU49" s="551"/>
      <c r="AV49" s="281"/>
      <c r="AW49" s="282"/>
      <c r="AX49" s="282" t="s">
        <v>331</v>
      </c>
      <c r="AY49" s="282" t="s">
        <v>331</v>
      </c>
      <c r="AZ49" s="282"/>
      <c r="BA49" s="283" t="s">
        <v>515</v>
      </c>
      <c r="BB49" s="284">
        <v>5</v>
      </c>
      <c r="BC49" s="285"/>
      <c r="BD49" s="282"/>
      <c r="BE49" s="282"/>
      <c r="BF49" s="282"/>
      <c r="BG49" s="282"/>
      <c r="BH49" s="283" t="s">
        <v>515</v>
      </c>
      <c r="BI49" s="282">
        <v>5</v>
      </c>
      <c r="BJ49" s="564" t="s">
        <v>405</v>
      </c>
      <c r="BK49" s="296"/>
      <c r="BL49" s="294"/>
      <c r="BM49" s="294"/>
      <c r="BN49" s="294"/>
      <c r="BO49" s="619"/>
      <c r="BP49" s="619" t="s">
        <v>331</v>
      </c>
      <c r="BQ49" s="263" t="s">
        <v>272</v>
      </c>
      <c r="BR49" s="261">
        <v>3</v>
      </c>
      <c r="BS49" s="262" t="s">
        <v>331</v>
      </c>
      <c r="BT49" s="619" t="s">
        <v>331</v>
      </c>
      <c r="BU49" s="619" t="s">
        <v>331</v>
      </c>
      <c r="BV49" s="619" t="s">
        <v>331</v>
      </c>
      <c r="BW49" s="619" t="s">
        <v>331</v>
      </c>
      <c r="BX49" s="263" t="s">
        <v>272</v>
      </c>
      <c r="BY49" s="263">
        <v>3</v>
      </c>
      <c r="BZ49" s="551" t="s">
        <v>399</v>
      </c>
      <c r="CA49" s="299">
        <v>3</v>
      </c>
      <c r="CB49" s="299"/>
      <c r="CC49" s="299">
        <v>3</v>
      </c>
      <c r="CD49" s="299"/>
      <c r="CE49" s="263" t="s">
        <v>107</v>
      </c>
      <c r="CF49" s="623">
        <v>5</v>
      </c>
      <c r="CG49" s="558">
        <v>3</v>
      </c>
      <c r="CH49" s="558">
        <v>3</v>
      </c>
      <c r="CI49" s="299">
        <v>3</v>
      </c>
      <c r="CJ49" s="299"/>
      <c r="CK49" s="299">
        <v>3</v>
      </c>
      <c r="CL49" s="299"/>
      <c r="CM49" s="263" t="s">
        <v>107</v>
      </c>
      <c r="CN49" s="565">
        <v>5</v>
      </c>
      <c r="CU49" s="9"/>
      <c r="DC49" s="9"/>
    </row>
    <row r="50" spans="17:107" ht="15.75" customHeight="1" x14ac:dyDescent="0.25">
      <c r="Q50" s="258" t="s">
        <v>331</v>
      </c>
      <c r="R50" s="619" t="s">
        <v>331</v>
      </c>
      <c r="S50" s="619" t="s">
        <v>331</v>
      </c>
      <c r="T50" s="619" t="s">
        <v>331</v>
      </c>
      <c r="U50" s="619" t="s">
        <v>331</v>
      </c>
      <c r="V50" s="265" t="s">
        <v>17</v>
      </c>
      <c r="W50" s="261">
        <v>5</v>
      </c>
      <c r="X50" s="1113" t="s">
        <v>331</v>
      </c>
      <c r="Y50" s="1111" t="s">
        <v>331</v>
      </c>
      <c r="Z50" s="1111" t="s">
        <v>331</v>
      </c>
      <c r="AA50" s="1111" t="s">
        <v>331</v>
      </c>
      <c r="AB50" s="1111" t="s">
        <v>331</v>
      </c>
      <c r="AC50" s="1112" t="s">
        <v>426</v>
      </c>
      <c r="AD50" s="1109">
        <v>5</v>
      </c>
      <c r="AE50" s="1110"/>
      <c r="AF50" s="258"/>
      <c r="AG50" s="619"/>
      <c r="AH50" s="619"/>
      <c r="AI50" s="619"/>
      <c r="AJ50" s="619" t="s">
        <v>331</v>
      </c>
      <c r="AK50" s="619"/>
      <c r="AL50" s="265" t="s">
        <v>329</v>
      </c>
      <c r="AM50" s="261">
        <v>5</v>
      </c>
      <c r="AN50" s="262"/>
      <c r="AO50" s="619"/>
      <c r="AP50" s="619"/>
      <c r="AQ50" s="619"/>
      <c r="AR50" s="619"/>
      <c r="AS50" s="265" t="s">
        <v>404</v>
      </c>
      <c r="AT50" s="263">
        <v>4</v>
      </c>
      <c r="AU50" s="551" t="s">
        <v>405</v>
      </c>
      <c r="AV50" s="281" t="s">
        <v>331</v>
      </c>
      <c r="AW50" s="282" t="s">
        <v>331</v>
      </c>
      <c r="AX50" s="282" t="s">
        <v>331</v>
      </c>
      <c r="AY50" s="282" t="s">
        <v>331</v>
      </c>
      <c r="AZ50" s="282" t="s">
        <v>331</v>
      </c>
      <c r="BA50" s="290" t="s">
        <v>262</v>
      </c>
      <c r="BB50" s="291">
        <v>3</v>
      </c>
      <c r="BC50" s="285" t="s">
        <v>331</v>
      </c>
      <c r="BD50" s="282" t="s">
        <v>331</v>
      </c>
      <c r="BE50" s="282" t="s">
        <v>331</v>
      </c>
      <c r="BF50" s="282" t="s">
        <v>331</v>
      </c>
      <c r="BG50" s="282" t="s">
        <v>331</v>
      </c>
      <c r="BH50" s="290" t="s">
        <v>262</v>
      </c>
      <c r="BI50" s="292">
        <v>3</v>
      </c>
      <c r="BJ50" s="570" t="s">
        <v>568</v>
      </c>
      <c r="BK50" s="258" t="s">
        <v>331</v>
      </c>
      <c r="BL50" s="619" t="s">
        <v>331</v>
      </c>
      <c r="BM50" s="619" t="s">
        <v>331</v>
      </c>
      <c r="BN50" s="619" t="s">
        <v>331</v>
      </c>
      <c r="BO50" s="619" t="s">
        <v>331</v>
      </c>
      <c r="BP50" s="619" t="s">
        <v>331</v>
      </c>
      <c r="BQ50" s="263" t="s">
        <v>256</v>
      </c>
      <c r="BR50" s="261">
        <v>3</v>
      </c>
      <c r="BS50" s="262" t="s">
        <v>331</v>
      </c>
      <c r="BT50" s="619" t="s">
        <v>331</v>
      </c>
      <c r="BU50" s="619" t="s">
        <v>331</v>
      </c>
      <c r="BV50" s="619" t="s">
        <v>331</v>
      </c>
      <c r="BW50" s="619" t="s">
        <v>331</v>
      </c>
      <c r="BX50" s="263" t="s">
        <v>113</v>
      </c>
      <c r="BY50" s="263">
        <v>3</v>
      </c>
      <c r="BZ50" s="551"/>
      <c r="CA50" s="299"/>
      <c r="CB50" s="299"/>
      <c r="CC50" s="299">
        <v>3</v>
      </c>
      <c r="CD50" s="299"/>
      <c r="CE50" s="263" t="s">
        <v>515</v>
      </c>
      <c r="CF50" s="623">
        <v>5</v>
      </c>
      <c r="CG50" s="558"/>
      <c r="CH50" s="558"/>
      <c r="CI50" s="299">
        <v>5</v>
      </c>
      <c r="CJ50" s="299"/>
      <c r="CK50" s="299"/>
      <c r="CL50" s="299"/>
      <c r="CM50" s="263" t="s">
        <v>515</v>
      </c>
      <c r="CN50" s="565">
        <v>4</v>
      </c>
      <c r="CU50" s="9"/>
      <c r="DC50" s="9"/>
    </row>
    <row r="51" spans="17:107" ht="15.75" customHeight="1" x14ac:dyDescent="0.25">
      <c r="Q51" s="258" t="s">
        <v>331</v>
      </c>
      <c r="R51" s="619" t="s">
        <v>331</v>
      </c>
      <c r="S51" s="619" t="s">
        <v>331</v>
      </c>
      <c r="T51" s="619" t="s">
        <v>331</v>
      </c>
      <c r="U51" s="619" t="s">
        <v>331</v>
      </c>
      <c r="V51" s="265" t="s">
        <v>156</v>
      </c>
      <c r="W51" s="261">
        <v>4</v>
      </c>
      <c r="X51" s="1113"/>
      <c r="Y51" s="1111"/>
      <c r="Z51" s="1111"/>
      <c r="AA51" s="1111"/>
      <c r="AB51" s="1111"/>
      <c r="AC51" s="1112"/>
      <c r="AD51" s="1109"/>
      <c r="AE51" s="1110"/>
      <c r="AF51" s="258" t="s">
        <v>331</v>
      </c>
      <c r="AG51" s="619" t="s">
        <v>331</v>
      </c>
      <c r="AH51" s="619" t="s">
        <v>331</v>
      </c>
      <c r="AI51" s="619" t="s">
        <v>331</v>
      </c>
      <c r="AJ51" s="619" t="s">
        <v>331</v>
      </c>
      <c r="AK51" s="619" t="s">
        <v>331</v>
      </c>
      <c r="AL51" s="265" t="s">
        <v>262</v>
      </c>
      <c r="AM51" s="261">
        <v>2</v>
      </c>
      <c r="AN51" s="262" t="s">
        <v>331</v>
      </c>
      <c r="AO51" s="619" t="s">
        <v>331</v>
      </c>
      <c r="AP51" s="619" t="s">
        <v>331</v>
      </c>
      <c r="AQ51" s="619" t="s">
        <v>331</v>
      </c>
      <c r="AR51" s="619" t="s">
        <v>331</v>
      </c>
      <c r="AS51" s="265" t="s">
        <v>262</v>
      </c>
      <c r="AT51" s="263">
        <v>3</v>
      </c>
      <c r="AU51" s="551" t="s">
        <v>567</v>
      </c>
      <c r="AV51" s="281"/>
      <c r="AW51" s="282"/>
      <c r="AX51" s="282"/>
      <c r="AY51" s="282"/>
      <c r="AZ51" s="282" t="s">
        <v>331</v>
      </c>
      <c r="BA51" s="283" t="s">
        <v>392</v>
      </c>
      <c r="BB51" s="284">
        <v>3</v>
      </c>
      <c r="BC51" s="285"/>
      <c r="BD51" s="282"/>
      <c r="BE51" s="282"/>
      <c r="BF51" s="282"/>
      <c r="BG51" s="282" t="s">
        <v>331</v>
      </c>
      <c r="BH51" s="283" t="s">
        <v>392</v>
      </c>
      <c r="BI51" s="282">
        <v>4</v>
      </c>
      <c r="BJ51" s="564"/>
      <c r="BK51" s="258" t="s">
        <v>331</v>
      </c>
      <c r="BL51" s="619" t="s">
        <v>331</v>
      </c>
      <c r="BM51" s="619" t="s">
        <v>331</v>
      </c>
      <c r="BN51" s="619" t="s">
        <v>331</v>
      </c>
      <c r="BO51" s="619" t="s">
        <v>331</v>
      </c>
      <c r="BP51" s="619" t="s">
        <v>331</v>
      </c>
      <c r="BQ51" s="263" t="s">
        <v>195</v>
      </c>
      <c r="BR51" s="261">
        <v>30</v>
      </c>
      <c r="BS51" s="262" t="s">
        <v>331</v>
      </c>
      <c r="BT51" s="619" t="s">
        <v>331</v>
      </c>
      <c r="BU51" s="619" t="s">
        <v>331</v>
      </c>
      <c r="BV51" s="619" t="s">
        <v>331</v>
      </c>
      <c r="BW51" s="619" t="s">
        <v>331</v>
      </c>
      <c r="BX51" s="263" t="s">
        <v>195</v>
      </c>
      <c r="BY51" s="263">
        <v>30</v>
      </c>
      <c r="BZ51" s="551" t="s">
        <v>343</v>
      </c>
      <c r="CF51" s="9"/>
      <c r="CN51" s="9"/>
      <c r="CU51" s="9"/>
      <c r="DC51" s="9"/>
    </row>
    <row r="52" spans="17:107" ht="79.5" thickBot="1" x14ac:dyDescent="0.3">
      <c r="Q52" s="258"/>
      <c r="R52" s="619" t="s">
        <v>331</v>
      </c>
      <c r="S52" s="619"/>
      <c r="T52" s="619"/>
      <c r="U52" s="619"/>
      <c r="V52" s="265" t="s">
        <v>185</v>
      </c>
      <c r="W52" s="261">
        <v>3</v>
      </c>
      <c r="X52" s="262"/>
      <c r="Y52" s="619" t="s">
        <v>331</v>
      </c>
      <c r="Z52" s="619"/>
      <c r="AA52" s="259"/>
      <c r="AB52" s="619"/>
      <c r="AC52" s="265" t="s">
        <v>185</v>
      </c>
      <c r="AD52" s="263">
        <v>4</v>
      </c>
      <c r="AE52" s="551"/>
      <c r="AF52" s="306"/>
      <c r="AG52" s="307"/>
      <c r="AH52" s="307"/>
      <c r="AI52" s="307" t="s">
        <v>331</v>
      </c>
      <c r="AJ52" s="307"/>
      <c r="AK52" s="307"/>
      <c r="AL52" s="309" t="s">
        <v>126</v>
      </c>
      <c r="AM52" s="310">
        <v>2</v>
      </c>
      <c r="AN52" s="311"/>
      <c r="AO52" s="307"/>
      <c r="AP52" s="307" t="s">
        <v>331</v>
      </c>
      <c r="AQ52" s="307"/>
      <c r="AR52" s="307"/>
      <c r="AS52" s="309" t="s">
        <v>126</v>
      </c>
      <c r="AT52" s="312">
        <v>3</v>
      </c>
      <c r="AU52" s="580"/>
      <c r="BK52" s="296"/>
      <c r="BL52" s="294"/>
      <c r="BM52" s="294"/>
      <c r="BN52" s="619" t="s">
        <v>331</v>
      </c>
      <c r="BO52" s="619"/>
      <c r="BP52" s="619"/>
      <c r="BQ52" s="263" t="s">
        <v>344</v>
      </c>
      <c r="BR52" s="261">
        <v>3</v>
      </c>
      <c r="BS52" s="262" t="s">
        <v>331</v>
      </c>
      <c r="BT52" s="619" t="s">
        <v>331</v>
      </c>
      <c r="BU52" s="619" t="s">
        <v>331</v>
      </c>
      <c r="BV52" s="619" t="s">
        <v>331</v>
      </c>
      <c r="BW52" s="619" t="s">
        <v>331</v>
      </c>
      <c r="BX52" s="263" t="s">
        <v>344</v>
      </c>
      <c r="BY52" s="263">
        <v>3</v>
      </c>
      <c r="BZ52" s="551" t="s">
        <v>345</v>
      </c>
      <c r="CF52" s="9"/>
      <c r="CN52" s="9"/>
      <c r="CU52" s="9"/>
    </row>
    <row r="53" spans="17:107" x14ac:dyDescent="0.25">
      <c r="Q53" s="258" t="s">
        <v>331</v>
      </c>
      <c r="R53" s="619" t="s">
        <v>331</v>
      </c>
      <c r="S53" s="619" t="s">
        <v>331</v>
      </c>
      <c r="T53" s="619" t="s">
        <v>331</v>
      </c>
      <c r="U53" s="619" t="s">
        <v>331</v>
      </c>
      <c r="V53" s="265" t="s">
        <v>114</v>
      </c>
      <c r="W53" s="261">
        <v>3</v>
      </c>
      <c r="X53" s="262" t="s">
        <v>331</v>
      </c>
      <c r="Y53" s="619" t="s">
        <v>331</v>
      </c>
      <c r="Z53" s="619" t="s">
        <v>331</v>
      </c>
      <c r="AA53" s="259" t="s">
        <v>331</v>
      </c>
      <c r="AB53" s="619" t="s">
        <v>331</v>
      </c>
      <c r="AC53" s="265" t="s">
        <v>114</v>
      </c>
      <c r="AD53" s="263">
        <v>4</v>
      </c>
      <c r="AE53" s="551"/>
      <c r="BK53" s="258"/>
      <c r="BL53" s="619"/>
      <c r="BM53" s="619"/>
      <c r="BN53" s="619"/>
      <c r="BO53" s="619"/>
      <c r="BP53" s="619" t="s">
        <v>331</v>
      </c>
      <c r="BQ53" s="263" t="s">
        <v>400</v>
      </c>
      <c r="BR53" s="261">
        <v>4</v>
      </c>
      <c r="BS53" s="262"/>
      <c r="BT53" s="619"/>
      <c r="BU53" s="619"/>
      <c r="BV53" s="619"/>
      <c r="BW53" s="619" t="s">
        <v>331</v>
      </c>
      <c r="BX53" s="263" t="s">
        <v>386</v>
      </c>
      <c r="BY53" s="263">
        <v>3</v>
      </c>
      <c r="BZ53" s="551"/>
    </row>
    <row r="54" spans="17:107" x14ac:dyDescent="0.25">
      <c r="Q54" s="258" t="s">
        <v>331</v>
      </c>
      <c r="R54" s="619" t="s">
        <v>331</v>
      </c>
      <c r="S54" s="619" t="s">
        <v>331</v>
      </c>
      <c r="T54" s="619" t="s">
        <v>331</v>
      </c>
      <c r="U54" s="619" t="s">
        <v>331</v>
      </c>
      <c r="V54" s="265" t="s">
        <v>132</v>
      </c>
      <c r="W54" s="261">
        <v>6</v>
      </c>
      <c r="X54" s="262" t="s">
        <v>331</v>
      </c>
      <c r="Y54" s="619" t="s">
        <v>331</v>
      </c>
      <c r="Z54" s="619" t="s">
        <v>331</v>
      </c>
      <c r="AA54" s="259" t="s">
        <v>331</v>
      </c>
      <c r="AB54" s="619" t="s">
        <v>331</v>
      </c>
      <c r="AC54" s="265" t="s">
        <v>132</v>
      </c>
      <c r="AD54" s="263">
        <v>5</v>
      </c>
      <c r="AE54" s="551"/>
      <c r="BK54" s="258" t="s">
        <v>331</v>
      </c>
      <c r="BL54" s="619" t="s">
        <v>331</v>
      </c>
      <c r="BM54" s="619" t="s">
        <v>331</v>
      </c>
      <c r="BN54" s="619" t="s">
        <v>331</v>
      </c>
      <c r="BO54" s="619" t="s">
        <v>331</v>
      </c>
      <c r="BP54" s="619" t="s">
        <v>331</v>
      </c>
      <c r="BQ54" s="263" t="s">
        <v>268</v>
      </c>
      <c r="BR54" s="261">
        <v>5</v>
      </c>
      <c r="BS54" s="262" t="s">
        <v>331</v>
      </c>
      <c r="BT54" s="619" t="s">
        <v>331</v>
      </c>
      <c r="BU54" s="619" t="s">
        <v>331</v>
      </c>
      <c r="BV54" s="619" t="s">
        <v>331</v>
      </c>
      <c r="BW54" s="619" t="s">
        <v>331</v>
      </c>
      <c r="BX54" s="263" t="s">
        <v>104</v>
      </c>
      <c r="BY54" s="263">
        <v>5</v>
      </c>
      <c r="BZ54" s="551"/>
    </row>
    <row r="55" spans="17:107" x14ac:dyDescent="0.25">
      <c r="Q55" s="258" t="s">
        <v>331</v>
      </c>
      <c r="R55" s="619" t="s">
        <v>331</v>
      </c>
      <c r="S55" s="619" t="s">
        <v>331</v>
      </c>
      <c r="T55" s="619" t="s">
        <v>331</v>
      </c>
      <c r="U55" s="619" t="s">
        <v>331</v>
      </c>
      <c r="V55" s="265" t="s">
        <v>161</v>
      </c>
      <c r="W55" s="261">
        <v>5</v>
      </c>
      <c r="X55" s="262" t="s">
        <v>331</v>
      </c>
      <c r="Y55" s="619" t="s">
        <v>331</v>
      </c>
      <c r="Z55" s="619" t="s">
        <v>331</v>
      </c>
      <c r="AA55" s="259" t="s">
        <v>331</v>
      </c>
      <c r="AB55" s="619" t="s">
        <v>331</v>
      </c>
      <c r="AC55" s="265" t="s">
        <v>161</v>
      </c>
      <c r="AD55" s="263">
        <v>5</v>
      </c>
      <c r="AE55" s="551"/>
      <c r="BK55" s="258" t="s">
        <v>331</v>
      </c>
      <c r="BL55" s="619" t="s">
        <v>331</v>
      </c>
      <c r="BM55" s="619" t="s">
        <v>331</v>
      </c>
      <c r="BN55" s="294"/>
      <c r="BO55" s="619" t="s">
        <v>331</v>
      </c>
      <c r="BP55" s="619"/>
      <c r="BQ55" s="263" t="s">
        <v>281</v>
      </c>
      <c r="BR55" s="261">
        <v>4</v>
      </c>
      <c r="BS55" s="262" t="s">
        <v>331</v>
      </c>
      <c r="BT55" s="619" t="s">
        <v>331</v>
      </c>
      <c r="BU55" s="619" t="s">
        <v>331</v>
      </c>
      <c r="BV55" s="619" t="s">
        <v>331</v>
      </c>
      <c r="BW55" s="619" t="s">
        <v>331</v>
      </c>
      <c r="BX55" s="263" t="s">
        <v>117</v>
      </c>
      <c r="BY55" s="263">
        <v>4</v>
      </c>
      <c r="BZ55" s="551"/>
    </row>
    <row r="56" spans="17:107" x14ac:dyDescent="0.25">
      <c r="Q56" s="258"/>
      <c r="R56" s="619"/>
      <c r="S56" s="619" t="s">
        <v>331</v>
      </c>
      <c r="T56" s="619"/>
      <c r="U56" s="619"/>
      <c r="V56" s="265" t="s">
        <v>26</v>
      </c>
      <c r="W56" s="261">
        <v>3</v>
      </c>
      <c r="X56" s="262"/>
      <c r="Y56" s="619"/>
      <c r="Z56" s="619" t="s">
        <v>331</v>
      </c>
      <c r="AA56" s="259"/>
      <c r="AB56" s="619"/>
      <c r="AC56" s="265" t="s">
        <v>26</v>
      </c>
      <c r="AD56" s="263">
        <v>3</v>
      </c>
      <c r="AE56" s="551"/>
      <c r="BK56" s="313"/>
      <c r="BL56" s="314"/>
      <c r="BM56" s="314"/>
      <c r="BN56" s="314"/>
      <c r="BO56" s="314"/>
      <c r="BP56" s="315" t="s">
        <v>331</v>
      </c>
      <c r="BQ56" s="316" t="s">
        <v>401</v>
      </c>
      <c r="BR56" s="317">
        <v>4</v>
      </c>
      <c r="BS56" s="318"/>
      <c r="BT56" s="315"/>
      <c r="BU56" s="315"/>
      <c r="BV56" s="315"/>
      <c r="BW56" s="315" t="s">
        <v>331</v>
      </c>
      <c r="BX56" s="316" t="s">
        <v>388</v>
      </c>
      <c r="BY56" s="316">
        <v>5</v>
      </c>
      <c r="BZ56" s="582"/>
    </row>
    <row r="57" spans="17:107" x14ac:dyDescent="0.25">
      <c r="Q57" s="258"/>
      <c r="R57" s="619"/>
      <c r="S57" s="619" t="s">
        <v>331</v>
      </c>
      <c r="T57" s="619"/>
      <c r="U57" s="619"/>
      <c r="V57" s="265" t="s">
        <v>170</v>
      </c>
      <c r="W57" s="261">
        <v>2</v>
      </c>
      <c r="X57" s="262"/>
      <c r="Y57" s="619"/>
      <c r="Z57" s="619" t="s">
        <v>331</v>
      </c>
      <c r="AA57" s="259"/>
      <c r="AB57" s="619"/>
      <c r="AC57" s="265" t="s">
        <v>587</v>
      </c>
      <c r="AD57" s="263">
        <v>5</v>
      </c>
      <c r="AE57" s="551"/>
      <c r="BK57" s="313"/>
      <c r="BL57" s="314"/>
      <c r="BM57" s="314"/>
      <c r="BN57" s="314"/>
      <c r="BO57" s="314"/>
      <c r="BP57" s="315" t="s">
        <v>331</v>
      </c>
      <c r="BQ57" s="316" t="s">
        <v>402</v>
      </c>
      <c r="BR57" s="317">
        <v>4</v>
      </c>
      <c r="BS57" s="318"/>
      <c r="BT57" s="315"/>
      <c r="BU57" s="315"/>
      <c r="BV57" s="315"/>
      <c r="BW57" s="315" t="s">
        <v>331</v>
      </c>
      <c r="BX57" s="316" t="s">
        <v>389</v>
      </c>
      <c r="BY57" s="316">
        <v>3</v>
      </c>
      <c r="BZ57" s="582"/>
    </row>
    <row r="58" spans="17:107" ht="47.25" x14ac:dyDescent="0.25">
      <c r="Q58" s="319"/>
      <c r="R58" s="620" t="s">
        <v>331</v>
      </c>
      <c r="S58" s="620"/>
      <c r="T58" s="620"/>
      <c r="U58" s="620"/>
      <c r="V58" s="265" t="s">
        <v>95</v>
      </c>
      <c r="W58" s="261">
        <v>3</v>
      </c>
      <c r="X58" s="262"/>
      <c r="Y58" s="619" t="s">
        <v>331</v>
      </c>
      <c r="Z58" s="619"/>
      <c r="AA58" s="259"/>
      <c r="AB58" s="619"/>
      <c r="AC58" s="265" t="s">
        <v>95</v>
      </c>
      <c r="AD58" s="263">
        <v>4</v>
      </c>
      <c r="AE58" s="551" t="s">
        <v>588</v>
      </c>
      <c r="BK58" s="313"/>
      <c r="BL58" s="314"/>
      <c r="BM58" s="314"/>
      <c r="BN58" s="314"/>
      <c r="BO58" s="314"/>
      <c r="BP58" s="315" t="s">
        <v>331</v>
      </c>
      <c r="BQ58" s="316" t="s">
        <v>403</v>
      </c>
      <c r="BR58" s="317">
        <v>3</v>
      </c>
      <c r="BS58" s="318"/>
      <c r="BT58" s="315"/>
      <c r="BU58" s="315"/>
      <c r="BV58" s="315"/>
      <c r="BW58" s="315" t="s">
        <v>331</v>
      </c>
      <c r="BX58" s="316" t="s">
        <v>387</v>
      </c>
      <c r="BY58" s="316">
        <v>3</v>
      </c>
      <c r="BZ58" s="582"/>
    </row>
    <row r="59" spans="17:107" x14ac:dyDescent="0.25">
      <c r="Q59" s="319"/>
      <c r="R59" s="620"/>
      <c r="S59" s="620" t="s">
        <v>331</v>
      </c>
      <c r="T59" s="620" t="s">
        <v>331</v>
      </c>
      <c r="U59" s="620"/>
      <c r="V59" s="265" t="s">
        <v>3</v>
      </c>
      <c r="W59" s="261">
        <v>2</v>
      </c>
      <c r="X59" s="262"/>
      <c r="Y59" s="619"/>
      <c r="Z59" s="619" t="s">
        <v>331</v>
      </c>
      <c r="AA59" s="259" t="s">
        <v>331</v>
      </c>
      <c r="AB59" s="619"/>
      <c r="AC59" s="265" t="s">
        <v>3</v>
      </c>
      <c r="AD59" s="263">
        <v>5</v>
      </c>
      <c r="AE59" s="551"/>
      <c r="BK59" s="258" t="s">
        <v>331</v>
      </c>
      <c r="BL59" s="619" t="s">
        <v>331</v>
      </c>
      <c r="BM59" s="619" t="s">
        <v>331</v>
      </c>
      <c r="BN59" s="619" t="s">
        <v>331</v>
      </c>
      <c r="BO59" s="619" t="s">
        <v>331</v>
      </c>
      <c r="BP59" s="619"/>
      <c r="BQ59" s="263" t="s">
        <v>255</v>
      </c>
      <c r="BR59" s="261">
        <v>3</v>
      </c>
      <c r="BS59" s="262" t="s">
        <v>331</v>
      </c>
      <c r="BT59" s="619" t="s">
        <v>331</v>
      </c>
      <c r="BU59" s="619" t="s">
        <v>331</v>
      </c>
      <c r="BV59" s="619" t="s">
        <v>331</v>
      </c>
      <c r="BW59" s="619" t="s">
        <v>331</v>
      </c>
      <c r="BX59" s="263" t="s">
        <v>119</v>
      </c>
      <c r="BY59" s="263">
        <v>6</v>
      </c>
      <c r="BZ59" s="551"/>
    </row>
    <row r="60" spans="17:107" x14ac:dyDescent="0.25">
      <c r="Q60" s="319"/>
      <c r="R60" s="620"/>
      <c r="S60" s="620" t="s">
        <v>331</v>
      </c>
      <c r="T60" s="620"/>
      <c r="U60" s="620"/>
      <c r="V60" s="265" t="s">
        <v>56</v>
      </c>
      <c r="W60" s="261">
        <v>3</v>
      </c>
      <c r="X60" s="262"/>
      <c r="Y60" s="619"/>
      <c r="Z60" s="619" t="s">
        <v>331</v>
      </c>
      <c r="AA60" s="259"/>
      <c r="AB60" s="619"/>
      <c r="AC60" s="265" t="s">
        <v>56</v>
      </c>
      <c r="AD60" s="263">
        <v>3</v>
      </c>
      <c r="AE60" s="551"/>
      <c r="BK60" s="258" t="s">
        <v>331</v>
      </c>
      <c r="BL60" s="619" t="s">
        <v>331</v>
      </c>
      <c r="BM60" s="294"/>
      <c r="BN60" s="294"/>
      <c r="BO60" s="619" t="s">
        <v>331</v>
      </c>
      <c r="BP60" s="619"/>
      <c r="BQ60" s="263" t="s">
        <v>157</v>
      </c>
      <c r="BR60" s="261">
        <v>2</v>
      </c>
      <c r="BS60" s="262" t="s">
        <v>331</v>
      </c>
      <c r="BT60" s="619" t="s">
        <v>331</v>
      </c>
      <c r="BU60" s="619" t="s">
        <v>331</v>
      </c>
      <c r="BV60" s="619" t="s">
        <v>331</v>
      </c>
      <c r="BW60" s="619" t="s">
        <v>331</v>
      </c>
      <c r="BX60" s="263" t="s">
        <v>157</v>
      </c>
      <c r="BY60" s="263">
        <v>2</v>
      </c>
      <c r="BZ60" s="551"/>
    </row>
    <row r="61" spans="17:107" ht="47.25" x14ac:dyDescent="0.25">
      <c r="Q61" s="319"/>
      <c r="R61" s="620"/>
      <c r="S61" s="620"/>
      <c r="T61" s="620"/>
      <c r="U61" s="620"/>
      <c r="V61" s="265" t="s">
        <v>7</v>
      </c>
      <c r="W61" s="261">
        <v>3</v>
      </c>
      <c r="X61" s="262"/>
      <c r="Y61" s="619"/>
      <c r="Z61" s="619" t="s">
        <v>331</v>
      </c>
      <c r="AA61" s="259"/>
      <c r="AB61" s="619"/>
      <c r="AC61" s="265" t="s">
        <v>572</v>
      </c>
      <c r="AD61" s="263">
        <v>3</v>
      </c>
      <c r="AE61" s="564" t="s">
        <v>589</v>
      </c>
      <c r="BK61" s="258" t="s">
        <v>331</v>
      </c>
      <c r="BL61" s="619" t="s">
        <v>331</v>
      </c>
      <c r="BM61" s="619" t="s">
        <v>331</v>
      </c>
      <c r="BN61" s="294"/>
      <c r="BO61" s="619" t="s">
        <v>331</v>
      </c>
      <c r="BP61" s="619"/>
      <c r="BQ61" s="263" t="s">
        <v>263</v>
      </c>
      <c r="BR61" s="261">
        <v>2</v>
      </c>
      <c r="BS61" s="262" t="s">
        <v>331</v>
      </c>
      <c r="BT61" s="619" t="s">
        <v>331</v>
      </c>
      <c r="BU61" s="294"/>
      <c r="BV61" s="619" t="s">
        <v>331</v>
      </c>
      <c r="BW61" s="619" t="s">
        <v>331</v>
      </c>
      <c r="BX61" s="263" t="s">
        <v>19</v>
      </c>
      <c r="BY61" s="263">
        <v>3</v>
      </c>
      <c r="BZ61" s="551"/>
    </row>
    <row r="62" spans="17:107" x14ac:dyDescent="0.25">
      <c r="Q62" s="319"/>
      <c r="R62" s="620"/>
      <c r="S62" s="620"/>
      <c r="T62" s="620" t="s">
        <v>331</v>
      </c>
      <c r="U62" s="620"/>
      <c r="V62" s="265" t="s">
        <v>590</v>
      </c>
      <c r="W62" s="317">
        <v>5</v>
      </c>
      <c r="X62" s="318"/>
      <c r="Y62" s="315"/>
      <c r="Z62" s="315"/>
      <c r="AA62" s="320" t="s">
        <v>331</v>
      </c>
      <c r="AB62" s="315"/>
      <c r="AC62" s="265" t="s">
        <v>436</v>
      </c>
      <c r="AD62" s="316">
        <v>3</v>
      </c>
      <c r="AE62" s="582"/>
      <c r="BK62" s="258" t="s">
        <v>331</v>
      </c>
      <c r="BL62" s="619" t="s">
        <v>331</v>
      </c>
      <c r="BM62" s="619" t="s">
        <v>331</v>
      </c>
      <c r="BN62" s="294"/>
      <c r="BO62" s="619" t="s">
        <v>331</v>
      </c>
      <c r="BP62" s="619"/>
      <c r="BQ62" s="263" t="s">
        <v>71</v>
      </c>
      <c r="BR62" s="261">
        <v>2</v>
      </c>
      <c r="BS62" s="262" t="s">
        <v>331</v>
      </c>
      <c r="BT62" s="619" t="s">
        <v>331</v>
      </c>
      <c r="BU62" s="619" t="s">
        <v>331</v>
      </c>
      <c r="BV62" s="619" t="s">
        <v>331</v>
      </c>
      <c r="BW62" s="619"/>
      <c r="BX62" s="263" t="s">
        <v>71</v>
      </c>
      <c r="BY62" s="263">
        <v>2</v>
      </c>
      <c r="BZ62" s="551"/>
    </row>
    <row r="63" spans="17:107" ht="47.25" x14ac:dyDescent="0.25">
      <c r="Q63" s="319"/>
      <c r="R63" s="620"/>
      <c r="S63" s="620"/>
      <c r="T63" s="620"/>
      <c r="U63" s="620"/>
      <c r="V63" s="265" t="s">
        <v>520</v>
      </c>
      <c r="W63" s="317">
        <v>5</v>
      </c>
      <c r="X63" s="318"/>
      <c r="Y63" s="315"/>
      <c r="Z63" s="315"/>
      <c r="AA63" s="320"/>
      <c r="AB63" s="315"/>
      <c r="AC63" s="265" t="s">
        <v>520</v>
      </c>
      <c r="AD63" s="316">
        <v>3</v>
      </c>
      <c r="AE63" s="551" t="s">
        <v>405</v>
      </c>
      <c r="BK63" s="258" t="s">
        <v>331</v>
      </c>
      <c r="BL63" s="619" t="s">
        <v>331</v>
      </c>
      <c r="BM63" s="294"/>
      <c r="BN63" s="294"/>
      <c r="BO63" s="619"/>
      <c r="BP63" s="619"/>
      <c r="BQ63" s="263" t="s">
        <v>65</v>
      </c>
      <c r="BR63" s="261">
        <v>5</v>
      </c>
      <c r="BS63" s="262" t="s">
        <v>331</v>
      </c>
      <c r="BT63" s="619" t="s">
        <v>331</v>
      </c>
      <c r="BU63" s="619" t="s">
        <v>331</v>
      </c>
      <c r="BV63" s="619" t="s">
        <v>331</v>
      </c>
      <c r="BW63" s="619"/>
      <c r="BX63" s="263" t="s">
        <v>65</v>
      </c>
      <c r="BY63" s="263">
        <v>5</v>
      </c>
      <c r="BZ63" s="551" t="s">
        <v>340</v>
      </c>
    </row>
    <row r="64" spans="17:107" x14ac:dyDescent="0.25">
      <c r="Q64" s="319"/>
      <c r="R64" s="620"/>
      <c r="S64" s="620"/>
      <c r="T64" s="620" t="s">
        <v>331</v>
      </c>
      <c r="U64" s="620"/>
      <c r="V64" s="295" t="s">
        <v>68</v>
      </c>
      <c r="W64" s="317">
        <v>3</v>
      </c>
      <c r="X64" s="318"/>
      <c r="Y64" s="315"/>
      <c r="Z64" s="315"/>
      <c r="AA64" s="320" t="s">
        <v>331</v>
      </c>
      <c r="AB64" s="315"/>
      <c r="AC64" s="295" t="s">
        <v>435</v>
      </c>
      <c r="AD64" s="316">
        <v>3</v>
      </c>
      <c r="AE64" s="551"/>
      <c r="BK64" s="258" t="s">
        <v>331</v>
      </c>
      <c r="BL64" s="619" t="s">
        <v>331</v>
      </c>
      <c r="BM64" s="619" t="s">
        <v>331</v>
      </c>
      <c r="BN64" s="294"/>
      <c r="BO64" s="619" t="s">
        <v>331</v>
      </c>
      <c r="BP64" s="619"/>
      <c r="BQ64" s="263" t="s">
        <v>107</v>
      </c>
      <c r="BR64" s="261">
        <v>6</v>
      </c>
      <c r="BS64" s="262" t="s">
        <v>331</v>
      </c>
      <c r="BT64" s="619" t="s">
        <v>331</v>
      </c>
      <c r="BU64" s="619" t="s">
        <v>331</v>
      </c>
      <c r="BV64" s="619" t="s">
        <v>331</v>
      </c>
      <c r="BW64" s="619"/>
      <c r="BX64" s="263" t="s">
        <v>107</v>
      </c>
      <c r="BY64" s="263">
        <v>6</v>
      </c>
      <c r="BZ64" s="551"/>
    </row>
    <row r="65" spans="17:78" ht="31.5" x14ac:dyDescent="0.25">
      <c r="Q65" s="319" t="s">
        <v>331</v>
      </c>
      <c r="R65" s="620" t="s">
        <v>331</v>
      </c>
      <c r="S65" s="620" t="s">
        <v>331</v>
      </c>
      <c r="T65" s="620" t="s">
        <v>331</v>
      </c>
      <c r="U65" s="620" t="s">
        <v>331</v>
      </c>
      <c r="V65" s="265" t="s">
        <v>118</v>
      </c>
      <c r="W65" s="317">
        <v>4</v>
      </c>
      <c r="X65" s="318" t="s">
        <v>331</v>
      </c>
      <c r="Y65" s="315" t="s">
        <v>331</v>
      </c>
      <c r="Z65" s="315" t="s">
        <v>331</v>
      </c>
      <c r="AA65" s="320" t="s">
        <v>331</v>
      </c>
      <c r="AB65" s="315" t="s">
        <v>331</v>
      </c>
      <c r="AC65" s="265" t="s">
        <v>118</v>
      </c>
      <c r="AD65" s="316">
        <v>4</v>
      </c>
      <c r="AE65" s="582"/>
      <c r="BK65" s="258"/>
      <c r="BL65" s="619"/>
      <c r="BM65" s="619"/>
      <c r="BN65" s="619"/>
      <c r="BO65" s="619" t="s">
        <v>331</v>
      </c>
      <c r="BP65" s="619"/>
      <c r="BQ65" s="263" t="s">
        <v>329</v>
      </c>
      <c r="BR65" s="261">
        <v>5</v>
      </c>
      <c r="BS65" s="262" t="s">
        <v>331</v>
      </c>
      <c r="BT65" s="619" t="s">
        <v>331</v>
      </c>
      <c r="BU65" s="619" t="s">
        <v>331</v>
      </c>
      <c r="BV65" s="619" t="s">
        <v>331</v>
      </c>
      <c r="BW65" s="619"/>
      <c r="BX65" s="263" t="s">
        <v>404</v>
      </c>
      <c r="BY65" s="263">
        <v>5</v>
      </c>
      <c r="BZ65" s="551" t="s">
        <v>405</v>
      </c>
    </row>
    <row r="66" spans="17:78" x14ac:dyDescent="0.25">
      <c r="Q66" s="319"/>
      <c r="R66" s="620"/>
      <c r="S66" s="620" t="s">
        <v>331</v>
      </c>
      <c r="T66" s="620"/>
      <c r="U66" s="620">
        <v>3</v>
      </c>
      <c r="V66" s="265" t="s">
        <v>591</v>
      </c>
      <c r="W66" s="261"/>
      <c r="X66" s="262"/>
      <c r="Y66" s="619"/>
      <c r="Z66" s="619" t="s">
        <v>331</v>
      </c>
      <c r="AA66" s="259"/>
      <c r="AB66" s="619"/>
      <c r="AC66" s="265" t="s">
        <v>591</v>
      </c>
      <c r="AD66" s="263">
        <v>3</v>
      </c>
      <c r="AE66" s="551"/>
      <c r="BK66" s="258"/>
      <c r="BL66" s="619"/>
      <c r="BM66" s="619"/>
      <c r="BN66" s="619"/>
      <c r="BO66" s="619"/>
      <c r="BP66" s="619" t="s">
        <v>331</v>
      </c>
      <c r="BQ66" s="263" t="s">
        <v>262</v>
      </c>
      <c r="BR66" s="261">
        <v>2</v>
      </c>
      <c r="BS66" s="262"/>
      <c r="BT66" s="619"/>
      <c r="BU66" s="619"/>
      <c r="BV66" s="619"/>
      <c r="BW66" s="619" t="s">
        <v>331</v>
      </c>
      <c r="BX66" s="263" t="s">
        <v>390</v>
      </c>
      <c r="BY66" s="263">
        <v>2</v>
      </c>
      <c r="BZ66" s="551"/>
    </row>
    <row r="67" spans="17:78" ht="48" thickBot="1" x14ac:dyDescent="0.3">
      <c r="Q67" s="319"/>
      <c r="R67" s="620"/>
      <c r="S67" s="620" t="s">
        <v>331</v>
      </c>
      <c r="T67" s="620"/>
      <c r="U67" s="620"/>
      <c r="V67" s="265" t="s">
        <v>20</v>
      </c>
      <c r="W67" s="261">
        <v>5</v>
      </c>
      <c r="X67" s="262"/>
      <c r="Y67" s="619"/>
      <c r="Z67" s="619"/>
      <c r="AA67" s="259"/>
      <c r="AB67" s="619"/>
      <c r="AC67" s="265" t="s">
        <v>20</v>
      </c>
      <c r="AD67" s="263">
        <v>5</v>
      </c>
      <c r="AE67" s="551" t="s">
        <v>340</v>
      </c>
      <c r="BK67" s="321"/>
      <c r="BL67" s="322"/>
      <c r="BM67" s="322"/>
      <c r="BN67" s="307" t="s">
        <v>331</v>
      </c>
      <c r="BO67" s="307"/>
      <c r="BP67" s="307"/>
      <c r="BQ67" s="312" t="s">
        <v>126</v>
      </c>
      <c r="BR67" s="310">
        <v>2</v>
      </c>
      <c r="BS67" s="323"/>
      <c r="BT67" s="322"/>
      <c r="BU67" s="307" t="s">
        <v>331</v>
      </c>
      <c r="BV67" s="307"/>
      <c r="BW67" s="307"/>
      <c r="BX67" s="312" t="s">
        <v>126</v>
      </c>
      <c r="BY67" s="312">
        <v>2</v>
      </c>
      <c r="BZ67" s="580"/>
    </row>
    <row r="68" spans="17:78" x14ac:dyDescent="0.25">
      <c r="Q68" s="319" t="s">
        <v>331</v>
      </c>
      <c r="R68" s="620" t="s">
        <v>331</v>
      </c>
      <c r="S68" s="620" t="s">
        <v>331</v>
      </c>
      <c r="T68" s="620" t="s">
        <v>331</v>
      </c>
      <c r="U68" s="620" t="s">
        <v>331</v>
      </c>
      <c r="V68" s="265" t="s">
        <v>102</v>
      </c>
      <c r="W68" s="261">
        <v>4</v>
      </c>
      <c r="X68" s="262" t="s">
        <v>331</v>
      </c>
      <c r="Y68" s="619" t="s">
        <v>331</v>
      </c>
      <c r="Z68" s="619" t="s">
        <v>331</v>
      </c>
      <c r="AA68" s="259" t="s">
        <v>331</v>
      </c>
      <c r="AB68" s="619" t="s">
        <v>331</v>
      </c>
      <c r="AC68" s="265" t="s">
        <v>102</v>
      </c>
      <c r="AD68" s="263">
        <v>4</v>
      </c>
      <c r="AE68" s="551"/>
    </row>
    <row r="69" spans="17:78" x14ac:dyDescent="0.25">
      <c r="Q69" s="319" t="s">
        <v>331</v>
      </c>
      <c r="R69" s="620" t="s">
        <v>331</v>
      </c>
      <c r="S69" s="620" t="s">
        <v>331</v>
      </c>
      <c r="T69" s="620" t="s">
        <v>331</v>
      </c>
      <c r="U69" s="620" t="s">
        <v>331</v>
      </c>
      <c r="V69" s="265" t="s">
        <v>103</v>
      </c>
      <c r="W69" s="261">
        <v>4</v>
      </c>
      <c r="X69" s="262" t="s">
        <v>331</v>
      </c>
      <c r="Y69" s="619" t="s">
        <v>331</v>
      </c>
      <c r="Z69" s="619" t="s">
        <v>331</v>
      </c>
      <c r="AA69" s="259" t="s">
        <v>331</v>
      </c>
      <c r="AB69" s="619" t="s">
        <v>331</v>
      </c>
      <c r="AC69" s="265" t="s">
        <v>103</v>
      </c>
      <c r="AD69" s="263">
        <v>4</v>
      </c>
      <c r="AE69" s="551"/>
    </row>
    <row r="70" spans="17:78" x14ac:dyDescent="0.25">
      <c r="Q70" s="319" t="s">
        <v>331</v>
      </c>
      <c r="R70" s="620" t="s">
        <v>331</v>
      </c>
      <c r="S70" s="620"/>
      <c r="T70" s="620"/>
      <c r="U70" s="620" t="s">
        <v>331</v>
      </c>
      <c r="V70" s="265" t="s">
        <v>183</v>
      </c>
      <c r="W70" s="261">
        <v>2</v>
      </c>
      <c r="X70" s="262" t="s">
        <v>331</v>
      </c>
      <c r="Y70" s="619" t="s">
        <v>331</v>
      </c>
      <c r="Z70" s="619"/>
      <c r="AA70" s="259"/>
      <c r="AB70" s="619" t="s">
        <v>331</v>
      </c>
      <c r="AC70" s="265" t="s">
        <v>183</v>
      </c>
      <c r="AD70" s="263">
        <v>3</v>
      </c>
      <c r="AE70" s="551"/>
    </row>
    <row r="71" spans="17:78" x14ac:dyDescent="0.25">
      <c r="Q71" s="319"/>
      <c r="R71" s="620"/>
      <c r="S71" s="620"/>
      <c r="T71" s="620"/>
      <c r="U71" s="620" t="s">
        <v>331</v>
      </c>
      <c r="V71" s="265" t="s">
        <v>272</v>
      </c>
      <c r="W71" s="261">
        <v>3</v>
      </c>
      <c r="X71" s="262"/>
      <c r="Y71" s="619"/>
      <c r="Z71" s="619"/>
      <c r="AA71" s="259"/>
      <c r="AB71" s="619" t="s">
        <v>331</v>
      </c>
      <c r="AC71" s="265" t="s">
        <v>573</v>
      </c>
      <c r="AD71" s="263">
        <v>3</v>
      </c>
      <c r="AE71" s="551"/>
    </row>
    <row r="72" spans="17:78" ht="36" x14ac:dyDescent="0.25">
      <c r="Q72" s="319" t="s">
        <v>331</v>
      </c>
      <c r="R72" s="620" t="s">
        <v>331</v>
      </c>
      <c r="S72" s="620" t="s">
        <v>331</v>
      </c>
      <c r="T72" s="620" t="s">
        <v>331</v>
      </c>
      <c r="U72" s="620" t="s">
        <v>331</v>
      </c>
      <c r="V72" s="265" t="s">
        <v>195</v>
      </c>
      <c r="W72" s="261">
        <v>30</v>
      </c>
      <c r="X72" s="262" t="s">
        <v>331</v>
      </c>
      <c r="Y72" s="619" t="s">
        <v>331</v>
      </c>
      <c r="Z72" s="619" t="s">
        <v>331</v>
      </c>
      <c r="AA72" s="259" t="s">
        <v>331</v>
      </c>
      <c r="AB72" s="619" t="s">
        <v>331</v>
      </c>
      <c r="AC72" s="265" t="s">
        <v>442</v>
      </c>
      <c r="AD72" s="263">
        <v>30</v>
      </c>
      <c r="AE72" s="578" t="s">
        <v>576</v>
      </c>
    </row>
    <row r="73" spans="17:78" ht="47.25" x14ac:dyDescent="0.25">
      <c r="Q73" s="281"/>
      <c r="R73" s="282"/>
      <c r="S73" s="282"/>
      <c r="T73" s="282"/>
      <c r="U73" s="282"/>
      <c r="V73" s="265" t="s">
        <v>8</v>
      </c>
      <c r="W73" s="284">
        <v>2</v>
      </c>
      <c r="X73" s="285"/>
      <c r="Y73" s="282"/>
      <c r="Z73" s="282"/>
      <c r="AA73" s="282"/>
      <c r="AB73" s="282"/>
      <c r="AC73" s="265" t="s">
        <v>240</v>
      </c>
      <c r="AD73" s="283">
        <v>2</v>
      </c>
      <c r="AE73" s="564" t="s">
        <v>342</v>
      </c>
    </row>
    <row r="74" spans="17:78" ht="47.25" x14ac:dyDescent="0.25">
      <c r="Q74" s="281"/>
      <c r="R74" s="282"/>
      <c r="S74" s="282"/>
      <c r="T74" s="282"/>
      <c r="U74" s="282"/>
      <c r="V74" s="265" t="s">
        <v>10</v>
      </c>
      <c r="W74" s="284">
        <v>3</v>
      </c>
      <c r="X74" s="285"/>
      <c r="Y74" s="282"/>
      <c r="Z74" s="282"/>
      <c r="AA74" s="282"/>
      <c r="AB74" s="282"/>
      <c r="AC74" s="265" t="s">
        <v>244</v>
      </c>
      <c r="AD74" s="283">
        <v>3</v>
      </c>
      <c r="AE74" s="564" t="s">
        <v>342</v>
      </c>
    </row>
    <row r="75" spans="17:78" x14ac:dyDescent="0.25">
      <c r="Q75" s="319"/>
      <c r="R75" s="620"/>
      <c r="S75" s="620"/>
      <c r="T75" s="620"/>
      <c r="U75" s="620" t="s">
        <v>331</v>
      </c>
      <c r="V75" s="265" t="s">
        <v>386</v>
      </c>
      <c r="W75" s="261">
        <v>3</v>
      </c>
      <c r="X75" s="262"/>
      <c r="Y75" s="619"/>
      <c r="Z75" s="619"/>
      <c r="AA75" s="259"/>
      <c r="AB75" s="619" t="s">
        <v>331</v>
      </c>
      <c r="AC75" s="265" t="s">
        <v>386</v>
      </c>
      <c r="AD75" s="263">
        <v>3</v>
      </c>
      <c r="AE75" s="551"/>
    </row>
    <row r="76" spans="17:78" x14ac:dyDescent="0.25">
      <c r="Q76" s="319" t="s">
        <v>331</v>
      </c>
      <c r="R76" s="620" t="s">
        <v>331</v>
      </c>
      <c r="S76" s="620" t="s">
        <v>331</v>
      </c>
      <c r="T76" s="620" t="s">
        <v>331</v>
      </c>
      <c r="U76" s="620" t="s">
        <v>331</v>
      </c>
      <c r="V76" s="265" t="s">
        <v>104</v>
      </c>
      <c r="W76" s="261">
        <v>5</v>
      </c>
      <c r="X76" s="262" t="s">
        <v>331</v>
      </c>
      <c r="Y76" s="619" t="s">
        <v>331</v>
      </c>
      <c r="Z76" s="619" t="s">
        <v>331</v>
      </c>
      <c r="AA76" s="259" t="s">
        <v>331</v>
      </c>
      <c r="AB76" s="619" t="s">
        <v>331</v>
      </c>
      <c r="AC76" s="265" t="s">
        <v>104</v>
      </c>
      <c r="AD76" s="263">
        <v>5</v>
      </c>
      <c r="AE76" s="551"/>
    </row>
    <row r="77" spans="17:78" x14ac:dyDescent="0.25">
      <c r="Q77" s="319" t="s">
        <v>331</v>
      </c>
      <c r="R77" s="620" t="s">
        <v>331</v>
      </c>
      <c r="S77" s="620" t="s">
        <v>331</v>
      </c>
      <c r="T77" s="620" t="s">
        <v>331</v>
      </c>
      <c r="U77" s="620" t="s">
        <v>331</v>
      </c>
      <c r="V77" s="265" t="s">
        <v>166</v>
      </c>
      <c r="W77" s="261">
        <v>4</v>
      </c>
      <c r="X77" s="262" t="s">
        <v>331</v>
      </c>
      <c r="Y77" s="619" t="s">
        <v>331</v>
      </c>
      <c r="Z77" s="619" t="s">
        <v>331</v>
      </c>
      <c r="AA77" s="259" t="s">
        <v>331</v>
      </c>
      <c r="AB77" s="619" t="s">
        <v>331</v>
      </c>
      <c r="AC77" s="265" t="s">
        <v>166</v>
      </c>
      <c r="AD77" s="263">
        <v>4</v>
      </c>
      <c r="AE77" s="551"/>
    </row>
    <row r="78" spans="17:78" x14ac:dyDescent="0.25">
      <c r="Q78" s="281"/>
      <c r="R78" s="282"/>
      <c r="S78" s="282"/>
      <c r="T78" s="282" t="s">
        <v>331</v>
      </c>
      <c r="U78" s="282"/>
      <c r="V78" s="265" t="s">
        <v>177</v>
      </c>
      <c r="W78" s="284">
        <v>3</v>
      </c>
      <c r="X78" s="285"/>
      <c r="Y78" s="282"/>
      <c r="Z78" s="282"/>
      <c r="AA78" s="282" t="s">
        <v>331</v>
      </c>
      <c r="AB78" s="282"/>
      <c r="AC78" s="265" t="s">
        <v>177</v>
      </c>
      <c r="AD78" s="283">
        <v>3</v>
      </c>
      <c r="AE78" s="564"/>
    </row>
    <row r="79" spans="17:78" ht="31.5" x14ac:dyDescent="0.25">
      <c r="Q79" s="281"/>
      <c r="R79" s="282"/>
      <c r="S79" s="282"/>
      <c r="T79" s="282"/>
      <c r="U79" s="282"/>
      <c r="V79" s="265" t="s">
        <v>592</v>
      </c>
      <c r="W79" s="284">
        <v>5</v>
      </c>
      <c r="X79" s="285"/>
      <c r="Y79" s="282"/>
      <c r="Z79" s="282"/>
      <c r="AA79" s="282"/>
      <c r="AB79" s="282"/>
      <c r="AC79" s="265" t="s">
        <v>592</v>
      </c>
      <c r="AD79" s="283">
        <v>4</v>
      </c>
      <c r="AE79" s="551" t="s">
        <v>405</v>
      </c>
    </row>
    <row r="80" spans="17:78" x14ac:dyDescent="0.25">
      <c r="Q80" s="281" t="s">
        <v>331</v>
      </c>
      <c r="R80" s="282" t="s">
        <v>331</v>
      </c>
      <c r="S80" s="282"/>
      <c r="T80" s="282"/>
      <c r="U80" s="282"/>
      <c r="V80" s="265" t="s">
        <v>175</v>
      </c>
      <c r="W80" s="284">
        <v>3</v>
      </c>
      <c r="X80" s="285" t="s">
        <v>331</v>
      </c>
      <c r="Y80" s="282" t="s">
        <v>331</v>
      </c>
      <c r="Z80" s="282"/>
      <c r="AA80" s="282"/>
      <c r="AB80" s="282"/>
      <c r="AC80" s="265" t="s">
        <v>175</v>
      </c>
      <c r="AD80" s="283">
        <v>3</v>
      </c>
      <c r="AE80" s="564"/>
    </row>
    <row r="81" spans="17:31" x14ac:dyDescent="0.25">
      <c r="Q81" s="281"/>
      <c r="R81" s="282" t="s">
        <v>331</v>
      </c>
      <c r="S81" s="282"/>
      <c r="T81" s="282"/>
      <c r="U81" s="282"/>
      <c r="V81" s="265" t="s">
        <v>130</v>
      </c>
      <c r="W81" s="284">
        <v>3</v>
      </c>
      <c r="X81" s="285"/>
      <c r="Y81" s="282" t="s">
        <v>331</v>
      </c>
      <c r="Z81" s="282"/>
      <c r="AA81" s="282"/>
      <c r="AB81" s="282"/>
      <c r="AC81" s="265" t="s">
        <v>130</v>
      </c>
      <c r="AD81" s="283">
        <v>3</v>
      </c>
      <c r="AE81" s="564"/>
    </row>
    <row r="82" spans="17:31" ht="47.25" x14ac:dyDescent="0.25">
      <c r="Q82" s="281"/>
      <c r="R82" s="282"/>
      <c r="S82" s="282"/>
      <c r="T82" s="282"/>
      <c r="U82" s="282"/>
      <c r="V82" s="265" t="s">
        <v>593</v>
      </c>
      <c r="W82" s="284">
        <v>5</v>
      </c>
      <c r="X82" s="285"/>
      <c r="Y82" s="282"/>
      <c r="Z82" s="282"/>
      <c r="AA82" s="282"/>
      <c r="AB82" s="282"/>
      <c r="AC82" s="265" t="s">
        <v>594</v>
      </c>
      <c r="AD82" s="283">
        <v>4</v>
      </c>
      <c r="AE82" s="551" t="s">
        <v>340</v>
      </c>
    </row>
    <row r="83" spans="17:31" x14ac:dyDescent="0.25">
      <c r="Q83" s="281" t="s">
        <v>331</v>
      </c>
      <c r="R83" s="282"/>
      <c r="S83" s="282"/>
      <c r="T83" s="282"/>
      <c r="U83" s="282"/>
      <c r="V83" s="265" t="s">
        <v>176</v>
      </c>
      <c r="W83" s="284">
        <v>3</v>
      </c>
      <c r="X83" s="285"/>
      <c r="Y83" s="282"/>
      <c r="Z83" s="282"/>
      <c r="AA83" s="282" t="s">
        <v>331</v>
      </c>
      <c r="AB83" s="282"/>
      <c r="AC83" s="265" t="s">
        <v>439</v>
      </c>
      <c r="AD83" s="283">
        <v>3</v>
      </c>
      <c r="AE83" s="564"/>
    </row>
    <row r="84" spans="17:31" x14ac:dyDescent="0.25">
      <c r="Q84" s="281"/>
      <c r="R84" s="282"/>
      <c r="S84" s="282"/>
      <c r="T84" s="282"/>
      <c r="U84" s="282" t="s">
        <v>331</v>
      </c>
      <c r="V84" s="265" t="s">
        <v>388</v>
      </c>
      <c r="W84" s="284">
        <v>5</v>
      </c>
      <c r="X84" s="285"/>
      <c r="Y84" s="282"/>
      <c r="Z84" s="282"/>
      <c r="AA84" s="282"/>
      <c r="AB84" s="282" t="s">
        <v>331</v>
      </c>
      <c r="AC84" s="265" t="s">
        <v>388</v>
      </c>
      <c r="AD84" s="283">
        <v>4</v>
      </c>
      <c r="AE84" s="564"/>
    </row>
    <row r="85" spans="17:31" x14ac:dyDescent="0.25">
      <c r="Q85" s="281"/>
      <c r="R85" s="282"/>
      <c r="S85" s="282"/>
      <c r="T85" s="282"/>
      <c r="U85" s="282" t="s">
        <v>331</v>
      </c>
      <c r="V85" s="265" t="s">
        <v>389</v>
      </c>
      <c r="W85" s="284">
        <v>3</v>
      </c>
      <c r="X85" s="285"/>
      <c r="Y85" s="282"/>
      <c r="Z85" s="282"/>
      <c r="AA85" s="282"/>
      <c r="AB85" s="282" t="s">
        <v>331</v>
      </c>
      <c r="AC85" s="265" t="s">
        <v>579</v>
      </c>
      <c r="AD85" s="283">
        <v>4</v>
      </c>
      <c r="AE85" s="564"/>
    </row>
    <row r="86" spans="17:31" x14ac:dyDescent="0.25">
      <c r="Q86" s="281"/>
      <c r="R86" s="282"/>
      <c r="S86" s="282"/>
      <c r="T86" s="282"/>
      <c r="U86" s="282" t="s">
        <v>331</v>
      </c>
      <c r="V86" s="265" t="s">
        <v>387</v>
      </c>
      <c r="W86" s="284">
        <v>3</v>
      </c>
      <c r="X86" s="285"/>
      <c r="Y86" s="282"/>
      <c r="Z86" s="282"/>
      <c r="AA86" s="282"/>
      <c r="AB86" s="282" t="s">
        <v>331</v>
      </c>
      <c r="AC86" s="265" t="s">
        <v>584</v>
      </c>
      <c r="AD86" s="283">
        <v>3</v>
      </c>
      <c r="AE86" s="564"/>
    </row>
    <row r="87" spans="17:31" x14ac:dyDescent="0.25">
      <c r="Q87" s="281" t="s">
        <v>331</v>
      </c>
      <c r="R87" s="282" t="s">
        <v>331</v>
      </c>
      <c r="S87" s="282" t="s">
        <v>331</v>
      </c>
      <c r="T87" s="282" t="s">
        <v>331</v>
      </c>
      <c r="U87" s="282" t="s">
        <v>331</v>
      </c>
      <c r="V87" s="265" t="s">
        <v>157</v>
      </c>
      <c r="W87" s="284">
        <v>2</v>
      </c>
      <c r="X87" s="285" t="s">
        <v>331</v>
      </c>
      <c r="Y87" s="282" t="s">
        <v>331</v>
      </c>
      <c r="Z87" s="282" t="s">
        <v>331</v>
      </c>
      <c r="AA87" s="282" t="s">
        <v>331</v>
      </c>
      <c r="AB87" s="282" t="s">
        <v>331</v>
      </c>
      <c r="AC87" s="265" t="s">
        <v>157</v>
      </c>
      <c r="AD87" s="283">
        <v>4</v>
      </c>
      <c r="AE87" s="564"/>
    </row>
    <row r="88" spans="17:31" x14ac:dyDescent="0.25">
      <c r="Q88" s="281" t="s">
        <v>331</v>
      </c>
      <c r="R88" s="282" t="s">
        <v>331</v>
      </c>
      <c r="S88" s="282"/>
      <c r="T88" s="282" t="s">
        <v>331</v>
      </c>
      <c r="U88" s="282" t="s">
        <v>331</v>
      </c>
      <c r="V88" s="265" t="s">
        <v>19</v>
      </c>
      <c r="W88" s="284">
        <v>3</v>
      </c>
      <c r="X88" s="285" t="s">
        <v>331</v>
      </c>
      <c r="Y88" s="282" t="s">
        <v>331</v>
      </c>
      <c r="Z88" s="282"/>
      <c r="AA88" s="282" t="s">
        <v>331</v>
      </c>
      <c r="AB88" s="282" t="s">
        <v>331</v>
      </c>
      <c r="AC88" s="265" t="s">
        <v>19</v>
      </c>
      <c r="AD88" s="283">
        <v>3</v>
      </c>
      <c r="AE88" s="564"/>
    </row>
    <row r="89" spans="17:31" ht="47.25" x14ac:dyDescent="0.25">
      <c r="Q89" s="281"/>
      <c r="R89" s="282"/>
      <c r="S89" s="282"/>
      <c r="T89" s="282"/>
      <c r="U89" s="282"/>
      <c r="V89" s="265" t="s">
        <v>282</v>
      </c>
      <c r="W89" s="284">
        <v>5</v>
      </c>
      <c r="X89" s="285"/>
      <c r="Y89" s="282"/>
      <c r="Z89" s="282"/>
      <c r="AA89" s="282"/>
      <c r="AB89" s="282"/>
      <c r="AC89" s="265" t="s">
        <v>282</v>
      </c>
      <c r="AD89" s="283">
        <v>5</v>
      </c>
      <c r="AE89" s="551" t="s">
        <v>340</v>
      </c>
    </row>
    <row r="90" spans="17:31" x14ac:dyDescent="0.25">
      <c r="Q90" s="281" t="s">
        <v>331</v>
      </c>
      <c r="R90" s="282" t="s">
        <v>331</v>
      </c>
      <c r="S90" s="282" t="s">
        <v>331</v>
      </c>
      <c r="T90" s="282" t="s">
        <v>331</v>
      </c>
      <c r="U90" s="282"/>
      <c r="V90" s="265" t="s">
        <v>71</v>
      </c>
      <c r="W90" s="284">
        <v>2</v>
      </c>
      <c r="X90" s="285" t="s">
        <v>331</v>
      </c>
      <c r="Y90" s="282" t="s">
        <v>331</v>
      </c>
      <c r="Z90" s="282" t="s">
        <v>331</v>
      </c>
      <c r="AA90" s="282" t="s">
        <v>331</v>
      </c>
      <c r="AB90" s="282" t="s">
        <v>331</v>
      </c>
      <c r="AC90" s="265" t="s">
        <v>71</v>
      </c>
      <c r="AD90" s="283">
        <v>3</v>
      </c>
      <c r="AE90" s="564"/>
    </row>
    <row r="91" spans="17:31" ht="47.25" x14ac:dyDescent="0.25">
      <c r="Q91" s="281"/>
      <c r="R91" s="282"/>
      <c r="S91" s="282"/>
      <c r="T91" s="282"/>
      <c r="U91" s="282"/>
      <c r="V91" s="265" t="s">
        <v>65</v>
      </c>
      <c r="W91" s="284">
        <v>5</v>
      </c>
      <c r="X91" s="285"/>
      <c r="Y91" s="282"/>
      <c r="Z91" s="282"/>
      <c r="AA91" s="282"/>
      <c r="AB91" s="282"/>
      <c r="AC91" s="265" t="s">
        <v>586</v>
      </c>
      <c r="AD91" s="283">
        <v>5</v>
      </c>
      <c r="AE91" s="551" t="s">
        <v>340</v>
      </c>
    </row>
    <row r="92" spans="17:31" ht="31.5" x14ac:dyDescent="0.25">
      <c r="Q92" s="281"/>
      <c r="R92" s="282"/>
      <c r="S92" s="282"/>
      <c r="T92" s="282"/>
      <c r="U92" s="282"/>
      <c r="V92" s="265" t="s">
        <v>595</v>
      </c>
      <c r="W92" s="284">
        <v>5</v>
      </c>
      <c r="X92" s="285"/>
      <c r="Y92" s="282"/>
      <c r="Z92" s="282"/>
      <c r="AA92" s="282"/>
      <c r="AB92" s="282"/>
      <c r="AC92" s="265" t="s">
        <v>596</v>
      </c>
      <c r="AD92" s="283">
        <v>2</v>
      </c>
      <c r="AE92" s="551" t="s">
        <v>405</v>
      </c>
    </row>
    <row r="93" spans="17:31" x14ac:dyDescent="0.25">
      <c r="Q93" s="281" t="s">
        <v>331</v>
      </c>
      <c r="R93" s="282" t="s">
        <v>331</v>
      </c>
      <c r="S93" s="282" t="s">
        <v>331</v>
      </c>
      <c r="T93" s="282" t="s">
        <v>331</v>
      </c>
      <c r="U93" s="282" t="s">
        <v>331</v>
      </c>
      <c r="V93" s="265" t="s">
        <v>119</v>
      </c>
      <c r="W93" s="284">
        <v>6</v>
      </c>
      <c r="X93" s="285" t="s">
        <v>331</v>
      </c>
      <c r="Y93" s="282" t="s">
        <v>331</v>
      </c>
      <c r="Z93" s="282" t="s">
        <v>331</v>
      </c>
      <c r="AA93" s="282" t="s">
        <v>331</v>
      </c>
      <c r="AB93" s="282" t="s">
        <v>331</v>
      </c>
      <c r="AC93" s="265" t="s">
        <v>119</v>
      </c>
      <c r="AD93" s="283">
        <v>5</v>
      </c>
      <c r="AE93" s="564"/>
    </row>
    <row r="94" spans="17:31" x14ac:dyDescent="0.25">
      <c r="Q94" s="281" t="s">
        <v>331</v>
      </c>
      <c r="R94" s="282" t="s">
        <v>331</v>
      </c>
      <c r="S94" s="282" t="s">
        <v>331</v>
      </c>
      <c r="T94" s="282" t="s">
        <v>331</v>
      </c>
      <c r="U94" s="282"/>
      <c r="V94" s="265" t="s">
        <v>107</v>
      </c>
      <c r="W94" s="284">
        <v>6</v>
      </c>
      <c r="X94" s="285" t="s">
        <v>331</v>
      </c>
      <c r="Y94" s="282" t="s">
        <v>331</v>
      </c>
      <c r="Z94" s="282" t="s">
        <v>331</v>
      </c>
      <c r="AA94" s="282" t="s">
        <v>331</v>
      </c>
      <c r="AB94" s="282"/>
      <c r="AC94" s="265" t="s">
        <v>107</v>
      </c>
      <c r="AD94" s="283">
        <v>5</v>
      </c>
      <c r="AE94" s="564"/>
    </row>
    <row r="95" spans="17:31" ht="31.5" x14ac:dyDescent="0.25">
      <c r="Q95" s="281"/>
      <c r="R95" s="282"/>
      <c r="S95" s="282"/>
      <c r="T95" s="282"/>
      <c r="U95" s="282"/>
      <c r="V95" s="265" t="s">
        <v>515</v>
      </c>
      <c r="W95" s="284">
        <v>5</v>
      </c>
      <c r="X95" s="285"/>
      <c r="Y95" s="282"/>
      <c r="Z95" s="282"/>
      <c r="AA95" s="282"/>
      <c r="AB95" s="282"/>
      <c r="AC95" s="265" t="s">
        <v>515</v>
      </c>
      <c r="AD95" s="283">
        <v>5</v>
      </c>
      <c r="AE95" s="551" t="s">
        <v>405</v>
      </c>
    </row>
    <row r="96" spans="17:31" ht="31.5" x14ac:dyDescent="0.25">
      <c r="Q96" s="281"/>
      <c r="R96" s="282"/>
      <c r="S96" s="282"/>
      <c r="T96" s="282"/>
      <c r="U96" s="282"/>
      <c r="V96" s="265" t="s">
        <v>404</v>
      </c>
      <c r="W96" s="284">
        <v>5</v>
      </c>
      <c r="X96" s="285"/>
      <c r="Y96" s="282"/>
      <c r="Z96" s="282"/>
      <c r="AA96" s="282"/>
      <c r="AB96" s="282"/>
      <c r="AC96" s="265" t="s">
        <v>404</v>
      </c>
      <c r="AD96" s="283">
        <v>4</v>
      </c>
      <c r="AE96" s="551" t="s">
        <v>405</v>
      </c>
    </row>
    <row r="97" spans="17:31" x14ac:dyDescent="0.25">
      <c r="Q97" s="281"/>
      <c r="R97" s="282"/>
      <c r="S97" s="282"/>
      <c r="T97" s="282"/>
      <c r="U97" s="282" t="s">
        <v>331</v>
      </c>
      <c r="V97" s="265" t="s">
        <v>392</v>
      </c>
      <c r="W97" s="284">
        <v>3</v>
      </c>
      <c r="X97" s="285"/>
      <c r="Y97" s="282"/>
      <c r="Z97" s="282"/>
      <c r="AA97" s="282"/>
      <c r="AB97" s="282" t="s">
        <v>331</v>
      </c>
      <c r="AC97" s="265" t="s">
        <v>392</v>
      </c>
      <c r="AD97" s="283">
        <v>3</v>
      </c>
      <c r="AE97" s="564"/>
    </row>
    <row r="98" spans="17:31" x14ac:dyDescent="0.25">
      <c r="Q98" s="281" t="s">
        <v>331</v>
      </c>
      <c r="R98" s="282" t="s">
        <v>331</v>
      </c>
      <c r="S98" s="282"/>
      <c r="T98" s="282" t="s">
        <v>331</v>
      </c>
      <c r="U98" s="282" t="s">
        <v>331</v>
      </c>
      <c r="V98" s="265" t="s">
        <v>117</v>
      </c>
      <c r="W98" s="284">
        <v>4</v>
      </c>
      <c r="X98" s="285" t="s">
        <v>331</v>
      </c>
      <c r="Y98" s="282" t="s">
        <v>331</v>
      </c>
      <c r="Z98" s="282" t="s">
        <v>331</v>
      </c>
      <c r="AA98" s="282" t="s">
        <v>331</v>
      </c>
      <c r="AB98" s="282" t="s">
        <v>331</v>
      </c>
      <c r="AC98" s="265" t="s">
        <v>117</v>
      </c>
      <c r="AD98" s="283">
        <v>3</v>
      </c>
      <c r="AE98" s="564"/>
    </row>
    <row r="99" spans="17:31" x14ac:dyDescent="0.25">
      <c r="Q99" s="281"/>
      <c r="R99" s="282"/>
      <c r="S99" s="282"/>
      <c r="T99" s="282" t="s">
        <v>331</v>
      </c>
      <c r="U99" s="282"/>
      <c r="V99" s="265" t="s">
        <v>186</v>
      </c>
      <c r="W99" s="284">
        <v>2</v>
      </c>
      <c r="X99" s="288"/>
      <c r="Y99" s="283"/>
      <c r="Z99" s="283"/>
      <c r="AA99" s="283" t="s">
        <v>331</v>
      </c>
      <c r="AB99" s="283"/>
      <c r="AC99" s="265" t="s">
        <v>441</v>
      </c>
      <c r="AD99" s="283">
        <v>3</v>
      </c>
      <c r="AE99" s="564"/>
    </row>
    <row r="100" spans="17:31" ht="16.5" thickBot="1" x14ac:dyDescent="0.3">
      <c r="Q100" s="324"/>
      <c r="R100" s="325"/>
      <c r="S100" s="325" t="s">
        <v>331</v>
      </c>
      <c r="T100" s="325"/>
      <c r="U100" s="325"/>
      <c r="V100" s="309" t="s">
        <v>126</v>
      </c>
      <c r="W100" s="326">
        <v>2</v>
      </c>
      <c r="X100" s="327"/>
      <c r="Y100" s="325"/>
      <c r="Z100" s="325" t="s">
        <v>331</v>
      </c>
      <c r="AA100" s="325"/>
      <c r="AB100" s="325"/>
      <c r="AC100" s="309" t="s">
        <v>126</v>
      </c>
      <c r="AD100" s="328">
        <v>3</v>
      </c>
      <c r="AE100" s="583"/>
    </row>
  </sheetData>
  <mergeCells count="48">
    <mergeCell ref="BK1:BZ1"/>
    <mergeCell ref="CA1:CN1"/>
    <mergeCell ref="CA3:CD3"/>
    <mergeCell ref="CG3:CL3"/>
    <mergeCell ref="CG2:CN2"/>
    <mergeCell ref="CO1:DC1"/>
    <mergeCell ref="A2:H2"/>
    <mergeCell ref="I2:P2"/>
    <mergeCell ref="Q2:W2"/>
    <mergeCell ref="X2:AE2"/>
    <mergeCell ref="AF2:AM2"/>
    <mergeCell ref="AN2:AU2"/>
    <mergeCell ref="AV2:BB2"/>
    <mergeCell ref="BC2:BJ2"/>
    <mergeCell ref="BK2:BR2"/>
    <mergeCell ref="A1:P1"/>
    <mergeCell ref="Q1:AE1"/>
    <mergeCell ref="AF1:AU1"/>
    <mergeCell ref="BS2:BZ2"/>
    <mergeCell ref="CA2:CF2"/>
    <mergeCell ref="AV1:BJ1"/>
    <mergeCell ref="CO2:CU2"/>
    <mergeCell ref="CV2:DC2"/>
    <mergeCell ref="AA26:AA27"/>
    <mergeCell ref="I13:I14"/>
    <mergeCell ref="J13:J14"/>
    <mergeCell ref="K13:K14"/>
    <mergeCell ref="L13:L14"/>
    <mergeCell ref="M13:M14"/>
    <mergeCell ref="N13:N14"/>
    <mergeCell ref="O13:O14"/>
    <mergeCell ref="P13:P14"/>
    <mergeCell ref="X26:X27"/>
    <mergeCell ref="Y26:Y27"/>
    <mergeCell ref="Z26:Z27"/>
    <mergeCell ref="CV3:DA3"/>
    <mergeCell ref="X50:X51"/>
    <mergeCell ref="Y50:Y51"/>
    <mergeCell ref="Z50:Z51"/>
    <mergeCell ref="AA50:AA51"/>
    <mergeCell ref="AB50:AB51"/>
    <mergeCell ref="AD50:AD51"/>
    <mergeCell ref="AE50:AE51"/>
    <mergeCell ref="AB26:AB27"/>
    <mergeCell ref="AC26:AC27"/>
    <mergeCell ref="AD26:AD27"/>
    <mergeCell ref="AE26:AE27"/>
    <mergeCell ref="AC50:AC51"/>
  </mergeCells>
  <printOptions horizontalCentered="1"/>
  <pageMargins left="0.31496062992125984" right="0.31496062992125984" top="0.35433070866141736" bottom="0.35433070866141736" header="0.31496062992125984" footer="0.31496062992125984"/>
  <pageSetup paperSize="9" scale="40" orientation="portrait" r:id="rId1"/>
  <colBreaks count="4" manualBreakCount="4">
    <brk id="16" max="1048575" man="1"/>
    <brk id="31" max="1048575" man="1"/>
    <brk id="47" max="1048575" man="1"/>
    <brk id="6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5"/>
  <sheetViews>
    <sheetView zoomScale="130" zoomScaleNormal="130" workbookViewId="0">
      <selection activeCell="C4" sqref="C4"/>
    </sheetView>
  </sheetViews>
  <sheetFormatPr defaultColWidth="9.140625" defaultRowHeight="12.75" x14ac:dyDescent="0.2"/>
  <cols>
    <col min="1" max="1" width="10.28515625" bestFit="1" customWidth="1"/>
    <col min="2" max="2" width="4.42578125" customWidth="1"/>
    <col min="3" max="3" width="40.5703125" bestFit="1" customWidth="1"/>
    <col min="4" max="4" width="9.42578125" customWidth="1"/>
    <col min="5" max="5" width="3.85546875" customWidth="1"/>
    <col min="6" max="6" width="9.42578125" customWidth="1"/>
    <col min="7" max="7" width="3.85546875" customWidth="1"/>
    <col min="8" max="8" width="9.42578125" customWidth="1"/>
    <col min="9" max="9" width="3.85546875" customWidth="1"/>
    <col min="10" max="10" width="9.42578125" customWidth="1"/>
    <col min="11" max="12" width="10" customWidth="1"/>
  </cols>
  <sheetData>
    <row r="1" spans="1:13" ht="12.75" customHeight="1" x14ac:dyDescent="0.2">
      <c r="A1" s="1173" t="s">
        <v>378</v>
      </c>
      <c r="B1" s="1171" t="s">
        <v>245</v>
      </c>
      <c r="C1" s="1169" t="s">
        <v>1571</v>
      </c>
      <c r="D1" s="1175" t="s">
        <v>246</v>
      </c>
      <c r="E1" s="1176"/>
      <c r="F1" s="1176"/>
      <c r="G1" s="1176"/>
      <c r="H1" s="1176"/>
      <c r="I1" s="1176"/>
      <c r="J1" s="1177"/>
      <c r="K1" s="1178" t="s">
        <v>413</v>
      </c>
      <c r="L1" s="1179"/>
      <c r="M1" s="1179"/>
    </row>
    <row r="2" spans="1:13" ht="91.5" thickBot="1" x14ac:dyDescent="0.4">
      <c r="A2" s="1174"/>
      <c r="B2" s="1172"/>
      <c r="C2" s="1170"/>
      <c r="D2" s="495">
        <v>1</v>
      </c>
      <c r="E2" s="495">
        <v>2</v>
      </c>
      <c r="F2" s="495">
        <v>3</v>
      </c>
      <c r="G2" s="495">
        <v>4</v>
      </c>
      <c r="H2" s="495">
        <v>5</v>
      </c>
      <c r="I2" s="495">
        <v>6</v>
      </c>
      <c r="J2" s="495">
        <v>7</v>
      </c>
      <c r="K2" s="496" t="s">
        <v>414</v>
      </c>
      <c r="L2" s="496" t="s">
        <v>415</v>
      </c>
      <c r="M2" s="496" t="s">
        <v>287</v>
      </c>
    </row>
    <row r="3" spans="1:13" ht="15.75" x14ac:dyDescent="0.25">
      <c r="A3" s="445" t="s">
        <v>1567</v>
      </c>
      <c r="B3" s="445" t="s">
        <v>0</v>
      </c>
      <c r="C3" s="445" t="s">
        <v>247</v>
      </c>
      <c r="D3" s="486" t="s">
        <v>0</v>
      </c>
      <c r="E3" s="486"/>
      <c r="F3" s="493" t="s">
        <v>0</v>
      </c>
      <c r="G3" s="486"/>
      <c r="H3" s="598" t="s">
        <v>0</v>
      </c>
      <c r="I3" s="486"/>
      <c r="J3" s="486" t="s">
        <v>0</v>
      </c>
      <c r="K3" s="599"/>
      <c r="L3" s="445"/>
      <c r="M3" s="445"/>
    </row>
    <row r="4" spans="1:13" ht="15.75" x14ac:dyDescent="0.25">
      <c r="A4" s="445" t="s">
        <v>1567</v>
      </c>
      <c r="B4" s="445" t="s">
        <v>1</v>
      </c>
      <c r="C4" s="445" t="s">
        <v>637</v>
      </c>
      <c r="D4" s="486" t="s">
        <v>1</v>
      </c>
      <c r="E4" s="486"/>
      <c r="F4" s="493" t="s">
        <v>1</v>
      </c>
      <c r="G4" s="486"/>
      <c r="H4" s="598" t="s">
        <v>1</v>
      </c>
      <c r="I4" s="486"/>
      <c r="J4" s="486" t="s">
        <v>1</v>
      </c>
      <c r="K4" s="494"/>
      <c r="L4" s="445"/>
      <c r="M4" s="879"/>
    </row>
    <row r="5" spans="1:13" ht="16.5" thickBot="1" x14ac:dyDescent="0.3">
      <c r="A5" s="94" t="s">
        <v>1567</v>
      </c>
      <c r="B5" s="94" t="s">
        <v>59</v>
      </c>
      <c r="C5" s="94" t="s">
        <v>250</v>
      </c>
      <c r="D5" s="95" t="s">
        <v>59</v>
      </c>
      <c r="E5" s="95"/>
      <c r="F5" s="647" t="s">
        <v>59</v>
      </c>
      <c r="G5" s="95"/>
      <c r="H5" s="634" t="s">
        <v>59</v>
      </c>
      <c r="I5" s="95"/>
      <c r="J5" s="95" t="s">
        <v>59</v>
      </c>
      <c r="K5" s="635"/>
      <c r="L5" s="636"/>
      <c r="M5" s="94"/>
    </row>
    <row r="6" spans="1:13" ht="15.75" x14ac:dyDescent="0.25">
      <c r="A6" s="445" t="s">
        <v>1566</v>
      </c>
      <c r="B6" s="928" t="s">
        <v>59</v>
      </c>
      <c r="C6" s="928" t="s">
        <v>1565</v>
      </c>
      <c r="D6" s="926"/>
      <c r="E6" s="926"/>
      <c r="F6" s="929" t="s">
        <v>59</v>
      </c>
      <c r="G6" s="930"/>
      <c r="H6" s="927"/>
      <c r="I6" s="927"/>
      <c r="J6" s="927"/>
      <c r="K6" s="93"/>
    </row>
    <row r="7" spans="1:13" ht="15.75" customHeight="1" x14ac:dyDescent="0.25">
      <c r="A7" s="445" t="s">
        <v>1566</v>
      </c>
      <c r="B7" s="445" t="s">
        <v>251</v>
      </c>
      <c r="C7" s="445" t="s">
        <v>626</v>
      </c>
      <c r="D7" s="925"/>
      <c r="E7" s="925"/>
      <c r="F7" s="584" t="s">
        <v>377</v>
      </c>
      <c r="G7" s="445"/>
      <c r="H7" s="93"/>
      <c r="I7" s="93"/>
      <c r="J7" s="93"/>
      <c r="K7" s="93"/>
    </row>
    <row r="8" spans="1:13" ht="15.75" customHeight="1" x14ac:dyDescent="0.25">
      <c r="A8" s="13" t="s">
        <v>1566</v>
      </c>
      <c r="B8" s="13" t="s">
        <v>72</v>
      </c>
      <c r="C8" s="13" t="s">
        <v>29</v>
      </c>
      <c r="D8" s="925"/>
      <c r="E8" s="925"/>
      <c r="F8" s="584" t="s">
        <v>72</v>
      </c>
      <c r="G8" s="13"/>
      <c r="H8" s="93"/>
      <c r="I8" s="93"/>
      <c r="J8" s="93"/>
      <c r="K8" s="93"/>
    </row>
    <row r="9" spans="1:13" ht="15.75" customHeight="1" thickBot="1" x14ac:dyDescent="0.3">
      <c r="A9" s="94" t="s">
        <v>1566</v>
      </c>
      <c r="B9" s="94" t="s">
        <v>274</v>
      </c>
      <c r="C9" s="94" t="s">
        <v>117</v>
      </c>
      <c r="D9" s="95"/>
      <c r="E9" s="95"/>
      <c r="F9" s="585" t="s">
        <v>274</v>
      </c>
      <c r="G9" s="94"/>
      <c r="H9" s="93"/>
      <c r="I9" s="93"/>
      <c r="J9" s="93"/>
      <c r="K9" s="93"/>
    </row>
    <row r="10" spans="1:13" ht="15.75" customHeight="1" x14ac:dyDescent="0.25">
      <c r="A10" s="445" t="s">
        <v>1566</v>
      </c>
      <c r="B10" s="772" t="s">
        <v>1523</v>
      </c>
      <c r="C10" s="772" t="s">
        <v>1521</v>
      </c>
      <c r="D10" s="773" t="s">
        <v>1523</v>
      </c>
      <c r="E10" s="941"/>
      <c r="F10" s="876"/>
      <c r="G10" s="876"/>
      <c r="H10" s="93"/>
      <c r="I10" s="93"/>
      <c r="J10" s="93"/>
      <c r="K10" s="93"/>
    </row>
    <row r="11" spans="1:13" ht="16.5" thickBot="1" x14ac:dyDescent="0.3">
      <c r="A11" s="94" t="s">
        <v>1566</v>
      </c>
      <c r="B11" s="94" t="s">
        <v>275</v>
      </c>
      <c r="C11" s="94" t="s">
        <v>1522</v>
      </c>
      <c r="D11" s="585" t="s">
        <v>275</v>
      </c>
      <c r="E11" s="95"/>
      <c r="F11" s="877"/>
      <c r="G11" s="877"/>
      <c r="H11" s="93"/>
      <c r="I11" s="93"/>
      <c r="J11" s="93"/>
      <c r="K11" s="93"/>
    </row>
    <row r="12" spans="1:13" ht="13.5" thickBot="1" x14ac:dyDescent="0.25">
      <c r="A12" s="94" t="s">
        <v>288</v>
      </c>
      <c r="B12" s="94" t="s">
        <v>1</v>
      </c>
      <c r="C12" s="481" t="s">
        <v>637</v>
      </c>
      <c r="D12" s="942" t="s">
        <v>1</v>
      </c>
      <c r="E12" s="878"/>
      <c r="F12" s="893"/>
      <c r="G12" s="893"/>
    </row>
    <row r="13" spans="1:13" ht="15.75" x14ac:dyDescent="0.25">
      <c r="E13" s="93"/>
    </row>
    <row r="14" spans="1:13" ht="15.75" x14ac:dyDescent="0.25">
      <c r="E14" s="93"/>
    </row>
    <row r="15" spans="1:13" ht="15.75" x14ac:dyDescent="0.25">
      <c r="E15" s="93"/>
    </row>
  </sheetData>
  <sortState xmlns:xlrd2="http://schemas.microsoft.com/office/spreadsheetml/2017/richdata2" ref="B3:L8">
    <sortCondition ref="C3:C8"/>
  </sortState>
  <mergeCells count="5">
    <mergeCell ref="C1:C2"/>
    <mergeCell ref="B1:B2"/>
    <mergeCell ref="A1:A2"/>
    <mergeCell ref="D1:J1"/>
    <mergeCell ref="K1:M1"/>
  </mergeCells>
  <printOptions horizontalCentered="1"/>
  <pageMargins left="0.70866141732283472" right="0.70866141732283472" top="0.74803149606299213" bottom="0.74803149606299213" header="0.31496062992125984" footer="0.31496062992125984"/>
  <pageSetup paperSize="9" scale="95" orientation="landscape" r:id="rId1"/>
  <headerFooter>
    <oddHeader>&amp;CLEVELEZŐ TAGOZAT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63634"/>
  </sheetPr>
  <dimension ref="A1:BE128"/>
  <sheetViews>
    <sheetView tabSelected="1" topLeftCell="A2" zoomScale="70" zoomScaleNormal="70" zoomScaleSheetLayoutView="73" workbookViewId="0">
      <selection activeCell="AZ11" sqref="AZ11"/>
    </sheetView>
  </sheetViews>
  <sheetFormatPr defaultColWidth="9.140625" defaultRowHeight="15" x14ac:dyDescent="0.25"/>
  <cols>
    <col min="1" max="1" width="19.42578125" style="396" bestFit="1" customWidth="1"/>
    <col min="2" max="2" width="5.7109375" style="149" bestFit="1" customWidth="1"/>
    <col min="3" max="5" width="18.7109375" style="149" customWidth="1"/>
    <col min="6" max="6" width="5.7109375" style="149" bestFit="1" customWidth="1"/>
    <col min="7" max="9" width="18.7109375" style="149" customWidth="1"/>
    <col min="10" max="13" width="5" style="149" customWidth="1"/>
    <col min="14" max="14" width="5.7109375" style="149" bestFit="1" customWidth="1"/>
    <col min="15" max="17" width="18.7109375" style="149" customWidth="1"/>
    <col min="18" max="18" width="5.7109375" style="149" bestFit="1" customWidth="1"/>
    <col min="19" max="21" width="18.7109375" style="149" customWidth="1"/>
    <col min="22" max="22" width="5.7109375" style="149" bestFit="1" customWidth="1"/>
    <col min="23" max="25" width="18.7109375" style="149" customWidth="1"/>
    <col min="26" max="33" width="5" style="149" customWidth="1"/>
    <col min="34" max="34" width="5.7109375" style="149" bestFit="1" customWidth="1"/>
    <col min="35" max="37" width="18.7109375" style="149" customWidth="1"/>
    <col min="38" max="38" width="5.7109375" style="149" bestFit="1" customWidth="1"/>
    <col min="39" max="41" width="18.7109375" style="149" customWidth="1"/>
    <col min="42" max="45" width="5" style="149" customWidth="1"/>
    <col min="46" max="46" width="7.7109375" style="149" customWidth="1"/>
    <col min="47" max="49" width="18.7109375" style="149" customWidth="1"/>
    <col min="50" max="50" width="7.7109375" style="149" customWidth="1"/>
    <col min="51" max="53" width="18.7109375" style="149" customWidth="1"/>
    <col min="54" max="57" width="5" style="149" customWidth="1"/>
    <col min="58" max="16384" width="9.140625" style="149"/>
  </cols>
  <sheetData>
    <row r="1" spans="1:57" s="394" customFormat="1" ht="112.5" customHeight="1" x14ac:dyDescent="0.3">
      <c r="A1" s="393"/>
      <c r="B1" s="1075">
        <v>46276</v>
      </c>
      <c r="C1" s="1074"/>
      <c r="D1" s="1074">
        <v>46277</v>
      </c>
      <c r="E1" s="1076"/>
      <c r="F1" s="1075">
        <v>46283</v>
      </c>
      <c r="G1" s="1074"/>
      <c r="H1" s="1074">
        <v>46284</v>
      </c>
      <c r="I1" s="1076"/>
      <c r="J1" s="1072">
        <v>46290</v>
      </c>
      <c r="K1" s="1073"/>
      <c r="L1" s="1073">
        <v>46291</v>
      </c>
      <c r="M1" s="1077"/>
      <c r="N1" s="1075">
        <v>46297</v>
      </c>
      <c r="O1" s="1074"/>
      <c r="P1" s="1074">
        <v>46298</v>
      </c>
      <c r="Q1" s="1076"/>
      <c r="R1" s="1075">
        <v>46304</v>
      </c>
      <c r="S1" s="1074"/>
      <c r="T1" s="1074">
        <v>46305</v>
      </c>
      <c r="U1" s="1076"/>
      <c r="V1" s="1075">
        <v>46311</v>
      </c>
      <c r="W1" s="1074"/>
      <c r="X1" s="1074">
        <v>46312</v>
      </c>
      <c r="Y1" s="1074"/>
      <c r="Z1" s="1072">
        <v>46318</v>
      </c>
      <c r="AA1" s="1073"/>
      <c r="AB1" s="1073">
        <v>46319</v>
      </c>
      <c r="AC1" s="1077"/>
      <c r="AD1" s="1072">
        <v>46325</v>
      </c>
      <c r="AE1" s="1073"/>
      <c r="AF1" s="1073">
        <v>46326</v>
      </c>
      <c r="AG1" s="1077"/>
      <c r="AH1" s="1075">
        <v>46332</v>
      </c>
      <c r="AI1" s="1074"/>
      <c r="AJ1" s="1074">
        <v>46333</v>
      </c>
      <c r="AK1" s="1074"/>
      <c r="AL1" s="1075">
        <v>46339</v>
      </c>
      <c r="AM1" s="1074"/>
      <c r="AN1" s="1074">
        <v>46340</v>
      </c>
      <c r="AO1" s="1074"/>
      <c r="AP1" s="1072">
        <v>46346</v>
      </c>
      <c r="AQ1" s="1073"/>
      <c r="AR1" s="1073">
        <v>46347</v>
      </c>
      <c r="AS1" s="1077"/>
      <c r="AT1" s="1075">
        <v>46353</v>
      </c>
      <c r="AU1" s="1074"/>
      <c r="AV1" s="1074">
        <v>46354</v>
      </c>
      <c r="AW1" s="1076"/>
      <c r="AX1" s="1075">
        <v>46360</v>
      </c>
      <c r="AY1" s="1074"/>
      <c r="AZ1" s="1074">
        <v>46361</v>
      </c>
      <c r="BA1" s="1076"/>
      <c r="BB1" s="1072">
        <v>46367</v>
      </c>
      <c r="BC1" s="1073"/>
      <c r="BD1" s="1073">
        <v>46368</v>
      </c>
      <c r="BE1" s="1077"/>
    </row>
    <row r="2" spans="1:57" s="395" customFormat="1" ht="28.5" customHeight="1" x14ac:dyDescent="0.45">
      <c r="A2" s="875"/>
      <c r="B2" s="590" t="s">
        <v>115</v>
      </c>
      <c r="C2" s="591" t="s">
        <v>535</v>
      </c>
      <c r="D2" s="591" t="s">
        <v>536</v>
      </c>
      <c r="E2" s="592" t="s">
        <v>537</v>
      </c>
      <c r="F2" s="590" t="s">
        <v>129</v>
      </c>
      <c r="G2" s="591" t="s">
        <v>535</v>
      </c>
      <c r="H2" s="591" t="s">
        <v>536</v>
      </c>
      <c r="I2" s="592" t="s">
        <v>537</v>
      </c>
      <c r="J2" s="593" t="s">
        <v>120</v>
      </c>
      <c r="K2" s="594"/>
      <c r="L2" s="594"/>
      <c r="M2" s="595"/>
      <c r="N2" s="590" t="s">
        <v>122</v>
      </c>
      <c r="O2" s="591" t="s">
        <v>535</v>
      </c>
      <c r="P2" s="591" t="s">
        <v>536</v>
      </c>
      <c r="Q2" s="592" t="s">
        <v>537</v>
      </c>
      <c r="R2" s="590" t="s">
        <v>538</v>
      </c>
      <c r="S2" s="591" t="s">
        <v>535</v>
      </c>
      <c r="T2" s="591" t="s">
        <v>536</v>
      </c>
      <c r="U2" s="591" t="s">
        <v>537</v>
      </c>
      <c r="V2" s="590" t="s">
        <v>539</v>
      </c>
      <c r="W2" s="591" t="s">
        <v>535</v>
      </c>
      <c r="X2" s="591" t="s">
        <v>536</v>
      </c>
      <c r="Y2" s="591" t="s">
        <v>537</v>
      </c>
      <c r="Z2" s="593" t="s">
        <v>540</v>
      </c>
      <c r="AA2" s="594"/>
      <c r="AB2" s="594"/>
      <c r="AC2" s="595"/>
      <c r="AD2" s="593" t="s">
        <v>541</v>
      </c>
      <c r="AE2" s="594"/>
      <c r="AF2" s="594"/>
      <c r="AG2" s="595"/>
      <c r="AH2" s="590" t="s">
        <v>542</v>
      </c>
      <c r="AI2" s="591" t="s">
        <v>535</v>
      </c>
      <c r="AJ2" s="591" t="s">
        <v>536</v>
      </c>
      <c r="AK2" s="591" t="s">
        <v>537</v>
      </c>
      <c r="AL2" s="590" t="s">
        <v>543</v>
      </c>
      <c r="AM2" s="591" t="s">
        <v>535</v>
      </c>
      <c r="AN2" s="591" t="s">
        <v>536</v>
      </c>
      <c r="AO2" s="591" t="s">
        <v>537</v>
      </c>
      <c r="AP2" s="593" t="s">
        <v>544</v>
      </c>
      <c r="AQ2" s="594"/>
      <c r="AR2" s="594"/>
      <c r="AS2" s="595"/>
      <c r="AT2" s="590" t="s">
        <v>545</v>
      </c>
      <c r="AU2" s="591" t="s">
        <v>535</v>
      </c>
      <c r="AV2" s="591" t="s">
        <v>536</v>
      </c>
      <c r="AW2" s="591" t="s">
        <v>537</v>
      </c>
      <c r="AX2" s="590" t="s">
        <v>546</v>
      </c>
      <c r="AY2" s="591" t="s">
        <v>535</v>
      </c>
      <c r="AZ2" s="591" t="s">
        <v>536</v>
      </c>
      <c r="BA2" s="592" t="s">
        <v>537</v>
      </c>
      <c r="BB2" s="593" t="s">
        <v>547</v>
      </c>
      <c r="BC2" s="594"/>
      <c r="BD2" s="594"/>
      <c r="BE2" s="595"/>
    </row>
    <row r="3" spans="1:57" s="395" customFormat="1" ht="28.5" customHeight="1" thickBot="1" x14ac:dyDescent="0.5">
      <c r="A3" s="397"/>
      <c r="B3" s="590"/>
      <c r="C3" s="604" t="s">
        <v>1482</v>
      </c>
      <c r="D3" s="591"/>
      <c r="E3" s="592"/>
      <c r="F3" s="590"/>
      <c r="G3" s="604" t="s">
        <v>1482</v>
      </c>
      <c r="H3" s="591"/>
      <c r="I3" s="592"/>
      <c r="J3" s="593"/>
      <c r="K3" s="594"/>
      <c r="L3" s="594"/>
      <c r="M3" s="595"/>
      <c r="N3" s="590"/>
      <c r="O3" s="604" t="s">
        <v>1482</v>
      </c>
      <c r="P3" s="591"/>
      <c r="Q3" s="592"/>
      <c r="R3" s="590"/>
      <c r="S3" s="604" t="s">
        <v>1482</v>
      </c>
      <c r="T3" s="591"/>
      <c r="U3" s="592"/>
      <c r="V3" s="590"/>
      <c r="W3" s="604" t="s">
        <v>1482</v>
      </c>
      <c r="X3" s="591"/>
      <c r="Y3" s="591"/>
      <c r="Z3" s="593"/>
      <c r="AA3" s="594"/>
      <c r="AB3" s="594"/>
      <c r="AC3" s="595"/>
      <c r="AD3" s="593"/>
      <c r="AE3" s="594"/>
      <c r="AF3" s="594"/>
      <c r="AG3" s="595"/>
      <c r="AH3" s="590"/>
      <c r="AI3" s="604" t="s">
        <v>1482</v>
      </c>
      <c r="AJ3" s="591"/>
      <c r="AK3" s="591"/>
      <c r="AL3" s="590"/>
      <c r="AM3" s="604" t="s">
        <v>1482</v>
      </c>
      <c r="AN3" s="591"/>
      <c r="AO3" s="591"/>
      <c r="AP3" s="593"/>
      <c r="AQ3" s="594"/>
      <c r="AR3" s="594"/>
      <c r="AS3" s="595"/>
      <c r="AT3" s="590"/>
      <c r="AU3" s="604" t="s">
        <v>1482</v>
      </c>
      <c r="AV3" s="591"/>
      <c r="AW3" s="591"/>
      <c r="AX3" s="590"/>
      <c r="AY3" s="604" t="s">
        <v>1482</v>
      </c>
      <c r="AZ3" s="591"/>
      <c r="BA3" s="592"/>
      <c r="BB3" s="593"/>
      <c r="BC3" s="594"/>
      <c r="BD3" s="594"/>
      <c r="BE3" s="595"/>
    </row>
    <row r="4" spans="1:57" s="436" customFormat="1" ht="15.95" customHeight="1" x14ac:dyDescent="0.25">
      <c r="A4" s="435" t="s">
        <v>548</v>
      </c>
      <c r="B4" s="957"/>
      <c r="C4" s="955"/>
      <c r="D4" s="955"/>
      <c r="E4" s="1004"/>
      <c r="F4" s="957"/>
      <c r="G4" s="964"/>
      <c r="H4" s="964"/>
      <c r="I4" s="958"/>
      <c r="J4" s="883"/>
      <c r="K4" s="884"/>
      <c r="L4" s="884"/>
      <c r="M4" s="884"/>
      <c r="N4" s="963"/>
      <c r="O4" s="1054" t="s">
        <v>1582</v>
      </c>
      <c r="P4" s="964"/>
      <c r="Q4" s="965"/>
      <c r="R4" s="963"/>
      <c r="S4" s="1062" t="s">
        <v>1644</v>
      </c>
      <c r="T4" s="964"/>
      <c r="U4" s="965"/>
      <c r="V4" s="963"/>
      <c r="W4" s="983"/>
      <c r="X4" s="964"/>
      <c r="Y4" s="1004"/>
      <c r="Z4" s="883"/>
      <c r="AA4" s="884"/>
      <c r="AB4" s="884"/>
      <c r="AC4" s="885"/>
      <c r="AD4" s="884"/>
      <c r="AE4" s="884"/>
      <c r="AF4" s="884"/>
      <c r="AG4" s="885"/>
      <c r="AH4" s="963"/>
      <c r="AI4" s="1060" t="s">
        <v>1619</v>
      </c>
      <c r="AJ4" s="990"/>
      <c r="AK4" s="1004"/>
      <c r="AL4" s="963"/>
      <c r="AM4" s="991"/>
      <c r="AN4" s="990"/>
      <c r="AO4" s="964"/>
      <c r="AP4" s="883"/>
      <c r="AQ4" s="884"/>
      <c r="AR4" s="884"/>
      <c r="AS4" s="885"/>
      <c r="AT4" s="992"/>
      <c r="AU4" s="1060" t="s">
        <v>1619</v>
      </c>
      <c r="AV4" s="990"/>
      <c r="AW4" s="990"/>
      <c r="AX4" s="992"/>
      <c r="AY4" s="990"/>
      <c r="AZ4" s="1058" t="s">
        <v>1607</v>
      </c>
      <c r="BA4" s="990"/>
      <c r="BB4" s="883"/>
      <c r="BC4" s="884"/>
      <c r="BD4" s="884"/>
      <c r="BE4" s="885"/>
    </row>
    <row r="5" spans="1:57" s="436" customFormat="1" ht="15.95" customHeight="1" x14ac:dyDescent="0.25">
      <c r="A5" s="440" t="s">
        <v>1434</v>
      </c>
      <c r="B5" s="959"/>
      <c r="C5" s="954"/>
      <c r="D5" s="954"/>
      <c r="E5" s="1005"/>
      <c r="F5" s="959"/>
      <c r="I5" s="956"/>
      <c r="J5" s="886"/>
      <c r="K5" s="594"/>
      <c r="L5" s="594"/>
      <c r="M5" s="594"/>
      <c r="N5" s="966"/>
      <c r="O5" s="1055"/>
      <c r="Q5" s="967"/>
      <c r="R5" s="966"/>
      <c r="S5" s="1063"/>
      <c r="U5" s="967"/>
      <c r="V5" s="966"/>
      <c r="W5" s="603"/>
      <c r="Y5" s="1005"/>
      <c r="Z5" s="886"/>
      <c r="AA5" s="594"/>
      <c r="AB5" s="594"/>
      <c r="AC5" s="595"/>
      <c r="AD5" s="594"/>
      <c r="AE5" s="594"/>
      <c r="AF5" s="594"/>
      <c r="AG5" s="595"/>
      <c r="AH5" s="966"/>
      <c r="AI5" s="1061"/>
      <c r="AJ5" s="602"/>
      <c r="AK5" s="1005"/>
      <c r="AL5" s="966"/>
      <c r="AM5" s="982"/>
      <c r="AN5" s="602"/>
      <c r="AP5" s="886"/>
      <c r="AQ5" s="594"/>
      <c r="AR5" s="594"/>
      <c r="AS5" s="595"/>
      <c r="AT5" s="974"/>
      <c r="AU5" s="1061"/>
      <c r="AV5" s="602"/>
      <c r="AW5" s="602"/>
      <c r="AX5" s="974"/>
      <c r="AY5" s="602"/>
      <c r="AZ5" s="1059"/>
      <c r="BA5" s="602"/>
      <c r="BB5" s="886"/>
      <c r="BC5" s="594"/>
      <c r="BD5" s="594"/>
      <c r="BE5" s="595"/>
    </row>
    <row r="6" spans="1:57" s="436" customFormat="1" ht="15.95" customHeight="1" x14ac:dyDescent="0.25">
      <c r="A6" s="437"/>
      <c r="B6" s="959"/>
      <c r="C6" s="954"/>
      <c r="D6" s="954"/>
      <c r="E6" s="1005"/>
      <c r="F6" s="959"/>
      <c r="I6" s="956"/>
      <c r="J6" s="886"/>
      <c r="K6" s="594"/>
      <c r="L6" s="594"/>
      <c r="M6" s="594"/>
      <c r="N6" s="966"/>
      <c r="O6" s="1055"/>
      <c r="Q6" s="967"/>
      <c r="R6" s="966"/>
      <c r="S6" s="1063"/>
      <c r="U6" s="967"/>
      <c r="V6" s="966"/>
      <c r="W6" s="603"/>
      <c r="Y6" s="1005"/>
      <c r="Z6" s="886"/>
      <c r="AA6" s="594"/>
      <c r="AB6" s="594"/>
      <c r="AC6" s="595"/>
      <c r="AD6" s="594"/>
      <c r="AE6" s="594"/>
      <c r="AF6" s="594"/>
      <c r="AG6" s="595"/>
      <c r="AH6" s="966"/>
      <c r="AI6" s="1061"/>
      <c r="AJ6" s="602"/>
      <c r="AK6" s="1005"/>
      <c r="AL6" s="966"/>
      <c r="AM6" s="981"/>
      <c r="AN6" s="602"/>
      <c r="AP6" s="886"/>
      <c r="AQ6" s="594"/>
      <c r="AR6" s="594"/>
      <c r="AS6" s="595"/>
      <c r="AT6" s="974"/>
      <c r="AU6" s="1061"/>
      <c r="AV6" s="602"/>
      <c r="AW6" s="602"/>
      <c r="AX6" s="974"/>
      <c r="AY6" s="602"/>
      <c r="AZ6" s="1059"/>
      <c r="BA6" s="602"/>
      <c r="BB6" s="886"/>
      <c r="BC6" s="594"/>
      <c r="BD6" s="594"/>
      <c r="BE6" s="595"/>
    </row>
    <row r="7" spans="1:57" s="436" customFormat="1" ht="15.95" customHeight="1" thickBot="1" x14ac:dyDescent="0.3">
      <c r="A7" s="438"/>
      <c r="B7" s="959"/>
      <c r="C7" s="954"/>
      <c r="D7" s="954"/>
      <c r="E7" s="1005"/>
      <c r="F7" s="959"/>
      <c r="I7" s="956"/>
      <c r="J7" s="886"/>
      <c r="K7" s="594"/>
      <c r="L7" s="594"/>
      <c r="M7" s="594"/>
      <c r="N7" s="966"/>
      <c r="O7" s="882" t="s">
        <v>1559</v>
      </c>
      <c r="Q7" s="968"/>
      <c r="R7" s="966"/>
      <c r="S7" s="1000" t="s">
        <v>1674</v>
      </c>
      <c r="U7" s="968"/>
      <c r="V7" s="966"/>
      <c r="W7" s="596"/>
      <c r="Y7" s="1005"/>
      <c r="Z7" s="886"/>
      <c r="AA7" s="594"/>
      <c r="AB7" s="594"/>
      <c r="AC7" s="595"/>
      <c r="AD7" s="594"/>
      <c r="AE7" s="594"/>
      <c r="AF7" s="594"/>
      <c r="AG7" s="595"/>
      <c r="AH7" s="966"/>
      <c r="AI7" s="999" t="s">
        <v>1</v>
      </c>
      <c r="AJ7" s="978"/>
      <c r="AK7" s="1005"/>
      <c r="AL7" s="966"/>
      <c r="AM7" s="978"/>
      <c r="AN7" s="978"/>
      <c r="AP7" s="886"/>
      <c r="AQ7" s="594"/>
      <c r="AR7" s="594"/>
      <c r="AS7" s="595"/>
      <c r="AT7" s="974"/>
      <c r="AU7" s="999" t="s">
        <v>1</v>
      </c>
      <c r="AV7" s="978"/>
      <c r="AW7" s="978"/>
      <c r="AX7" s="974"/>
      <c r="AY7" s="978"/>
      <c r="AZ7" s="998" t="s">
        <v>59</v>
      </c>
      <c r="BA7" s="978"/>
      <c r="BB7" s="886"/>
      <c r="BC7" s="594"/>
      <c r="BD7" s="594"/>
      <c r="BE7" s="595"/>
    </row>
    <row r="8" spans="1:57" s="434" customFormat="1" ht="15.95" customHeight="1" x14ac:dyDescent="0.25">
      <c r="A8" s="435" t="s">
        <v>100</v>
      </c>
      <c r="B8" s="959"/>
      <c r="D8" s="954"/>
      <c r="E8" s="956"/>
      <c r="F8" s="959"/>
      <c r="G8" s="1058" t="s">
        <v>1681</v>
      </c>
      <c r="H8" s="954"/>
      <c r="I8" s="956"/>
      <c r="J8" s="886"/>
      <c r="K8" s="594"/>
      <c r="L8" s="594"/>
      <c r="M8" s="594"/>
      <c r="N8" s="969"/>
      <c r="O8" s="1068" t="s">
        <v>1596</v>
      </c>
      <c r="Q8" s="970"/>
      <c r="R8" s="969"/>
      <c r="U8" s="970"/>
      <c r="V8" s="969"/>
      <c r="X8" s="980"/>
      <c r="Y8" s="1006"/>
      <c r="Z8" s="886"/>
      <c r="AA8" s="594"/>
      <c r="AB8" s="594"/>
      <c r="AC8" s="595"/>
      <c r="AD8" s="594"/>
      <c r="AE8" s="594"/>
      <c r="AF8" s="594"/>
      <c r="AG8" s="595"/>
      <c r="AH8" s="969"/>
      <c r="AI8" s="1060" t="s">
        <v>1620</v>
      </c>
      <c r="AK8" s="970"/>
      <c r="AL8" s="969"/>
      <c r="AN8" s="602"/>
      <c r="AP8" s="886"/>
      <c r="AQ8" s="594"/>
      <c r="AR8" s="594"/>
      <c r="AS8" s="595"/>
      <c r="AT8" s="966"/>
      <c r="AU8" s="1060" t="s">
        <v>1620</v>
      </c>
      <c r="AV8" s="1070" t="s">
        <v>1771</v>
      </c>
      <c r="AW8" s="982"/>
      <c r="AX8" s="966"/>
      <c r="AZ8" s="1070" t="s">
        <v>1771</v>
      </c>
      <c r="BA8" s="982"/>
      <c r="BB8" s="886"/>
      <c r="BC8" s="594"/>
      <c r="BD8" s="594"/>
      <c r="BE8" s="595"/>
    </row>
    <row r="9" spans="1:57" s="434" customFormat="1" ht="15.95" customHeight="1" x14ac:dyDescent="0.25">
      <c r="A9" s="435" t="s">
        <v>1435</v>
      </c>
      <c r="B9" s="959"/>
      <c r="D9" s="954"/>
      <c r="E9" s="956"/>
      <c r="F9" s="959"/>
      <c r="G9" s="1059"/>
      <c r="H9" s="954"/>
      <c r="I9" s="956"/>
      <c r="J9" s="886"/>
      <c r="K9" s="594"/>
      <c r="L9" s="594"/>
      <c r="M9" s="594"/>
      <c r="N9" s="969"/>
      <c r="O9" s="1069"/>
      <c r="Q9" s="970"/>
      <c r="R9" s="969"/>
      <c r="U9" s="970"/>
      <c r="V9" s="969"/>
      <c r="X9" s="980"/>
      <c r="Y9" s="1006"/>
      <c r="Z9" s="886"/>
      <c r="AA9" s="594"/>
      <c r="AB9" s="594"/>
      <c r="AC9" s="595"/>
      <c r="AD9" s="594"/>
      <c r="AE9" s="594"/>
      <c r="AF9" s="594"/>
      <c r="AG9" s="595"/>
      <c r="AH9" s="969"/>
      <c r="AI9" s="1061"/>
      <c r="AK9" s="970"/>
      <c r="AL9" s="969"/>
      <c r="AN9" s="602"/>
      <c r="AP9" s="886"/>
      <c r="AQ9" s="594"/>
      <c r="AR9" s="594"/>
      <c r="AS9" s="595"/>
      <c r="AT9" s="974"/>
      <c r="AU9" s="1061"/>
      <c r="AV9" s="1071"/>
      <c r="AW9" s="982"/>
      <c r="AX9" s="974"/>
      <c r="AZ9" s="1071"/>
      <c r="BA9" s="982"/>
      <c r="BB9" s="886"/>
      <c r="BC9" s="594"/>
      <c r="BD9" s="594"/>
      <c r="BE9" s="595"/>
    </row>
    <row r="10" spans="1:57" s="434" customFormat="1" ht="15.95" customHeight="1" x14ac:dyDescent="0.25">
      <c r="A10" s="435"/>
      <c r="B10" s="959"/>
      <c r="D10" s="954"/>
      <c r="E10" s="956"/>
      <c r="F10" s="959"/>
      <c r="G10" s="996" t="s">
        <v>1602</v>
      </c>
      <c r="H10" s="954"/>
      <c r="I10" s="956"/>
      <c r="J10" s="886"/>
      <c r="K10" s="594"/>
      <c r="L10" s="594"/>
      <c r="M10" s="594"/>
      <c r="N10" s="969"/>
      <c r="O10" s="996" t="s">
        <v>1595</v>
      </c>
      <c r="Q10" s="970"/>
      <c r="R10" s="969"/>
      <c r="U10" s="970"/>
      <c r="V10" s="969"/>
      <c r="X10" s="981"/>
      <c r="Y10" s="1006"/>
      <c r="Z10" s="886"/>
      <c r="AA10" s="594"/>
      <c r="AB10" s="594"/>
      <c r="AC10" s="595"/>
      <c r="AD10" s="594"/>
      <c r="AE10" s="594"/>
      <c r="AF10" s="594"/>
      <c r="AG10" s="595"/>
      <c r="AH10" s="969"/>
      <c r="AI10" s="1061"/>
      <c r="AK10" s="970"/>
      <c r="AL10" s="969"/>
      <c r="AN10" s="981"/>
      <c r="AP10" s="886"/>
      <c r="AQ10" s="594"/>
      <c r="AR10" s="594"/>
      <c r="AS10" s="595"/>
      <c r="AT10" s="974"/>
      <c r="AU10" s="1061"/>
      <c r="AV10" s="1071"/>
      <c r="AW10" s="981"/>
      <c r="AX10" s="974"/>
      <c r="AZ10" s="1071"/>
      <c r="BA10" s="981"/>
      <c r="BB10" s="886"/>
      <c r="BC10" s="594"/>
      <c r="BD10" s="594"/>
      <c r="BE10" s="595"/>
    </row>
    <row r="11" spans="1:57" s="434" customFormat="1" ht="15.95" customHeight="1" thickBot="1" x14ac:dyDescent="0.3">
      <c r="A11" s="435"/>
      <c r="B11" s="959"/>
      <c r="D11" s="954"/>
      <c r="E11" s="956"/>
      <c r="F11" s="959"/>
      <c r="G11" s="998" t="s">
        <v>59</v>
      </c>
      <c r="H11" s="954"/>
      <c r="I11" s="956"/>
      <c r="J11" s="886"/>
      <c r="K11" s="594"/>
      <c r="L11" s="594"/>
      <c r="M11" s="594"/>
      <c r="N11" s="969"/>
      <c r="O11" s="998" t="s">
        <v>1</v>
      </c>
      <c r="Q11" s="970"/>
      <c r="R11" s="969"/>
      <c r="U11" s="970"/>
      <c r="V11" s="969"/>
      <c r="X11" s="978"/>
      <c r="Y11" s="984"/>
      <c r="Z11" s="886"/>
      <c r="AA11" s="594"/>
      <c r="AB11" s="594"/>
      <c r="AC11" s="595"/>
      <c r="AD11" s="594"/>
      <c r="AE11" s="594"/>
      <c r="AF11" s="594"/>
      <c r="AG11" s="595"/>
      <c r="AH11" s="969"/>
      <c r="AI11" s="999" t="s">
        <v>1</v>
      </c>
      <c r="AK11" s="970"/>
      <c r="AL11" s="969"/>
      <c r="AN11" s="978"/>
      <c r="AP11" s="886"/>
      <c r="AQ11" s="594"/>
      <c r="AR11" s="594"/>
      <c r="AS11" s="595"/>
      <c r="AT11" s="974"/>
      <c r="AU11" s="999" t="s">
        <v>1</v>
      </c>
      <c r="AV11" s="1001" t="s">
        <v>1559</v>
      </c>
      <c r="AW11" s="978"/>
      <c r="AX11" s="974"/>
      <c r="AZ11" s="1001" t="s">
        <v>1559</v>
      </c>
      <c r="BA11" s="978"/>
      <c r="BB11" s="886"/>
      <c r="BC11" s="594"/>
      <c r="BD11" s="594"/>
      <c r="BE11" s="595"/>
    </row>
    <row r="12" spans="1:57" s="434" customFormat="1" ht="15.95" customHeight="1" x14ac:dyDescent="0.25">
      <c r="A12" s="435" t="s">
        <v>136</v>
      </c>
      <c r="B12" s="959"/>
      <c r="D12" s="1064" t="s">
        <v>1614</v>
      </c>
      <c r="E12" s="1058" t="s">
        <v>1589</v>
      </c>
      <c r="F12" s="959"/>
      <c r="G12" s="1064" t="s">
        <v>1665</v>
      </c>
      <c r="H12" s="1058" t="s">
        <v>1672</v>
      </c>
      <c r="I12" s="1058" t="s">
        <v>1672</v>
      </c>
      <c r="J12" s="886"/>
      <c r="K12" s="935"/>
      <c r="L12" s="594"/>
      <c r="M12" s="594"/>
      <c r="N12" s="971"/>
      <c r="O12" s="1064" t="s">
        <v>1666</v>
      </c>
      <c r="P12" s="1064" t="s">
        <v>1658</v>
      </c>
      <c r="Q12" s="1064" t="s">
        <v>1658</v>
      </c>
      <c r="R12" s="971"/>
      <c r="S12" s="1068" t="s">
        <v>1617</v>
      </c>
      <c r="T12" s="1058" t="s">
        <v>1591</v>
      </c>
      <c r="U12" s="1064" t="s">
        <v>1614</v>
      </c>
      <c r="V12" s="971"/>
      <c r="W12" s="1058" t="s">
        <v>1611</v>
      </c>
      <c r="X12" s="1064" t="s">
        <v>1613</v>
      </c>
      <c r="Y12" s="1058" t="s">
        <v>1609</v>
      </c>
      <c r="Z12" s="886"/>
      <c r="AA12" s="935"/>
      <c r="AB12" s="935"/>
      <c r="AC12" s="938"/>
      <c r="AD12" s="594"/>
      <c r="AE12" s="935"/>
      <c r="AF12" s="935"/>
      <c r="AG12" s="938"/>
      <c r="AH12" s="971"/>
      <c r="AI12" s="1064" t="s">
        <v>1592</v>
      </c>
      <c r="AJ12" s="1064" t="s">
        <v>1613</v>
      </c>
      <c r="AK12" s="1058" t="s">
        <v>1609</v>
      </c>
      <c r="AL12" s="971"/>
      <c r="AM12" s="1058" t="s">
        <v>1611</v>
      </c>
      <c r="AN12" s="1058" t="s">
        <v>1667</v>
      </c>
      <c r="AO12" s="1058" t="s">
        <v>1667</v>
      </c>
      <c r="AP12" s="886"/>
      <c r="AQ12" s="594"/>
      <c r="AR12" s="594"/>
      <c r="AS12" s="595"/>
      <c r="AT12" s="966"/>
      <c r="AV12" s="1070" t="s">
        <v>1654</v>
      </c>
      <c r="AW12" s="602"/>
      <c r="AX12" s="966"/>
      <c r="AY12" s="989"/>
      <c r="AZ12" s="1070" t="s">
        <v>1654</v>
      </c>
      <c r="BA12" s="602"/>
      <c r="BB12" s="886"/>
      <c r="BC12" s="594"/>
      <c r="BD12" s="594"/>
      <c r="BE12" s="595"/>
    </row>
    <row r="13" spans="1:57" s="434" customFormat="1" ht="15.95" customHeight="1" x14ac:dyDescent="0.25">
      <c r="A13" s="435" t="s">
        <v>1436</v>
      </c>
      <c r="B13" s="959"/>
      <c r="D13" s="1065"/>
      <c r="E13" s="1059"/>
      <c r="F13" s="959"/>
      <c r="G13" s="1065"/>
      <c r="H13" s="1059"/>
      <c r="I13" s="1059"/>
      <c r="J13" s="886"/>
      <c r="K13" s="935"/>
      <c r="L13" s="594"/>
      <c r="M13" s="594"/>
      <c r="N13" s="971"/>
      <c r="O13" s="1065"/>
      <c r="P13" s="1065"/>
      <c r="Q13" s="1065"/>
      <c r="R13" s="971"/>
      <c r="S13" s="1069"/>
      <c r="T13" s="1059"/>
      <c r="U13" s="1065"/>
      <c r="V13" s="971"/>
      <c r="W13" s="1059"/>
      <c r="X13" s="1065"/>
      <c r="Y13" s="1059"/>
      <c r="Z13" s="886"/>
      <c r="AA13" s="935"/>
      <c r="AB13" s="935"/>
      <c r="AC13" s="938"/>
      <c r="AD13" s="594"/>
      <c r="AE13" s="935"/>
      <c r="AF13" s="935"/>
      <c r="AG13" s="938"/>
      <c r="AH13" s="971"/>
      <c r="AI13" s="1065"/>
      <c r="AJ13" s="1065"/>
      <c r="AK13" s="1059"/>
      <c r="AL13" s="971"/>
      <c r="AM13" s="1059"/>
      <c r="AN13" s="1059"/>
      <c r="AO13" s="1059"/>
      <c r="AP13" s="886"/>
      <c r="AQ13" s="594"/>
      <c r="AR13" s="594"/>
      <c r="AS13" s="595"/>
      <c r="AT13" s="971"/>
      <c r="AV13" s="1071"/>
      <c r="AW13" s="602"/>
      <c r="AX13" s="971"/>
      <c r="AY13" s="989"/>
      <c r="AZ13" s="1071"/>
      <c r="BA13" s="602"/>
      <c r="BB13" s="886"/>
      <c r="BC13" s="594"/>
      <c r="BD13" s="594"/>
      <c r="BE13" s="595"/>
    </row>
    <row r="14" spans="1:57" s="434" customFormat="1" ht="15.95" customHeight="1" x14ac:dyDescent="0.25">
      <c r="A14" s="435"/>
      <c r="B14" s="959"/>
      <c r="D14" s="996" t="s">
        <v>1612</v>
      </c>
      <c r="E14" s="1059"/>
      <c r="F14" s="959"/>
      <c r="G14" s="996" t="s">
        <v>1612</v>
      </c>
      <c r="H14" s="1059"/>
      <c r="I14" s="1059"/>
      <c r="J14" s="886"/>
      <c r="K14" s="936"/>
      <c r="L14" s="594"/>
      <c r="M14" s="594"/>
      <c r="N14" s="971"/>
      <c r="O14" s="996" t="s">
        <v>1612</v>
      </c>
      <c r="P14" s="1065"/>
      <c r="Q14" s="1065"/>
      <c r="R14" s="971"/>
      <c r="S14" s="996" t="s">
        <v>1616</v>
      </c>
      <c r="T14" s="1059"/>
      <c r="U14" s="996" t="s">
        <v>1612</v>
      </c>
      <c r="V14" s="971"/>
      <c r="W14" s="1059"/>
      <c r="X14" s="996" t="s">
        <v>1612</v>
      </c>
      <c r="Y14" s="1059"/>
      <c r="Z14" s="886"/>
      <c r="AA14" s="936"/>
      <c r="AB14" s="935"/>
      <c r="AC14" s="938"/>
      <c r="AD14" s="594"/>
      <c r="AE14" s="936"/>
      <c r="AF14" s="935"/>
      <c r="AG14" s="938"/>
      <c r="AH14" s="971"/>
      <c r="AI14" s="1065"/>
      <c r="AJ14" s="996" t="s">
        <v>1612</v>
      </c>
      <c r="AK14" s="1059"/>
      <c r="AL14" s="971"/>
      <c r="AM14" s="1059"/>
      <c r="AN14" s="1059"/>
      <c r="AO14" s="1059"/>
      <c r="AP14" s="886"/>
      <c r="AQ14" s="594"/>
      <c r="AR14" s="594"/>
      <c r="AS14" s="595"/>
      <c r="AT14" s="971"/>
      <c r="AV14" s="1071"/>
      <c r="AW14" s="602"/>
      <c r="AX14" s="971"/>
      <c r="AY14" s="989"/>
      <c r="AZ14" s="1071"/>
      <c r="BA14" s="602"/>
      <c r="BB14" s="886"/>
      <c r="BC14" s="594"/>
      <c r="BD14" s="594"/>
      <c r="BE14" s="595"/>
    </row>
    <row r="15" spans="1:57" s="439" customFormat="1" ht="15.95" customHeight="1" thickBot="1" x14ac:dyDescent="0.3">
      <c r="A15" s="435"/>
      <c r="B15" s="959"/>
      <c r="D15" s="998" t="s">
        <v>0</v>
      </c>
      <c r="E15" s="998" t="s">
        <v>1590</v>
      </c>
      <c r="F15" s="959"/>
      <c r="G15" s="998" t="s">
        <v>0</v>
      </c>
      <c r="H15" s="997" t="s">
        <v>1590</v>
      </c>
      <c r="I15" s="997" t="s">
        <v>1590</v>
      </c>
      <c r="J15" s="886"/>
      <c r="K15" s="937"/>
      <c r="L15" s="594"/>
      <c r="M15" s="594"/>
      <c r="N15" s="971"/>
      <c r="O15" s="998" t="s">
        <v>0</v>
      </c>
      <c r="P15" s="997" t="s">
        <v>1559</v>
      </c>
      <c r="Q15" s="997" t="s">
        <v>1559</v>
      </c>
      <c r="R15" s="971"/>
      <c r="S15" s="998" t="s">
        <v>1586</v>
      </c>
      <c r="T15" s="998" t="s">
        <v>1590</v>
      </c>
      <c r="U15" s="998" t="s">
        <v>0</v>
      </c>
      <c r="V15" s="971"/>
      <c r="W15" s="997" t="s">
        <v>1590</v>
      </c>
      <c r="X15" s="998" t="s">
        <v>0</v>
      </c>
      <c r="Y15" s="997" t="s">
        <v>1559</v>
      </c>
      <c r="Z15" s="886"/>
      <c r="AA15" s="937"/>
      <c r="AB15" s="939"/>
      <c r="AC15" s="940"/>
      <c r="AD15" s="594"/>
      <c r="AE15" s="937"/>
      <c r="AF15" s="939"/>
      <c r="AG15" s="940"/>
      <c r="AH15" s="971"/>
      <c r="AI15" s="997" t="s">
        <v>1</v>
      </c>
      <c r="AJ15" s="998" t="s">
        <v>0</v>
      </c>
      <c r="AK15" s="997" t="s">
        <v>1559</v>
      </c>
      <c r="AL15" s="971"/>
      <c r="AM15" s="997" t="s">
        <v>1590</v>
      </c>
      <c r="AN15" s="997" t="s">
        <v>1586</v>
      </c>
      <c r="AO15" s="997" t="s">
        <v>1586</v>
      </c>
      <c r="AP15" s="886"/>
      <c r="AQ15" s="594"/>
      <c r="AR15" s="594"/>
      <c r="AS15" s="595"/>
      <c r="AT15" s="971"/>
      <c r="AV15" s="1001" t="s">
        <v>1559</v>
      </c>
      <c r="AW15" s="978"/>
      <c r="AX15" s="971"/>
      <c r="AY15" s="596"/>
      <c r="AZ15" s="1001" t="s">
        <v>1559</v>
      </c>
      <c r="BA15" s="978"/>
      <c r="BB15" s="886"/>
      <c r="BC15" s="594"/>
      <c r="BD15" s="594"/>
      <c r="BE15" s="595"/>
    </row>
    <row r="16" spans="1:57" s="439" customFormat="1" ht="15.95" customHeight="1" x14ac:dyDescent="0.25">
      <c r="A16" s="435" t="s">
        <v>549</v>
      </c>
      <c r="B16" s="959"/>
      <c r="C16" s="1058" t="s">
        <v>1680</v>
      </c>
      <c r="D16" s="954"/>
      <c r="E16" s="956"/>
      <c r="F16" s="959"/>
      <c r="G16" s="954"/>
      <c r="H16" s="954"/>
      <c r="I16" s="956"/>
      <c r="J16" s="886"/>
      <c r="K16" s="594"/>
      <c r="L16" s="594"/>
      <c r="M16" s="594"/>
      <c r="N16" s="959"/>
      <c r="O16" s="1058" t="s">
        <v>1608</v>
      </c>
      <c r="P16" s="979"/>
      <c r="Q16" s="967"/>
      <c r="R16" s="959"/>
      <c r="U16" s="1009"/>
      <c r="V16" s="959"/>
      <c r="W16" s="603"/>
      <c r="X16" s="603"/>
      <c r="Y16" s="1007"/>
      <c r="Z16" s="886"/>
      <c r="AA16" s="594"/>
      <c r="AB16" s="594"/>
      <c r="AC16" s="595"/>
      <c r="AD16" s="594"/>
      <c r="AE16" s="594"/>
      <c r="AF16" s="594"/>
      <c r="AG16" s="595"/>
      <c r="AH16" s="959"/>
      <c r="AI16" s="603"/>
      <c r="AK16" s="1007"/>
      <c r="AL16" s="959"/>
      <c r="AM16" s="603"/>
      <c r="AO16" s="979"/>
      <c r="AP16" s="886"/>
      <c r="AQ16" s="594"/>
      <c r="AR16" s="594"/>
      <c r="AS16" s="595"/>
      <c r="AT16" s="966"/>
      <c r="AW16" s="994"/>
      <c r="AX16" s="966"/>
      <c r="AY16" s="1058" t="s">
        <v>1681</v>
      </c>
      <c r="BB16" s="886"/>
      <c r="BC16" s="594"/>
      <c r="BD16" s="594"/>
      <c r="BE16" s="595"/>
    </row>
    <row r="17" spans="1:57" s="439" customFormat="1" ht="15.95" customHeight="1" x14ac:dyDescent="0.25">
      <c r="A17" s="435" t="s">
        <v>1438</v>
      </c>
      <c r="B17" s="959"/>
      <c r="C17" s="1059"/>
      <c r="D17" s="954"/>
      <c r="E17" s="956"/>
      <c r="F17" s="959"/>
      <c r="G17" s="954"/>
      <c r="H17" s="954"/>
      <c r="I17" s="956"/>
      <c r="J17" s="886"/>
      <c r="K17" s="594"/>
      <c r="L17" s="594"/>
      <c r="M17" s="594"/>
      <c r="N17" s="959"/>
      <c r="O17" s="1059"/>
      <c r="P17" s="979"/>
      <c r="Q17" s="967"/>
      <c r="R17" s="959"/>
      <c r="U17" s="1009"/>
      <c r="V17" s="959"/>
      <c r="W17" s="603"/>
      <c r="X17" s="603"/>
      <c r="Y17" s="1007"/>
      <c r="Z17" s="886"/>
      <c r="AA17" s="594"/>
      <c r="AB17" s="594"/>
      <c r="AC17" s="595"/>
      <c r="AD17" s="594"/>
      <c r="AE17" s="594"/>
      <c r="AF17" s="594"/>
      <c r="AG17" s="595"/>
      <c r="AH17" s="959"/>
      <c r="AI17" s="603"/>
      <c r="AK17" s="1007"/>
      <c r="AL17" s="959"/>
      <c r="AM17" s="603"/>
      <c r="AO17" s="979"/>
      <c r="AP17" s="886"/>
      <c r="AQ17" s="594"/>
      <c r="AR17" s="594"/>
      <c r="AS17" s="595"/>
      <c r="AT17" s="974"/>
      <c r="AW17" s="994"/>
      <c r="AX17" s="974"/>
      <c r="AY17" s="1059"/>
      <c r="BB17" s="886"/>
      <c r="BC17" s="594"/>
      <c r="BD17" s="594"/>
      <c r="BE17" s="595"/>
    </row>
    <row r="18" spans="1:57" s="439" customFormat="1" ht="15.95" customHeight="1" x14ac:dyDescent="0.25">
      <c r="A18" s="435"/>
      <c r="B18" s="959"/>
      <c r="C18" s="996" t="s">
        <v>1602</v>
      </c>
      <c r="D18" s="954"/>
      <c r="E18" s="956"/>
      <c r="F18" s="959"/>
      <c r="G18" s="954"/>
      <c r="H18" s="954"/>
      <c r="I18" s="956"/>
      <c r="J18" s="886"/>
      <c r="K18" s="594"/>
      <c r="L18" s="594"/>
      <c r="M18" s="594"/>
      <c r="N18" s="959"/>
      <c r="O18" s="1059"/>
      <c r="P18" s="979"/>
      <c r="Q18" s="973"/>
      <c r="R18" s="959"/>
      <c r="U18" s="1009"/>
      <c r="V18" s="959"/>
      <c r="W18" s="603"/>
      <c r="X18" s="603"/>
      <c r="Y18" s="1007"/>
      <c r="Z18" s="886"/>
      <c r="AA18" s="594"/>
      <c r="AB18" s="594"/>
      <c r="AC18" s="595"/>
      <c r="AD18" s="594"/>
      <c r="AE18" s="594"/>
      <c r="AF18" s="594"/>
      <c r="AG18" s="595"/>
      <c r="AH18" s="959"/>
      <c r="AI18" s="603"/>
      <c r="AK18" s="1007"/>
      <c r="AL18" s="959"/>
      <c r="AM18" s="603"/>
      <c r="AO18" s="979"/>
      <c r="AP18" s="886"/>
      <c r="AQ18" s="594"/>
      <c r="AR18" s="594"/>
      <c r="AS18" s="595"/>
      <c r="AT18" s="974"/>
      <c r="AX18" s="974"/>
      <c r="AY18" s="996" t="s">
        <v>1602</v>
      </c>
      <c r="BB18" s="886"/>
      <c r="BC18" s="594"/>
      <c r="BD18" s="594"/>
      <c r="BE18" s="595"/>
    </row>
    <row r="19" spans="1:57" s="439" customFormat="1" ht="15.95" customHeight="1" thickBot="1" x14ac:dyDescent="0.3">
      <c r="A19" s="435"/>
      <c r="B19" s="959"/>
      <c r="C19" s="998" t="s">
        <v>59</v>
      </c>
      <c r="D19" s="954"/>
      <c r="E19" s="956"/>
      <c r="F19" s="959"/>
      <c r="G19" s="954"/>
      <c r="H19" s="954"/>
      <c r="I19" s="956"/>
      <c r="J19" s="886"/>
      <c r="K19" s="594"/>
      <c r="L19" s="594"/>
      <c r="M19" s="594"/>
      <c r="N19" s="959"/>
      <c r="O19" s="998" t="s">
        <v>59</v>
      </c>
      <c r="P19" s="597"/>
      <c r="Q19" s="968"/>
      <c r="R19" s="959"/>
      <c r="U19" s="1009"/>
      <c r="V19" s="959"/>
      <c r="W19" s="596"/>
      <c r="X19" s="596"/>
      <c r="Y19" s="972"/>
      <c r="Z19" s="886"/>
      <c r="AA19" s="594"/>
      <c r="AB19" s="594"/>
      <c r="AC19" s="595"/>
      <c r="AD19" s="594"/>
      <c r="AE19" s="594"/>
      <c r="AF19" s="594"/>
      <c r="AG19" s="595"/>
      <c r="AH19" s="959"/>
      <c r="AI19" s="596"/>
      <c r="AK19" s="972"/>
      <c r="AL19" s="959"/>
      <c r="AM19" s="596"/>
      <c r="AO19" s="597"/>
      <c r="AP19" s="886"/>
      <c r="AQ19" s="594"/>
      <c r="AR19" s="594"/>
      <c r="AS19" s="595"/>
      <c r="AT19" s="974"/>
      <c r="AX19" s="974"/>
      <c r="AY19" s="998" t="s">
        <v>59</v>
      </c>
      <c r="BB19" s="886"/>
      <c r="BC19" s="594"/>
      <c r="BD19" s="594"/>
      <c r="BE19" s="595"/>
    </row>
    <row r="20" spans="1:57" s="434" customFormat="1" ht="15.95" customHeight="1" x14ac:dyDescent="0.25">
      <c r="A20" s="435" t="s">
        <v>408</v>
      </c>
      <c r="B20" s="959"/>
      <c r="C20" s="1068" t="s">
        <v>1594</v>
      </c>
      <c r="D20" s="1064" t="s">
        <v>1604</v>
      </c>
      <c r="E20" s="1064" t="s">
        <v>1592</v>
      </c>
      <c r="F20" s="959"/>
      <c r="G20" s="1068" t="s">
        <v>1594</v>
      </c>
      <c r="H20" s="1068" t="s">
        <v>1597</v>
      </c>
      <c r="I20" s="1058" t="s">
        <v>1599</v>
      </c>
      <c r="J20" s="886"/>
      <c r="K20" s="594"/>
      <c r="L20" s="594"/>
      <c r="M20" s="594"/>
      <c r="N20" s="969"/>
      <c r="O20" s="1051" t="s">
        <v>1677</v>
      </c>
      <c r="P20" s="1051" t="s">
        <v>1677</v>
      </c>
      <c r="Q20" s="1051" t="s">
        <v>1677</v>
      </c>
      <c r="R20" s="969"/>
      <c r="S20" s="1058" t="s">
        <v>1679</v>
      </c>
      <c r="T20" s="1068" t="s">
        <v>1598</v>
      </c>
      <c r="U20" s="1068" t="s">
        <v>1598</v>
      </c>
      <c r="V20" s="969"/>
      <c r="W20" s="1058" t="s">
        <v>1599</v>
      </c>
      <c r="X20" s="1064" t="s">
        <v>1605</v>
      </c>
      <c r="Y20" s="986"/>
      <c r="Z20" s="886"/>
      <c r="AA20" s="594"/>
      <c r="AB20" s="594"/>
      <c r="AC20" s="595"/>
      <c r="AD20" s="594"/>
      <c r="AE20" s="594"/>
      <c r="AF20" s="594"/>
      <c r="AG20" s="595"/>
      <c r="AH20" s="969"/>
      <c r="AI20" s="1058" t="s">
        <v>1608</v>
      </c>
      <c r="AJ20" s="1064" t="s">
        <v>1603</v>
      </c>
      <c r="AK20" s="970"/>
      <c r="AL20" s="969"/>
      <c r="AM20" s="1064" t="s">
        <v>1593</v>
      </c>
      <c r="AN20" s="1064" t="s">
        <v>1603</v>
      </c>
      <c r="AO20" s="1064" t="s">
        <v>1606</v>
      </c>
      <c r="AP20" s="886"/>
      <c r="AQ20" s="594"/>
      <c r="AR20" s="594"/>
      <c r="AS20" s="595"/>
      <c r="AT20" s="966"/>
      <c r="AU20" s="1058" t="s">
        <v>1610</v>
      </c>
      <c r="AV20" s="1064" t="s">
        <v>1666</v>
      </c>
      <c r="AX20" s="966"/>
      <c r="AY20" s="1051" t="s">
        <v>1677</v>
      </c>
      <c r="AZ20" s="1051" t="s">
        <v>1677</v>
      </c>
      <c r="BA20" s="1051" t="s">
        <v>1677</v>
      </c>
      <c r="BB20" s="886"/>
      <c r="BC20" s="594"/>
      <c r="BD20" s="594"/>
      <c r="BE20" s="595"/>
    </row>
    <row r="21" spans="1:57" s="434" customFormat="1" ht="15.95" customHeight="1" x14ac:dyDescent="0.25">
      <c r="A21" s="435" t="s">
        <v>1439</v>
      </c>
      <c r="B21" s="959"/>
      <c r="C21" s="1069"/>
      <c r="D21" s="1065"/>
      <c r="E21" s="1065"/>
      <c r="F21" s="959"/>
      <c r="G21" s="1069"/>
      <c r="H21" s="1069"/>
      <c r="I21" s="1059"/>
      <c r="J21" s="886"/>
      <c r="K21" s="594"/>
      <c r="L21" s="594"/>
      <c r="M21" s="594"/>
      <c r="N21" s="969"/>
      <c r="O21" s="1052"/>
      <c r="P21" s="1052"/>
      <c r="Q21" s="1052"/>
      <c r="R21" s="969"/>
      <c r="S21" s="1059"/>
      <c r="T21" s="1069"/>
      <c r="U21" s="1069"/>
      <c r="V21" s="969"/>
      <c r="W21" s="1059"/>
      <c r="X21" s="1065"/>
      <c r="Y21" s="986"/>
      <c r="Z21" s="886"/>
      <c r="AA21" s="594"/>
      <c r="AB21" s="594"/>
      <c r="AC21" s="595"/>
      <c r="AD21" s="594"/>
      <c r="AE21" s="594"/>
      <c r="AF21" s="594"/>
      <c r="AG21" s="595"/>
      <c r="AH21" s="969"/>
      <c r="AI21" s="1059"/>
      <c r="AJ21" s="1065"/>
      <c r="AK21" s="970"/>
      <c r="AL21" s="969"/>
      <c r="AM21" s="1065"/>
      <c r="AN21" s="1065"/>
      <c r="AO21" s="1065"/>
      <c r="AP21" s="886"/>
      <c r="AQ21" s="594"/>
      <c r="AR21" s="594"/>
      <c r="AS21" s="595"/>
      <c r="AT21" s="974"/>
      <c r="AU21" s="1059"/>
      <c r="AV21" s="1065"/>
      <c r="AX21" s="974"/>
      <c r="AY21" s="1052"/>
      <c r="AZ21" s="1052"/>
      <c r="BA21" s="1052"/>
      <c r="BB21" s="886"/>
      <c r="BC21" s="594"/>
      <c r="BD21" s="594"/>
      <c r="BE21" s="595"/>
    </row>
    <row r="22" spans="1:57" s="434" customFormat="1" ht="15.95" customHeight="1" x14ac:dyDescent="0.25">
      <c r="A22" s="435"/>
      <c r="B22" s="959"/>
      <c r="C22" s="996" t="s">
        <v>1595</v>
      </c>
      <c r="D22" s="996" t="s">
        <v>1602</v>
      </c>
      <c r="E22" s="1065"/>
      <c r="F22" s="959"/>
      <c r="G22" s="996" t="s">
        <v>1595</v>
      </c>
      <c r="H22" s="996" t="s">
        <v>1595</v>
      </c>
      <c r="I22" s="1059"/>
      <c r="J22" s="886"/>
      <c r="K22" s="594"/>
      <c r="L22" s="594"/>
      <c r="M22" s="594"/>
      <c r="N22" s="969"/>
      <c r="O22" s="1052"/>
      <c r="P22" s="1052"/>
      <c r="Q22" s="1052"/>
      <c r="R22" s="969"/>
      <c r="S22" s="996" t="s">
        <v>1602</v>
      </c>
      <c r="T22" s="996" t="s">
        <v>1595</v>
      </c>
      <c r="U22" s="996" t="s">
        <v>1595</v>
      </c>
      <c r="V22" s="969"/>
      <c r="W22" s="1059"/>
      <c r="X22" s="996" t="s">
        <v>1602</v>
      </c>
      <c r="Y22" s="973"/>
      <c r="Z22" s="886"/>
      <c r="AA22" s="594"/>
      <c r="AB22" s="594"/>
      <c r="AC22" s="595"/>
      <c r="AD22" s="594"/>
      <c r="AE22" s="594"/>
      <c r="AF22" s="594"/>
      <c r="AG22" s="595"/>
      <c r="AH22" s="969"/>
      <c r="AI22" s="1059"/>
      <c r="AJ22" s="996" t="s">
        <v>1602</v>
      </c>
      <c r="AK22" s="970"/>
      <c r="AL22" s="969"/>
      <c r="AM22" s="1065"/>
      <c r="AN22" s="996" t="s">
        <v>1602</v>
      </c>
      <c r="AO22" s="996" t="s">
        <v>1602</v>
      </c>
      <c r="AP22" s="886"/>
      <c r="AQ22" s="594"/>
      <c r="AR22" s="594"/>
      <c r="AS22" s="595"/>
      <c r="AT22" s="974"/>
      <c r="AU22" s="1059"/>
      <c r="AV22" s="996" t="s">
        <v>1612</v>
      </c>
      <c r="AX22" s="974"/>
      <c r="AY22" s="1052"/>
      <c r="AZ22" s="1052"/>
      <c r="BA22" s="1052"/>
      <c r="BB22" s="886"/>
      <c r="BC22" s="594"/>
      <c r="BD22" s="594"/>
      <c r="BE22" s="595"/>
    </row>
    <row r="23" spans="1:57" s="434" customFormat="1" ht="15.95" customHeight="1" thickBot="1" x14ac:dyDescent="0.3">
      <c r="A23" s="435"/>
      <c r="B23" s="959"/>
      <c r="C23" s="998" t="s">
        <v>1</v>
      </c>
      <c r="D23" s="998" t="s">
        <v>59</v>
      </c>
      <c r="E23" s="997" t="s">
        <v>1</v>
      </c>
      <c r="F23" s="959"/>
      <c r="G23" s="998" t="s">
        <v>1</v>
      </c>
      <c r="H23" s="998" t="s">
        <v>1</v>
      </c>
      <c r="I23" s="997" t="s">
        <v>1</v>
      </c>
      <c r="J23" s="886"/>
      <c r="K23" s="594"/>
      <c r="L23" s="594"/>
      <c r="M23" s="594"/>
      <c r="N23" s="969"/>
      <c r="O23" s="1053"/>
      <c r="P23" s="1053"/>
      <c r="Q23" s="1053"/>
      <c r="R23" s="969"/>
      <c r="S23" s="998" t="s">
        <v>59</v>
      </c>
      <c r="T23" s="998" t="s">
        <v>1</v>
      </c>
      <c r="U23" s="998" t="s">
        <v>1</v>
      </c>
      <c r="V23" s="969"/>
      <c r="W23" s="997" t="s">
        <v>1</v>
      </c>
      <c r="X23" s="998" t="s">
        <v>59</v>
      </c>
      <c r="Y23" s="972"/>
      <c r="Z23" s="886"/>
      <c r="AA23" s="594"/>
      <c r="AB23" s="594"/>
      <c r="AC23" s="595"/>
      <c r="AD23" s="594"/>
      <c r="AE23" s="594"/>
      <c r="AF23" s="594"/>
      <c r="AG23" s="595"/>
      <c r="AH23" s="969"/>
      <c r="AI23" s="998" t="s">
        <v>59</v>
      </c>
      <c r="AJ23" s="998" t="s">
        <v>59</v>
      </c>
      <c r="AK23" s="970"/>
      <c r="AL23" s="969"/>
      <c r="AM23" s="997" t="s">
        <v>1</v>
      </c>
      <c r="AN23" s="998" t="s">
        <v>59</v>
      </c>
      <c r="AO23" s="998" t="s">
        <v>59</v>
      </c>
      <c r="AP23" s="886"/>
      <c r="AQ23" s="594"/>
      <c r="AR23" s="594"/>
      <c r="AS23" s="595"/>
      <c r="AT23" s="974"/>
      <c r="AU23" s="997" t="s">
        <v>1559</v>
      </c>
      <c r="AV23" s="998" t="s">
        <v>0</v>
      </c>
      <c r="AX23" s="974"/>
      <c r="AY23" s="1053"/>
      <c r="AZ23" s="1053"/>
      <c r="BA23" s="1053"/>
      <c r="BB23" s="886"/>
      <c r="BC23" s="594"/>
      <c r="BD23" s="594"/>
      <c r="BE23" s="595"/>
    </row>
    <row r="24" spans="1:57" s="434" customFormat="1" ht="15.95" customHeight="1" x14ac:dyDescent="0.25">
      <c r="A24" s="435" t="s">
        <v>279</v>
      </c>
      <c r="B24" s="959"/>
      <c r="C24" s="1062" t="s">
        <v>1629</v>
      </c>
      <c r="E24" s="970"/>
      <c r="F24" s="959"/>
      <c r="G24" s="1070" t="s">
        <v>1683</v>
      </c>
      <c r="J24" s="886"/>
      <c r="K24" s="1062" t="s">
        <v>1678</v>
      </c>
      <c r="L24" s="594"/>
      <c r="M24" s="594"/>
      <c r="N24" s="969"/>
      <c r="O24" s="1070" t="s">
        <v>1655</v>
      </c>
      <c r="P24" s="1062" t="s">
        <v>1632</v>
      </c>
      <c r="Q24" s="1062" t="s">
        <v>1676</v>
      </c>
      <c r="R24" s="969"/>
      <c r="S24" s="1062" t="s">
        <v>1640</v>
      </c>
      <c r="T24" s="1060" t="s">
        <v>1662</v>
      </c>
      <c r="V24" s="969"/>
      <c r="W24" s="1062" t="s">
        <v>1636</v>
      </c>
      <c r="X24" s="1062" t="s">
        <v>1647</v>
      </c>
      <c r="Z24" s="886"/>
      <c r="AA24" s="594"/>
      <c r="AB24" s="594"/>
      <c r="AC24" s="595"/>
      <c r="AD24" s="594"/>
      <c r="AE24" s="594"/>
      <c r="AF24" s="594"/>
      <c r="AG24" s="595"/>
      <c r="AH24" s="969"/>
      <c r="AI24" s="1062" t="s">
        <v>1641</v>
      </c>
      <c r="AL24" s="969"/>
      <c r="AM24" s="1062" t="s">
        <v>1678</v>
      </c>
      <c r="AP24" s="886"/>
      <c r="AQ24" s="1062" t="s">
        <v>1678</v>
      </c>
      <c r="AR24" s="594"/>
      <c r="AS24" s="595"/>
      <c r="AT24" s="966"/>
      <c r="AU24" s="1062" t="s">
        <v>1637</v>
      </c>
      <c r="AV24" s="1051" t="s">
        <v>1677</v>
      </c>
      <c r="AW24" s="1051" t="s">
        <v>1677</v>
      </c>
      <c r="AX24" s="966"/>
      <c r="AY24" s="1062" t="s">
        <v>1641</v>
      </c>
      <c r="AZ24" s="1068" t="s">
        <v>1615</v>
      </c>
      <c r="BA24" s="1068" t="s">
        <v>1615</v>
      </c>
      <c r="BB24" s="886"/>
      <c r="BC24" s="594"/>
      <c r="BD24" s="594"/>
      <c r="BE24" s="595"/>
    </row>
    <row r="25" spans="1:57" s="434" customFormat="1" ht="15.95" customHeight="1" x14ac:dyDescent="0.25">
      <c r="A25" s="435" t="s">
        <v>1440</v>
      </c>
      <c r="B25" s="959"/>
      <c r="C25" s="1063"/>
      <c r="E25" s="970"/>
      <c r="F25" s="959"/>
      <c r="G25" s="1071"/>
      <c r="J25" s="886"/>
      <c r="K25" s="1063"/>
      <c r="L25" s="594"/>
      <c r="M25" s="594"/>
      <c r="N25" s="969"/>
      <c r="O25" s="1071"/>
      <c r="P25" s="1063"/>
      <c r="Q25" s="1063"/>
      <c r="R25" s="969"/>
      <c r="S25" s="1063"/>
      <c r="T25" s="1061"/>
      <c r="V25" s="969"/>
      <c r="W25" s="1063"/>
      <c r="X25" s="1063"/>
      <c r="Z25" s="886"/>
      <c r="AA25" s="594"/>
      <c r="AB25" s="594"/>
      <c r="AC25" s="595"/>
      <c r="AD25" s="594"/>
      <c r="AE25" s="594"/>
      <c r="AF25" s="594"/>
      <c r="AG25" s="595"/>
      <c r="AH25" s="969"/>
      <c r="AI25" s="1063"/>
      <c r="AL25" s="969"/>
      <c r="AM25" s="1063"/>
      <c r="AP25" s="886"/>
      <c r="AQ25" s="1063"/>
      <c r="AR25" s="594"/>
      <c r="AS25" s="595"/>
      <c r="AT25" s="974"/>
      <c r="AU25" s="1063"/>
      <c r="AV25" s="1052"/>
      <c r="AW25" s="1052"/>
      <c r="AX25" s="974"/>
      <c r="AY25" s="1063"/>
      <c r="AZ25" s="1069"/>
      <c r="BA25" s="1069"/>
      <c r="BB25" s="886"/>
      <c r="BC25" s="594"/>
      <c r="BD25" s="594"/>
      <c r="BE25" s="595"/>
    </row>
    <row r="26" spans="1:57" s="434" customFormat="1" ht="15.95" customHeight="1" x14ac:dyDescent="0.25">
      <c r="A26" s="435"/>
      <c r="B26" s="959"/>
      <c r="C26" s="1063"/>
      <c r="E26" s="970"/>
      <c r="F26" s="959"/>
      <c r="G26" s="1071"/>
      <c r="J26" s="886"/>
      <c r="K26" s="1063"/>
      <c r="L26" s="594"/>
      <c r="M26" s="594"/>
      <c r="N26" s="969"/>
      <c r="O26" s="1071"/>
      <c r="P26" s="1063"/>
      <c r="Q26" s="1063"/>
      <c r="R26" s="969"/>
      <c r="S26" s="1063"/>
      <c r="T26" s="1061"/>
      <c r="V26" s="969"/>
      <c r="W26" s="1063"/>
      <c r="X26" s="1063"/>
      <c r="Z26" s="886"/>
      <c r="AA26" s="594"/>
      <c r="AB26" s="594"/>
      <c r="AC26" s="595"/>
      <c r="AD26" s="594"/>
      <c r="AE26" s="594"/>
      <c r="AF26" s="594"/>
      <c r="AG26" s="595"/>
      <c r="AH26" s="969"/>
      <c r="AI26" s="1063"/>
      <c r="AL26" s="969"/>
      <c r="AM26" s="1063"/>
      <c r="AP26" s="886"/>
      <c r="AQ26" s="1063"/>
      <c r="AR26" s="594"/>
      <c r="AS26" s="595"/>
      <c r="AT26" s="974"/>
      <c r="AU26" s="1063"/>
      <c r="AV26" s="1052"/>
      <c r="AW26" s="1052"/>
      <c r="AX26" s="974"/>
      <c r="AY26" s="1063"/>
      <c r="AZ26" s="996" t="s">
        <v>1616</v>
      </c>
      <c r="BA26" s="996" t="s">
        <v>1616</v>
      </c>
      <c r="BB26" s="886"/>
      <c r="BC26" s="594"/>
      <c r="BD26" s="594"/>
      <c r="BE26" s="595"/>
    </row>
    <row r="27" spans="1:57" s="434" customFormat="1" ht="15.95" customHeight="1" thickBot="1" x14ac:dyDescent="0.3">
      <c r="A27" s="435"/>
      <c r="B27" s="959"/>
      <c r="C27" s="1000" t="s">
        <v>1628</v>
      </c>
      <c r="E27" s="970"/>
      <c r="F27" s="959"/>
      <c r="G27" s="1000" t="s">
        <v>1675</v>
      </c>
      <c r="J27" s="886"/>
      <c r="K27" s="1000" t="s">
        <v>377</v>
      </c>
      <c r="L27" s="594"/>
      <c r="M27" s="594"/>
      <c r="N27" s="969"/>
      <c r="O27" s="1000" t="s">
        <v>1675</v>
      </c>
      <c r="P27" s="1000" t="s">
        <v>275</v>
      </c>
      <c r="Q27" s="1000" t="s">
        <v>275</v>
      </c>
      <c r="R27" s="969"/>
      <c r="S27" s="1000" t="s">
        <v>377</v>
      </c>
      <c r="T27" s="999" t="s">
        <v>1</v>
      </c>
      <c r="V27" s="969"/>
      <c r="W27" s="1000" t="s">
        <v>377</v>
      </c>
      <c r="X27" s="1000" t="s">
        <v>1673</v>
      </c>
      <c r="Z27" s="886"/>
      <c r="AA27" s="594"/>
      <c r="AB27" s="594"/>
      <c r="AC27" s="595"/>
      <c r="AD27" s="594"/>
      <c r="AE27" s="594"/>
      <c r="AF27" s="594"/>
      <c r="AG27" s="595"/>
      <c r="AH27" s="969"/>
      <c r="AI27" s="1000" t="s">
        <v>377</v>
      </c>
      <c r="AL27" s="969"/>
      <c r="AM27" s="1000" t="s">
        <v>377</v>
      </c>
      <c r="AP27" s="886"/>
      <c r="AQ27" s="1000" t="s">
        <v>377</v>
      </c>
      <c r="AR27" s="594"/>
      <c r="AS27" s="595"/>
      <c r="AT27" s="974"/>
      <c r="AU27" s="1000" t="s">
        <v>377</v>
      </c>
      <c r="AV27" s="1053"/>
      <c r="AW27" s="1053"/>
      <c r="AX27" s="974"/>
      <c r="AY27" s="1000" t="s">
        <v>377</v>
      </c>
      <c r="AZ27" s="998" t="s">
        <v>1586</v>
      </c>
      <c r="BA27" s="998" t="s">
        <v>1586</v>
      </c>
      <c r="BB27" s="886"/>
      <c r="BC27" s="594"/>
      <c r="BD27" s="594"/>
      <c r="BE27" s="595"/>
    </row>
    <row r="28" spans="1:57" s="434" customFormat="1" ht="15.95" customHeight="1" x14ac:dyDescent="0.25">
      <c r="A28" s="435" t="s">
        <v>1569</v>
      </c>
      <c r="B28" s="959"/>
      <c r="C28" s="1070" t="s">
        <v>1684</v>
      </c>
      <c r="D28" s="1062" t="s">
        <v>1644</v>
      </c>
      <c r="E28" s="1062" t="s">
        <v>1648</v>
      </c>
      <c r="F28" s="959"/>
      <c r="G28" s="1070" t="s">
        <v>1684</v>
      </c>
      <c r="H28" s="1062" t="s">
        <v>1649</v>
      </c>
      <c r="I28" s="1062" t="s">
        <v>1649</v>
      </c>
      <c r="J28" s="886"/>
      <c r="K28" s="594"/>
      <c r="L28" s="594"/>
      <c r="M28" s="594"/>
      <c r="N28" s="969"/>
      <c r="O28" s="1070" t="s">
        <v>1684</v>
      </c>
      <c r="P28" s="1062" t="s">
        <v>1634</v>
      </c>
      <c r="Q28" s="1062" t="s">
        <v>1638</v>
      </c>
      <c r="R28" s="969"/>
      <c r="T28" s="1062" t="s">
        <v>1652</v>
      </c>
      <c r="U28" s="1062" t="s">
        <v>1652</v>
      </c>
      <c r="V28" s="969"/>
      <c r="W28" s="1062" t="s">
        <v>1650</v>
      </c>
      <c r="X28" s="1062" t="s">
        <v>1638</v>
      </c>
      <c r="Y28" s="1062" t="s">
        <v>1635</v>
      </c>
      <c r="Z28" s="886"/>
      <c r="AA28" s="594"/>
      <c r="AB28" s="594"/>
      <c r="AC28" s="595"/>
      <c r="AD28" s="594"/>
      <c r="AE28" s="594"/>
      <c r="AF28" s="594"/>
      <c r="AG28" s="595"/>
      <c r="AH28" s="969"/>
      <c r="AI28" s="1062" t="s">
        <v>1645</v>
      </c>
      <c r="AJ28" s="1062" t="s">
        <v>1653</v>
      </c>
      <c r="AK28" s="1062" t="s">
        <v>1653</v>
      </c>
      <c r="AL28" s="969"/>
      <c r="AM28" s="1062" t="s">
        <v>1682</v>
      </c>
      <c r="AN28" s="1062" t="s">
        <v>1631</v>
      </c>
      <c r="AO28" s="1062" t="s">
        <v>1622</v>
      </c>
      <c r="AP28" s="886"/>
      <c r="AQ28" s="594"/>
      <c r="AR28" s="594"/>
      <c r="AS28" s="595"/>
      <c r="AT28" s="966"/>
      <c r="AU28" s="1062" t="s">
        <v>1646</v>
      </c>
      <c r="AV28" s="1062" t="s">
        <v>1635</v>
      </c>
      <c r="AW28" s="1062" t="s">
        <v>1639</v>
      </c>
      <c r="AX28" s="966"/>
      <c r="AY28" s="1062" t="s">
        <v>1682</v>
      </c>
      <c r="AZ28" s="1062" t="s">
        <v>1650</v>
      </c>
      <c r="BA28" s="1062" t="s">
        <v>1651</v>
      </c>
      <c r="BB28" s="886"/>
      <c r="BC28" s="594"/>
      <c r="BD28" s="594"/>
      <c r="BE28" s="595"/>
    </row>
    <row r="29" spans="1:57" s="434" customFormat="1" ht="15.95" customHeight="1" x14ac:dyDescent="0.25">
      <c r="A29" s="435" t="s">
        <v>1441</v>
      </c>
      <c r="B29" s="959"/>
      <c r="C29" s="1071"/>
      <c r="D29" s="1063"/>
      <c r="E29" s="1063"/>
      <c r="F29" s="959"/>
      <c r="G29" s="1071"/>
      <c r="H29" s="1063"/>
      <c r="I29" s="1063"/>
      <c r="J29" s="886"/>
      <c r="K29" s="594"/>
      <c r="L29" s="594"/>
      <c r="M29" s="594"/>
      <c r="N29" s="969"/>
      <c r="O29" s="1071"/>
      <c r="P29" s="1063"/>
      <c r="Q29" s="1063"/>
      <c r="R29" s="969"/>
      <c r="T29" s="1063"/>
      <c r="U29" s="1063"/>
      <c r="V29" s="969"/>
      <c r="W29" s="1063"/>
      <c r="X29" s="1063"/>
      <c r="Y29" s="1063"/>
      <c r="Z29" s="886"/>
      <c r="AA29" s="594"/>
      <c r="AB29" s="594"/>
      <c r="AC29" s="595"/>
      <c r="AD29" s="594"/>
      <c r="AE29" s="594"/>
      <c r="AF29" s="594"/>
      <c r="AG29" s="595"/>
      <c r="AH29" s="969"/>
      <c r="AI29" s="1063"/>
      <c r="AJ29" s="1063"/>
      <c r="AK29" s="1063"/>
      <c r="AL29" s="969"/>
      <c r="AM29" s="1063"/>
      <c r="AN29" s="1063"/>
      <c r="AO29" s="1063"/>
      <c r="AP29" s="886"/>
      <c r="AQ29" s="594"/>
      <c r="AR29" s="594"/>
      <c r="AS29" s="595"/>
      <c r="AT29" s="993"/>
      <c r="AU29" s="1063"/>
      <c r="AV29" s="1063"/>
      <c r="AW29" s="1063"/>
      <c r="AX29" s="993"/>
      <c r="AY29" s="1063"/>
      <c r="AZ29" s="1063"/>
      <c r="BA29" s="1063"/>
      <c r="BB29" s="886"/>
      <c r="BC29" s="594"/>
      <c r="BD29" s="594"/>
      <c r="BE29" s="595"/>
    </row>
    <row r="30" spans="1:57" s="434" customFormat="1" ht="15.95" customHeight="1" x14ac:dyDescent="0.25">
      <c r="A30" s="435"/>
      <c r="B30" s="959"/>
      <c r="C30" s="1071"/>
      <c r="D30" s="1063"/>
      <c r="E30" s="1063"/>
      <c r="F30" s="959"/>
      <c r="G30" s="1071"/>
      <c r="H30" s="1063"/>
      <c r="I30" s="1063"/>
      <c r="J30" s="886"/>
      <c r="K30" s="594"/>
      <c r="L30" s="594"/>
      <c r="M30" s="594"/>
      <c r="N30" s="969"/>
      <c r="O30" s="1071"/>
      <c r="P30" s="1063"/>
      <c r="Q30" s="1063"/>
      <c r="R30" s="969"/>
      <c r="T30" s="1063"/>
      <c r="U30" s="1063"/>
      <c r="V30" s="969"/>
      <c r="W30" s="1063"/>
      <c r="X30" s="1063"/>
      <c r="Y30" s="1063"/>
      <c r="Z30" s="886"/>
      <c r="AA30" s="594"/>
      <c r="AB30" s="594"/>
      <c r="AC30" s="595"/>
      <c r="AD30" s="594"/>
      <c r="AE30" s="594"/>
      <c r="AF30" s="594"/>
      <c r="AG30" s="595"/>
      <c r="AH30" s="969"/>
      <c r="AI30" s="1063"/>
      <c r="AJ30" s="1063"/>
      <c r="AK30" s="1063"/>
      <c r="AL30" s="969"/>
      <c r="AM30" s="1063"/>
      <c r="AN30" s="1063"/>
      <c r="AO30" s="1063"/>
      <c r="AP30" s="886"/>
      <c r="AQ30" s="594"/>
      <c r="AR30" s="594"/>
      <c r="AS30" s="595"/>
      <c r="AT30" s="993"/>
      <c r="AU30" s="1063"/>
      <c r="AV30" s="1063"/>
      <c r="AW30" s="1063"/>
      <c r="AX30" s="993"/>
      <c r="AY30" s="1063"/>
      <c r="AZ30" s="1063"/>
      <c r="BA30" s="1063"/>
      <c r="BB30" s="886"/>
      <c r="BC30" s="594"/>
      <c r="BD30" s="594"/>
      <c r="BE30" s="595"/>
    </row>
    <row r="31" spans="1:57" s="434" customFormat="1" ht="15.95" customHeight="1" thickBot="1" x14ac:dyDescent="0.3">
      <c r="A31" s="435"/>
      <c r="B31" s="959"/>
      <c r="C31" s="1000" t="s">
        <v>1675</v>
      </c>
      <c r="D31" s="1000" t="s">
        <v>1674</v>
      </c>
      <c r="E31" s="1000" t="s">
        <v>1673</v>
      </c>
      <c r="F31" s="959"/>
      <c r="G31" s="1000" t="s">
        <v>1675</v>
      </c>
      <c r="H31" s="1000" t="s">
        <v>1674</v>
      </c>
      <c r="I31" s="1000" t="s">
        <v>1674</v>
      </c>
      <c r="J31" s="886"/>
      <c r="K31" s="594"/>
      <c r="L31" s="594"/>
      <c r="M31" s="594"/>
      <c r="N31" s="969"/>
      <c r="O31" s="1000" t="s">
        <v>1675</v>
      </c>
      <c r="P31" s="1000" t="s">
        <v>1674</v>
      </c>
      <c r="Q31" s="1000" t="s">
        <v>274</v>
      </c>
      <c r="R31" s="969"/>
      <c r="T31" s="1000" t="s">
        <v>1674</v>
      </c>
      <c r="U31" s="1000" t="s">
        <v>1674</v>
      </c>
      <c r="V31" s="969"/>
      <c r="W31" s="1000" t="s">
        <v>274</v>
      </c>
      <c r="X31" s="1000" t="s">
        <v>274</v>
      </c>
      <c r="Y31" s="1000" t="s">
        <v>1674</v>
      </c>
      <c r="Z31" s="886"/>
      <c r="AA31" s="594"/>
      <c r="AB31" s="594"/>
      <c r="AC31" s="595"/>
      <c r="AD31" s="594"/>
      <c r="AE31" s="594"/>
      <c r="AF31" s="594"/>
      <c r="AG31" s="595"/>
      <c r="AH31" s="969"/>
      <c r="AI31" s="1000" t="s">
        <v>1674</v>
      </c>
      <c r="AJ31" s="1000" t="s">
        <v>1674</v>
      </c>
      <c r="AK31" s="1000" t="s">
        <v>1674</v>
      </c>
      <c r="AL31" s="969"/>
      <c r="AM31" s="1000" t="s">
        <v>1674</v>
      </c>
      <c r="AN31" s="1000" t="s">
        <v>275</v>
      </c>
      <c r="AO31" s="1000" t="s">
        <v>275</v>
      </c>
      <c r="AP31" s="886"/>
      <c r="AQ31" s="594"/>
      <c r="AR31" s="594"/>
      <c r="AS31" s="595"/>
      <c r="AT31" s="993"/>
      <c r="AU31" s="1000" t="s">
        <v>1674</v>
      </c>
      <c r="AV31" s="1000" t="s">
        <v>1674</v>
      </c>
      <c r="AW31" s="1000" t="s">
        <v>274</v>
      </c>
      <c r="AX31" s="993"/>
      <c r="AY31" s="1000" t="s">
        <v>1674</v>
      </c>
      <c r="AZ31" s="1000" t="s">
        <v>274</v>
      </c>
      <c r="BA31" s="1000" t="s">
        <v>274</v>
      </c>
      <c r="BB31" s="886"/>
      <c r="BC31" s="594"/>
      <c r="BD31" s="594"/>
      <c r="BE31" s="595"/>
    </row>
    <row r="32" spans="1:57" s="434" customFormat="1" ht="15.95" customHeight="1" x14ac:dyDescent="0.25">
      <c r="A32" s="435" t="s">
        <v>1568</v>
      </c>
      <c r="B32" s="959"/>
      <c r="C32" s="1070" t="s">
        <v>1655</v>
      </c>
      <c r="D32" s="1062" t="s">
        <v>1621</v>
      </c>
      <c r="E32" s="1060" t="s">
        <v>1661</v>
      </c>
      <c r="F32" s="959"/>
      <c r="G32" s="1062" t="s">
        <v>1633</v>
      </c>
      <c r="H32" s="1062" t="s">
        <v>1630</v>
      </c>
      <c r="I32" s="1062" t="s">
        <v>1622</v>
      </c>
      <c r="J32" s="886"/>
      <c r="K32" s="594"/>
      <c r="L32" s="594"/>
      <c r="M32" s="594"/>
      <c r="N32" s="969"/>
      <c r="O32" s="1062" t="s">
        <v>1633</v>
      </c>
      <c r="Q32" s="1062" t="s">
        <v>1648</v>
      </c>
      <c r="R32" s="969"/>
      <c r="S32" s="1062" t="s">
        <v>1625</v>
      </c>
      <c r="T32" s="1062" t="s">
        <v>1631</v>
      </c>
      <c r="V32" s="969"/>
      <c r="W32" s="1062" t="s">
        <v>1627</v>
      </c>
      <c r="X32" s="1062" t="s">
        <v>1676</v>
      </c>
      <c r="Z32" s="886"/>
      <c r="AA32" s="594"/>
      <c r="AB32" s="594"/>
      <c r="AC32" s="595"/>
      <c r="AD32" s="594"/>
      <c r="AE32" s="1062" t="s">
        <v>1637</v>
      </c>
      <c r="AF32" s="594"/>
      <c r="AG32" s="595"/>
      <c r="AH32" s="969"/>
      <c r="AI32" s="1062" t="s">
        <v>1625</v>
      </c>
      <c r="AJ32" s="1062" t="s">
        <v>1623</v>
      </c>
      <c r="AK32" s="1062" t="s">
        <v>1624</v>
      </c>
      <c r="AL32" s="969"/>
      <c r="AM32" s="1062" t="s">
        <v>1624</v>
      </c>
      <c r="AN32" s="980"/>
      <c r="AO32" s="602"/>
      <c r="AP32" s="886"/>
      <c r="AQ32" s="594"/>
      <c r="AR32" s="594"/>
      <c r="AS32" s="595"/>
      <c r="AT32" s="966"/>
      <c r="AU32" s="1062" t="s">
        <v>1626</v>
      </c>
      <c r="AV32" s="1064" t="s">
        <v>1606</v>
      </c>
      <c r="AW32" s="1062" t="s">
        <v>1643</v>
      </c>
      <c r="AX32" s="966"/>
      <c r="AY32" s="1062" t="s">
        <v>1629</v>
      </c>
      <c r="AZ32" s="1062" t="s">
        <v>1642</v>
      </c>
      <c r="BA32" s="982"/>
      <c r="BB32" s="886"/>
      <c r="BC32" s="594"/>
      <c r="BD32" s="594"/>
      <c r="BE32" s="595"/>
    </row>
    <row r="33" spans="1:57" s="434" customFormat="1" ht="15.95" customHeight="1" x14ac:dyDescent="0.25">
      <c r="A33" s="435" t="s">
        <v>1442</v>
      </c>
      <c r="B33" s="959"/>
      <c r="C33" s="1071"/>
      <c r="D33" s="1063"/>
      <c r="E33" s="1061"/>
      <c r="F33" s="959"/>
      <c r="G33" s="1063"/>
      <c r="H33" s="1063"/>
      <c r="I33" s="1063"/>
      <c r="J33" s="886"/>
      <c r="K33" s="594"/>
      <c r="L33" s="594"/>
      <c r="M33" s="594"/>
      <c r="N33" s="969"/>
      <c r="O33" s="1063"/>
      <c r="Q33" s="1063"/>
      <c r="R33" s="969"/>
      <c r="S33" s="1063"/>
      <c r="T33" s="1063"/>
      <c r="V33" s="969"/>
      <c r="W33" s="1063"/>
      <c r="X33" s="1063"/>
      <c r="Z33" s="886"/>
      <c r="AA33" s="594"/>
      <c r="AB33" s="594"/>
      <c r="AC33" s="595"/>
      <c r="AD33" s="594"/>
      <c r="AE33" s="1063"/>
      <c r="AF33" s="594"/>
      <c r="AG33" s="595"/>
      <c r="AH33" s="969"/>
      <c r="AI33" s="1063"/>
      <c r="AJ33" s="1063"/>
      <c r="AK33" s="1063"/>
      <c r="AL33" s="969"/>
      <c r="AM33" s="1063"/>
      <c r="AN33" s="980"/>
      <c r="AO33" s="602"/>
      <c r="AP33" s="886"/>
      <c r="AQ33" s="594"/>
      <c r="AR33" s="594"/>
      <c r="AS33" s="595"/>
      <c r="AT33" s="974"/>
      <c r="AU33" s="1063"/>
      <c r="AV33" s="1065"/>
      <c r="AW33" s="1063"/>
      <c r="AX33" s="974"/>
      <c r="AY33" s="1063"/>
      <c r="AZ33" s="1063"/>
      <c r="BA33" s="982"/>
      <c r="BB33" s="886"/>
      <c r="BC33" s="594"/>
      <c r="BD33" s="594"/>
      <c r="BE33" s="595"/>
    </row>
    <row r="34" spans="1:57" s="434" customFormat="1" ht="15.95" customHeight="1" x14ac:dyDescent="0.25">
      <c r="A34" s="435"/>
      <c r="B34" s="959"/>
      <c r="C34" s="1071"/>
      <c r="D34" s="1063"/>
      <c r="E34" s="1061"/>
      <c r="F34" s="959"/>
      <c r="G34" s="1063"/>
      <c r="H34" s="1063"/>
      <c r="I34" s="1063"/>
      <c r="J34" s="886"/>
      <c r="K34" s="594"/>
      <c r="L34" s="594"/>
      <c r="M34" s="594"/>
      <c r="N34" s="969"/>
      <c r="O34" s="1063"/>
      <c r="Q34" s="1063"/>
      <c r="R34" s="969"/>
      <c r="S34" s="1063"/>
      <c r="T34" s="1063"/>
      <c r="V34" s="969"/>
      <c r="W34" s="1063"/>
      <c r="X34" s="1063"/>
      <c r="Z34" s="886"/>
      <c r="AA34" s="594"/>
      <c r="AB34" s="594"/>
      <c r="AC34" s="595"/>
      <c r="AD34" s="594"/>
      <c r="AE34" s="1063"/>
      <c r="AF34" s="594"/>
      <c r="AG34" s="595"/>
      <c r="AH34" s="969"/>
      <c r="AI34" s="1063"/>
      <c r="AJ34" s="1063"/>
      <c r="AK34" s="1063"/>
      <c r="AL34" s="969"/>
      <c r="AM34" s="1063"/>
      <c r="AN34" s="981"/>
      <c r="AO34" s="602"/>
      <c r="AP34" s="886"/>
      <c r="AQ34" s="594"/>
      <c r="AR34" s="594"/>
      <c r="AS34" s="595"/>
      <c r="AT34" s="974"/>
      <c r="AU34" s="1063"/>
      <c r="AV34" s="996" t="s">
        <v>1602</v>
      </c>
      <c r="AW34" s="1003" t="s">
        <v>1590</v>
      </c>
      <c r="AX34" s="974"/>
      <c r="AY34" s="1063"/>
      <c r="AZ34" s="1063"/>
      <c r="BA34" s="981"/>
      <c r="BB34" s="886"/>
      <c r="BC34" s="594"/>
      <c r="BD34" s="594"/>
      <c r="BE34" s="595"/>
    </row>
    <row r="35" spans="1:57" s="434" customFormat="1" ht="15.95" customHeight="1" thickBot="1" x14ac:dyDescent="0.3">
      <c r="A35" s="435"/>
      <c r="B35" s="959"/>
      <c r="C35" s="1000" t="s">
        <v>1675</v>
      </c>
      <c r="D35" s="1000" t="s">
        <v>275</v>
      </c>
      <c r="E35" s="999" t="s">
        <v>1</v>
      </c>
      <c r="F35" s="959"/>
      <c r="G35" s="1000" t="s">
        <v>275</v>
      </c>
      <c r="H35" s="1000" t="s">
        <v>275</v>
      </c>
      <c r="I35" s="1000" t="s">
        <v>275</v>
      </c>
      <c r="J35" s="886"/>
      <c r="K35" s="594"/>
      <c r="L35" s="594"/>
      <c r="M35" s="594"/>
      <c r="N35" s="969"/>
      <c r="O35" s="1000" t="s">
        <v>275</v>
      </c>
      <c r="Q35" s="1000" t="s">
        <v>1673</v>
      </c>
      <c r="R35" s="969"/>
      <c r="S35" s="1000" t="s">
        <v>275</v>
      </c>
      <c r="T35" s="1000" t="s">
        <v>275</v>
      </c>
      <c r="V35" s="969"/>
      <c r="W35" s="1000" t="s">
        <v>1628</v>
      </c>
      <c r="X35" s="1000" t="s">
        <v>275</v>
      </c>
      <c r="Z35" s="886"/>
      <c r="AA35" s="594"/>
      <c r="AB35" s="594"/>
      <c r="AC35" s="595"/>
      <c r="AD35" s="594"/>
      <c r="AE35" s="1000" t="s">
        <v>377</v>
      </c>
      <c r="AF35" s="594"/>
      <c r="AG35" s="595"/>
      <c r="AH35" s="969"/>
      <c r="AI35" s="1000" t="s">
        <v>275</v>
      </c>
      <c r="AJ35" s="1000" t="s">
        <v>275</v>
      </c>
      <c r="AK35" s="1000" t="s">
        <v>275</v>
      </c>
      <c r="AL35" s="969"/>
      <c r="AM35" s="1000" t="s">
        <v>275</v>
      </c>
      <c r="AN35" s="978"/>
      <c r="AO35" s="978"/>
      <c r="AP35" s="886"/>
      <c r="AQ35" s="594"/>
      <c r="AR35" s="594"/>
      <c r="AS35" s="595"/>
      <c r="AT35" s="974"/>
      <c r="AU35" s="1000" t="s">
        <v>275</v>
      </c>
      <c r="AV35" s="998" t="s">
        <v>59</v>
      </c>
      <c r="AW35" s="1000" t="s">
        <v>1673</v>
      </c>
      <c r="AX35" s="974"/>
      <c r="AY35" s="1000" t="s">
        <v>1628</v>
      </c>
      <c r="AZ35" s="1000" t="s">
        <v>1673</v>
      </c>
      <c r="BA35" s="978"/>
      <c r="BB35" s="886"/>
      <c r="BC35" s="594"/>
      <c r="BD35" s="594"/>
      <c r="BE35" s="595"/>
    </row>
    <row r="36" spans="1:57" s="434" customFormat="1" ht="15.95" customHeight="1" x14ac:dyDescent="0.25">
      <c r="A36" s="435" t="s">
        <v>296</v>
      </c>
      <c r="B36" s="959"/>
      <c r="C36" s="1054" t="s">
        <v>1587</v>
      </c>
      <c r="D36" s="1056" t="s">
        <v>1584</v>
      </c>
      <c r="E36" s="956"/>
      <c r="F36" s="959"/>
      <c r="G36" s="1054" t="s">
        <v>1587</v>
      </c>
      <c r="H36" s="954"/>
      <c r="I36" s="1056" t="s">
        <v>1584</v>
      </c>
      <c r="J36" s="886"/>
      <c r="K36" s="594"/>
      <c r="L36" s="594"/>
      <c r="M36" s="594"/>
      <c r="N36" s="974"/>
      <c r="O36" s="1051" t="s">
        <v>1677</v>
      </c>
      <c r="P36" s="1051" t="s">
        <v>1677</v>
      </c>
      <c r="Q36" s="1051" t="s">
        <v>1677</v>
      </c>
      <c r="R36" s="974"/>
      <c r="S36" s="1054" t="s">
        <v>1588</v>
      </c>
      <c r="T36" s="1056" t="s">
        <v>1769</v>
      </c>
      <c r="U36" s="1056" t="s">
        <v>1769</v>
      </c>
      <c r="V36" s="974"/>
      <c r="W36" s="1054" t="s">
        <v>1583</v>
      </c>
      <c r="X36" s="1056" t="s">
        <v>1671</v>
      </c>
      <c r="Y36" s="1056" t="s">
        <v>1671</v>
      </c>
      <c r="Z36" s="886"/>
      <c r="AA36" s="594"/>
      <c r="AB36" s="594"/>
      <c r="AC36" s="595"/>
      <c r="AD36" s="594"/>
      <c r="AE36" s="594"/>
      <c r="AF36" s="594"/>
      <c r="AG36" s="595"/>
      <c r="AH36" s="974"/>
      <c r="AI36" s="1056" t="s">
        <v>1770</v>
      </c>
      <c r="AJ36" s="1056" t="s">
        <v>1657</v>
      </c>
      <c r="AK36" s="1056" t="s">
        <v>1656</v>
      </c>
      <c r="AL36" s="974"/>
      <c r="AM36" s="1056" t="s">
        <v>1585</v>
      </c>
      <c r="AN36" s="602"/>
      <c r="AP36" s="886"/>
      <c r="AQ36" s="594"/>
      <c r="AR36" s="594"/>
      <c r="AS36" s="595"/>
      <c r="AT36" s="966"/>
      <c r="AU36" s="1051" t="s">
        <v>1677</v>
      </c>
      <c r="AV36" s="1051" t="s">
        <v>1677</v>
      </c>
      <c r="AW36" s="1051" t="s">
        <v>1677</v>
      </c>
      <c r="AX36" s="966"/>
      <c r="AY36" s="1054" t="s">
        <v>1583</v>
      </c>
      <c r="AZ36" s="1051" t="s">
        <v>1677</v>
      </c>
      <c r="BA36" s="1054" t="s">
        <v>1588</v>
      </c>
      <c r="BB36" s="886"/>
      <c r="BC36" s="594"/>
      <c r="BD36" s="594"/>
      <c r="BE36" s="595"/>
    </row>
    <row r="37" spans="1:57" s="434" customFormat="1" ht="15.95" customHeight="1" x14ac:dyDescent="0.25">
      <c r="A37" s="435" t="s">
        <v>1443</v>
      </c>
      <c r="B37" s="959"/>
      <c r="C37" s="1055"/>
      <c r="D37" s="1057"/>
      <c r="E37" s="956"/>
      <c r="F37" s="959"/>
      <c r="G37" s="1055"/>
      <c r="H37" s="954"/>
      <c r="I37" s="1057"/>
      <c r="J37" s="886"/>
      <c r="K37" s="594"/>
      <c r="L37" s="594"/>
      <c r="M37" s="594"/>
      <c r="N37" s="974"/>
      <c r="O37" s="1052"/>
      <c r="P37" s="1052"/>
      <c r="Q37" s="1052"/>
      <c r="R37" s="974"/>
      <c r="S37" s="1055"/>
      <c r="T37" s="1057"/>
      <c r="U37" s="1057"/>
      <c r="V37" s="974"/>
      <c r="W37" s="1055"/>
      <c r="X37" s="1057"/>
      <c r="Y37" s="1057"/>
      <c r="Z37" s="886"/>
      <c r="AA37" s="594"/>
      <c r="AB37" s="594"/>
      <c r="AC37" s="595"/>
      <c r="AD37" s="594"/>
      <c r="AE37" s="594"/>
      <c r="AF37" s="594"/>
      <c r="AG37" s="595"/>
      <c r="AH37" s="974"/>
      <c r="AI37" s="1057"/>
      <c r="AJ37" s="1057"/>
      <c r="AK37" s="1057"/>
      <c r="AL37" s="974"/>
      <c r="AM37" s="1057"/>
      <c r="AN37" s="602"/>
      <c r="AP37" s="886"/>
      <c r="AQ37" s="594"/>
      <c r="AR37" s="594"/>
      <c r="AS37" s="595"/>
      <c r="AT37" s="974"/>
      <c r="AU37" s="1052"/>
      <c r="AV37" s="1052"/>
      <c r="AW37" s="1052"/>
      <c r="AX37" s="974"/>
      <c r="AY37" s="1055"/>
      <c r="AZ37" s="1052"/>
      <c r="BA37" s="1055"/>
      <c r="BB37" s="886"/>
      <c r="BC37" s="594"/>
      <c r="BD37" s="594"/>
      <c r="BE37" s="595"/>
    </row>
    <row r="38" spans="1:57" s="434" customFormat="1" ht="15.95" customHeight="1" x14ac:dyDescent="0.25">
      <c r="A38" s="435"/>
      <c r="B38" s="959"/>
      <c r="C38" s="995" t="s">
        <v>1</v>
      </c>
      <c r="D38" s="1057"/>
      <c r="E38" s="956"/>
      <c r="F38" s="959"/>
      <c r="G38" s="995" t="s">
        <v>1</v>
      </c>
      <c r="H38" s="954"/>
      <c r="I38" s="1057"/>
      <c r="J38" s="886"/>
      <c r="K38" s="594"/>
      <c r="L38" s="594"/>
      <c r="M38" s="594"/>
      <c r="N38" s="974"/>
      <c r="O38" s="1052"/>
      <c r="P38" s="1052"/>
      <c r="Q38" s="1052"/>
      <c r="R38" s="974"/>
      <c r="S38" s="995" t="s">
        <v>1</v>
      </c>
      <c r="T38" s="1057"/>
      <c r="U38" s="1057"/>
      <c r="V38" s="974"/>
      <c r="W38" s="1055"/>
      <c r="X38" s="1057"/>
      <c r="Y38" s="1057"/>
      <c r="Z38" s="886"/>
      <c r="AA38" s="594"/>
      <c r="AB38" s="594"/>
      <c r="AC38" s="595"/>
      <c r="AD38" s="594"/>
      <c r="AE38" s="594"/>
      <c r="AF38" s="594"/>
      <c r="AG38" s="595"/>
      <c r="AH38" s="974"/>
      <c r="AI38" s="1057"/>
      <c r="AJ38" s="1057"/>
      <c r="AK38" s="1057"/>
      <c r="AL38" s="974"/>
      <c r="AM38" s="1057"/>
      <c r="AN38" s="602"/>
      <c r="AP38" s="886"/>
      <c r="AQ38" s="594"/>
      <c r="AR38" s="594"/>
      <c r="AS38" s="595"/>
      <c r="AT38" s="974"/>
      <c r="AU38" s="1052"/>
      <c r="AV38" s="1052"/>
      <c r="AW38" s="1052"/>
      <c r="AX38" s="974"/>
      <c r="AY38" s="1055"/>
      <c r="AZ38" s="1052"/>
      <c r="BA38" s="995" t="s">
        <v>1</v>
      </c>
      <c r="BB38" s="886"/>
      <c r="BC38" s="594"/>
      <c r="BD38" s="594"/>
      <c r="BE38" s="595"/>
    </row>
    <row r="39" spans="1:57" s="434" customFormat="1" ht="15.95" customHeight="1" thickBot="1" x14ac:dyDescent="0.3">
      <c r="A39" s="435"/>
      <c r="B39" s="959"/>
      <c r="C39" s="882" t="s">
        <v>1559</v>
      </c>
      <c r="D39" s="882" t="s">
        <v>1559</v>
      </c>
      <c r="E39" s="956"/>
      <c r="F39" s="959"/>
      <c r="G39" s="882" t="s">
        <v>1559</v>
      </c>
      <c r="H39" s="954"/>
      <c r="I39" s="882" t="s">
        <v>1559</v>
      </c>
      <c r="J39" s="886"/>
      <c r="K39" s="594"/>
      <c r="L39" s="594"/>
      <c r="M39" s="594"/>
      <c r="N39" s="966"/>
      <c r="O39" s="1053"/>
      <c r="P39" s="1053"/>
      <c r="Q39" s="1053"/>
      <c r="R39" s="966"/>
      <c r="S39" s="882" t="s">
        <v>1559</v>
      </c>
      <c r="T39" s="882" t="s">
        <v>1559</v>
      </c>
      <c r="U39" s="882" t="s">
        <v>1559</v>
      </c>
      <c r="V39" s="966"/>
      <c r="W39" s="882" t="s">
        <v>1559</v>
      </c>
      <c r="X39" s="882" t="s">
        <v>1559</v>
      </c>
      <c r="Y39" s="882" t="s">
        <v>1559</v>
      </c>
      <c r="Z39" s="886"/>
      <c r="AA39" s="594"/>
      <c r="AB39" s="594"/>
      <c r="AC39" s="595"/>
      <c r="AD39" s="594"/>
      <c r="AE39" s="594"/>
      <c r="AF39" s="594"/>
      <c r="AG39" s="595"/>
      <c r="AH39" s="966"/>
      <c r="AI39" s="882" t="s">
        <v>1559</v>
      </c>
      <c r="AJ39" s="882" t="s">
        <v>1559</v>
      </c>
      <c r="AK39" s="882" t="s">
        <v>1559</v>
      </c>
      <c r="AL39" s="966"/>
      <c r="AM39" s="882" t="s">
        <v>1559</v>
      </c>
      <c r="AN39" s="602"/>
      <c r="AP39" s="886"/>
      <c r="AQ39" s="594"/>
      <c r="AR39" s="594"/>
      <c r="AS39" s="595"/>
      <c r="AT39" s="974"/>
      <c r="AU39" s="1053"/>
      <c r="AV39" s="1053"/>
      <c r="AW39" s="1053"/>
      <c r="AX39" s="974"/>
      <c r="AY39" s="882" t="s">
        <v>1559</v>
      </c>
      <c r="AZ39" s="1053"/>
      <c r="BA39" s="882" t="s">
        <v>1559</v>
      </c>
      <c r="BB39" s="886"/>
      <c r="BC39" s="594"/>
      <c r="BD39" s="594"/>
      <c r="BE39" s="595"/>
    </row>
    <row r="40" spans="1:57" s="434" customFormat="1" ht="15.95" customHeight="1" x14ac:dyDescent="0.25">
      <c r="A40" s="435" t="s">
        <v>347</v>
      </c>
      <c r="B40" s="959"/>
      <c r="C40" s="1051" t="s">
        <v>1574</v>
      </c>
      <c r="D40" s="1078" t="s">
        <v>1663</v>
      </c>
      <c r="E40" s="1051" t="s">
        <v>1668</v>
      </c>
      <c r="F40" s="959"/>
      <c r="G40" s="1051" t="s">
        <v>1575</v>
      </c>
      <c r="H40" s="1078" t="s">
        <v>1577</v>
      </c>
      <c r="I40" s="1078" t="s">
        <v>1572</v>
      </c>
      <c r="J40" s="886"/>
      <c r="K40" s="594"/>
      <c r="L40" s="594"/>
      <c r="M40" s="594"/>
      <c r="N40" s="969"/>
      <c r="O40" s="1078" t="s">
        <v>1669</v>
      </c>
      <c r="P40" s="1051" t="s">
        <v>1576</v>
      </c>
      <c r="Q40" s="1066" t="s">
        <v>1573</v>
      </c>
      <c r="R40" s="969"/>
      <c r="S40" s="1051" t="s">
        <v>1574</v>
      </c>
      <c r="T40" s="1051" t="s">
        <v>1668</v>
      </c>
      <c r="U40" s="1078" t="s">
        <v>1664</v>
      </c>
      <c r="V40" s="969"/>
      <c r="W40" s="1078" t="s">
        <v>1670</v>
      </c>
      <c r="X40" s="1078" t="s">
        <v>1577</v>
      </c>
      <c r="Y40" s="1051" t="s">
        <v>1575</v>
      </c>
      <c r="Z40" s="886"/>
      <c r="AA40" s="594"/>
      <c r="AB40" s="594"/>
      <c r="AC40" s="595"/>
      <c r="AD40" s="594"/>
      <c r="AE40" s="594"/>
      <c r="AF40" s="594"/>
      <c r="AG40" s="595"/>
      <c r="AH40" s="969"/>
      <c r="AJ40" s="1078" t="s">
        <v>1670</v>
      </c>
      <c r="AK40" s="1078" t="s">
        <v>1572</v>
      </c>
      <c r="AL40" s="969"/>
      <c r="AM40" s="1051" t="s">
        <v>1575</v>
      </c>
      <c r="AN40" s="1066" t="s">
        <v>1573</v>
      </c>
      <c r="AO40" s="1051" t="s">
        <v>1576</v>
      </c>
      <c r="AP40" s="886"/>
      <c r="AQ40" s="594"/>
      <c r="AR40" s="594"/>
      <c r="AS40" s="595"/>
      <c r="AT40" s="966"/>
      <c r="AU40" s="1056" t="s">
        <v>1770</v>
      </c>
      <c r="AV40" s="1051" t="s">
        <v>1677</v>
      </c>
      <c r="AW40" s="1051" t="s">
        <v>1576</v>
      </c>
      <c r="AX40" s="966"/>
      <c r="AY40" s="602"/>
      <c r="AZ40" s="1051" t="s">
        <v>1659</v>
      </c>
      <c r="BA40" s="1051" t="s">
        <v>1660</v>
      </c>
      <c r="BB40" s="886"/>
      <c r="BC40" s="594"/>
      <c r="BD40" s="594"/>
      <c r="BE40" s="595"/>
    </row>
    <row r="41" spans="1:57" s="434" customFormat="1" ht="15.95" customHeight="1" x14ac:dyDescent="0.25">
      <c r="A41" s="435" t="s">
        <v>1444</v>
      </c>
      <c r="B41" s="959"/>
      <c r="C41" s="1052"/>
      <c r="D41" s="1079"/>
      <c r="E41" s="1052"/>
      <c r="F41" s="959"/>
      <c r="G41" s="1052"/>
      <c r="H41" s="1079"/>
      <c r="I41" s="1079"/>
      <c r="J41" s="886"/>
      <c r="K41" s="594"/>
      <c r="L41" s="594"/>
      <c r="M41" s="594"/>
      <c r="N41" s="969"/>
      <c r="O41" s="1079"/>
      <c r="P41" s="1052"/>
      <c r="Q41" s="1067"/>
      <c r="R41" s="969"/>
      <c r="S41" s="1052"/>
      <c r="T41" s="1052"/>
      <c r="U41" s="1079"/>
      <c r="V41" s="969"/>
      <c r="W41" s="1079"/>
      <c r="X41" s="1079"/>
      <c r="Y41" s="1052"/>
      <c r="Z41" s="886"/>
      <c r="AA41" s="594"/>
      <c r="AB41" s="594"/>
      <c r="AC41" s="595"/>
      <c r="AD41" s="594"/>
      <c r="AE41" s="594"/>
      <c r="AF41" s="594"/>
      <c r="AG41" s="595"/>
      <c r="AH41" s="969"/>
      <c r="AJ41" s="1079"/>
      <c r="AK41" s="1079"/>
      <c r="AL41" s="969"/>
      <c r="AM41" s="1052"/>
      <c r="AN41" s="1067"/>
      <c r="AO41" s="1052"/>
      <c r="AP41" s="886"/>
      <c r="AQ41" s="594"/>
      <c r="AR41" s="594"/>
      <c r="AS41" s="595"/>
      <c r="AT41" s="974"/>
      <c r="AU41" s="1057"/>
      <c r="AV41" s="1052"/>
      <c r="AW41" s="1052"/>
      <c r="AX41" s="974"/>
      <c r="AY41" s="602"/>
      <c r="AZ41" s="1052"/>
      <c r="BA41" s="1052"/>
      <c r="BB41" s="886"/>
      <c r="BC41" s="594"/>
      <c r="BD41" s="594"/>
      <c r="BE41" s="595"/>
    </row>
    <row r="42" spans="1:57" s="434" customFormat="1" ht="15.95" customHeight="1" x14ac:dyDescent="0.25">
      <c r="A42" s="435"/>
      <c r="B42" s="959"/>
      <c r="C42" s="1052"/>
      <c r="D42" s="995" t="s">
        <v>1</v>
      </c>
      <c r="E42" s="1052"/>
      <c r="F42" s="959"/>
      <c r="G42" s="1052"/>
      <c r="H42" s="995" t="s">
        <v>1</v>
      </c>
      <c r="I42" s="995" t="s">
        <v>1</v>
      </c>
      <c r="J42" s="886"/>
      <c r="K42" s="594"/>
      <c r="L42" s="594"/>
      <c r="M42" s="594"/>
      <c r="N42" s="969"/>
      <c r="O42" s="995" t="s">
        <v>1</v>
      </c>
      <c r="P42" s="1052"/>
      <c r="Q42" s="995" t="s">
        <v>1</v>
      </c>
      <c r="R42" s="969"/>
      <c r="S42" s="1052"/>
      <c r="T42" s="1052"/>
      <c r="U42" s="995" t="s">
        <v>1</v>
      </c>
      <c r="V42" s="969"/>
      <c r="W42" s="995" t="s">
        <v>1</v>
      </c>
      <c r="X42" s="995" t="s">
        <v>1</v>
      </c>
      <c r="Y42" s="1052"/>
      <c r="Z42" s="886"/>
      <c r="AA42" s="594"/>
      <c r="AB42" s="594"/>
      <c r="AC42" s="595"/>
      <c r="AD42" s="594"/>
      <c r="AE42" s="594"/>
      <c r="AF42" s="594"/>
      <c r="AG42" s="595"/>
      <c r="AH42" s="969"/>
      <c r="AJ42" s="995" t="s">
        <v>1</v>
      </c>
      <c r="AK42" s="995" t="s">
        <v>1</v>
      </c>
      <c r="AL42" s="969"/>
      <c r="AM42" s="1052"/>
      <c r="AN42" s="995" t="s">
        <v>1</v>
      </c>
      <c r="AO42" s="1052"/>
      <c r="AP42" s="886"/>
      <c r="AQ42" s="594"/>
      <c r="AR42" s="594"/>
      <c r="AS42" s="595"/>
      <c r="AT42" s="974"/>
      <c r="AU42" s="1057"/>
      <c r="AV42" s="1052"/>
      <c r="AW42" s="1052"/>
      <c r="AX42" s="974"/>
      <c r="AY42" s="602"/>
      <c r="AZ42" s="1052"/>
      <c r="BA42" s="1052"/>
      <c r="BB42" s="886"/>
      <c r="BC42" s="594"/>
      <c r="BD42" s="594"/>
      <c r="BE42" s="595"/>
    </row>
    <row r="43" spans="1:57" s="434" customFormat="1" ht="15.95" customHeight="1" thickBot="1" x14ac:dyDescent="0.3">
      <c r="A43" s="435"/>
      <c r="B43" s="959"/>
      <c r="C43" s="881" t="s">
        <v>1559</v>
      </c>
      <c r="D43" s="881" t="s">
        <v>1559</v>
      </c>
      <c r="E43" s="881" t="s">
        <v>1559</v>
      </c>
      <c r="F43" s="959"/>
      <c r="G43" s="881" t="s">
        <v>1559</v>
      </c>
      <c r="H43" s="881" t="s">
        <v>1559</v>
      </c>
      <c r="I43" s="881" t="s">
        <v>1559</v>
      </c>
      <c r="J43" s="886"/>
      <c r="K43" s="594"/>
      <c r="L43" s="594"/>
      <c r="M43" s="594"/>
      <c r="N43" s="969"/>
      <c r="O43" s="881" t="s">
        <v>1559</v>
      </c>
      <c r="P43" s="881" t="s">
        <v>1559</v>
      </c>
      <c r="Q43" s="881" t="s">
        <v>1559</v>
      </c>
      <c r="R43" s="969"/>
      <c r="S43" s="881" t="s">
        <v>1559</v>
      </c>
      <c r="T43" s="881" t="s">
        <v>1559</v>
      </c>
      <c r="U43" s="881" t="s">
        <v>1559</v>
      </c>
      <c r="V43" s="969"/>
      <c r="W43" s="881" t="s">
        <v>1559</v>
      </c>
      <c r="X43" s="881" t="s">
        <v>1559</v>
      </c>
      <c r="Y43" s="881" t="s">
        <v>1559</v>
      </c>
      <c r="Z43" s="886"/>
      <c r="AA43" s="594"/>
      <c r="AB43" s="594"/>
      <c r="AC43" s="595"/>
      <c r="AD43" s="594"/>
      <c r="AE43" s="594"/>
      <c r="AF43" s="594"/>
      <c r="AG43" s="595"/>
      <c r="AH43" s="969"/>
      <c r="AJ43" s="881" t="s">
        <v>1559</v>
      </c>
      <c r="AK43" s="881" t="s">
        <v>1559</v>
      </c>
      <c r="AL43" s="969"/>
      <c r="AM43" s="881" t="s">
        <v>1559</v>
      </c>
      <c r="AN43" s="881" t="s">
        <v>1559</v>
      </c>
      <c r="AO43" s="881" t="s">
        <v>1559</v>
      </c>
      <c r="AP43" s="886"/>
      <c r="AQ43" s="594"/>
      <c r="AR43" s="594"/>
      <c r="AS43" s="595"/>
      <c r="AT43" s="974"/>
      <c r="AU43" s="882" t="s">
        <v>1559</v>
      </c>
      <c r="AV43" s="1053"/>
      <c r="AW43" s="881" t="s">
        <v>1559</v>
      </c>
      <c r="AX43" s="974"/>
      <c r="AY43" s="978"/>
      <c r="AZ43" s="881" t="s">
        <v>1559</v>
      </c>
      <c r="BA43" s="881" t="s">
        <v>1559</v>
      </c>
      <c r="BB43" s="886"/>
      <c r="BC43" s="594"/>
      <c r="BD43" s="594"/>
      <c r="BE43" s="595"/>
    </row>
    <row r="44" spans="1:57" s="434" customFormat="1" ht="15.95" customHeight="1" x14ac:dyDescent="0.25">
      <c r="A44" s="435" t="s">
        <v>1560</v>
      </c>
      <c r="B44" s="959"/>
      <c r="C44" s="954"/>
      <c r="D44" s="1058" t="s">
        <v>1600</v>
      </c>
      <c r="E44" s="1056" t="s">
        <v>1578</v>
      </c>
      <c r="F44" s="959"/>
      <c r="G44" s="954"/>
      <c r="H44" s="1056" t="s">
        <v>1579</v>
      </c>
      <c r="I44" s="956"/>
      <c r="J44" s="886"/>
      <c r="K44" s="594"/>
      <c r="L44" s="594"/>
      <c r="M44" s="594"/>
      <c r="N44" s="969"/>
      <c r="O44" s="602"/>
      <c r="P44" s="1056" t="s">
        <v>1580</v>
      </c>
      <c r="Q44" s="1056" t="s">
        <v>1581</v>
      </c>
      <c r="R44" s="969"/>
      <c r="S44" s="602"/>
      <c r="T44" s="602"/>
      <c r="U44" s="986"/>
      <c r="V44" s="969"/>
      <c r="W44" s="982"/>
      <c r="X44" s="1058" t="s">
        <v>1600</v>
      </c>
      <c r="Y44" s="986"/>
      <c r="Z44" s="886"/>
      <c r="AA44" s="594"/>
      <c r="AB44" s="594"/>
      <c r="AC44" s="595"/>
      <c r="AD44" s="594"/>
      <c r="AE44" s="594"/>
      <c r="AF44" s="594"/>
      <c r="AG44" s="595"/>
      <c r="AH44" s="969"/>
      <c r="AI44" s="982"/>
      <c r="AJ44" s="1058" t="s">
        <v>1601</v>
      </c>
      <c r="AK44" s="967"/>
      <c r="AL44" s="969"/>
      <c r="AM44" s="982"/>
      <c r="AN44" s="1056" t="s">
        <v>1581</v>
      </c>
      <c r="AO44" s="1056" t="s">
        <v>1580</v>
      </c>
      <c r="AP44" s="886"/>
      <c r="AQ44" s="594"/>
      <c r="AR44" s="594"/>
      <c r="AS44" s="595"/>
      <c r="AT44" s="974"/>
      <c r="AU44" s="982"/>
      <c r="AV44" s="1058" t="s">
        <v>1601</v>
      </c>
      <c r="AW44" s="602"/>
      <c r="AX44" s="974"/>
      <c r="AY44" s="982"/>
      <c r="AZ44" s="978"/>
      <c r="BA44" s="602"/>
      <c r="BB44" s="886"/>
      <c r="BC44" s="594"/>
      <c r="BD44" s="594"/>
      <c r="BE44" s="595"/>
    </row>
    <row r="45" spans="1:57" s="434" customFormat="1" ht="15.95" customHeight="1" x14ac:dyDescent="0.25">
      <c r="A45" s="435" t="s">
        <v>1437</v>
      </c>
      <c r="B45" s="959"/>
      <c r="C45" s="954"/>
      <c r="D45" s="1059"/>
      <c r="E45" s="1057"/>
      <c r="F45" s="959"/>
      <c r="G45" s="954"/>
      <c r="H45" s="1057"/>
      <c r="I45" s="956"/>
      <c r="J45" s="886"/>
      <c r="K45" s="594"/>
      <c r="L45" s="594"/>
      <c r="M45" s="594"/>
      <c r="N45" s="969"/>
      <c r="O45" s="602"/>
      <c r="P45" s="1057"/>
      <c r="Q45" s="1057"/>
      <c r="R45" s="969"/>
      <c r="S45" s="602"/>
      <c r="T45" s="602"/>
      <c r="U45" s="986"/>
      <c r="V45" s="969"/>
      <c r="W45" s="982"/>
      <c r="X45" s="1059"/>
      <c r="Y45" s="986"/>
      <c r="Z45" s="886"/>
      <c r="AA45" s="594"/>
      <c r="AB45" s="594"/>
      <c r="AC45" s="595"/>
      <c r="AD45" s="594"/>
      <c r="AE45" s="594"/>
      <c r="AF45" s="594"/>
      <c r="AG45" s="595"/>
      <c r="AH45" s="969"/>
      <c r="AI45" s="982"/>
      <c r="AJ45" s="1059"/>
      <c r="AK45" s="967"/>
      <c r="AL45" s="969"/>
      <c r="AM45" s="982"/>
      <c r="AN45" s="1057"/>
      <c r="AO45" s="1057"/>
      <c r="AP45" s="886"/>
      <c r="AQ45" s="594"/>
      <c r="AR45" s="594"/>
      <c r="AS45" s="595"/>
      <c r="AT45" s="974"/>
      <c r="AU45" s="982"/>
      <c r="AV45" s="1059"/>
      <c r="AW45" s="602"/>
      <c r="AX45" s="974"/>
      <c r="AY45" s="982"/>
      <c r="AZ45" s="978"/>
      <c r="BA45" s="602"/>
      <c r="BB45" s="886"/>
      <c r="BC45" s="594"/>
      <c r="BD45" s="594"/>
      <c r="BE45" s="595"/>
    </row>
    <row r="46" spans="1:57" s="434" customFormat="1" ht="15.95" customHeight="1" x14ac:dyDescent="0.25">
      <c r="A46" s="435"/>
      <c r="B46" s="959"/>
      <c r="C46" s="954"/>
      <c r="D46" s="1059"/>
      <c r="E46" s="1057"/>
      <c r="F46" s="959"/>
      <c r="G46" s="954"/>
      <c r="H46" s="1057"/>
      <c r="I46" s="956"/>
      <c r="J46" s="886"/>
      <c r="K46" s="594"/>
      <c r="L46" s="594"/>
      <c r="M46" s="594"/>
      <c r="N46" s="969"/>
      <c r="O46" s="602"/>
      <c r="P46" s="1057"/>
      <c r="Q46" s="1057"/>
      <c r="R46" s="969"/>
      <c r="S46" s="602"/>
      <c r="T46" s="602"/>
      <c r="U46" s="986"/>
      <c r="V46" s="969"/>
      <c r="W46" s="982"/>
      <c r="X46" s="1059"/>
      <c r="Y46" s="986"/>
      <c r="Z46" s="886"/>
      <c r="AA46" s="594"/>
      <c r="AB46" s="594"/>
      <c r="AC46" s="595"/>
      <c r="AD46" s="594"/>
      <c r="AE46" s="594"/>
      <c r="AF46" s="594"/>
      <c r="AG46" s="595"/>
      <c r="AH46" s="969"/>
      <c r="AI46" s="982"/>
      <c r="AJ46" s="1059"/>
      <c r="AK46" s="967"/>
      <c r="AL46" s="969"/>
      <c r="AM46" s="982"/>
      <c r="AN46" s="1057"/>
      <c r="AO46" s="1057"/>
      <c r="AP46" s="886"/>
      <c r="AQ46" s="594"/>
      <c r="AR46" s="594"/>
      <c r="AS46" s="595"/>
      <c r="AT46" s="974"/>
      <c r="AU46" s="982"/>
      <c r="AV46" s="1059"/>
      <c r="AW46" s="602"/>
      <c r="AX46" s="974"/>
      <c r="AY46" s="982"/>
      <c r="AZ46" s="978"/>
      <c r="BA46" s="602"/>
      <c r="BB46" s="886"/>
      <c r="BC46" s="594"/>
      <c r="BD46" s="594"/>
      <c r="BE46" s="595"/>
    </row>
    <row r="47" spans="1:57" s="434" customFormat="1" ht="15.95" customHeight="1" thickBot="1" x14ac:dyDescent="0.3">
      <c r="A47" s="435"/>
      <c r="B47" s="959"/>
      <c r="C47" s="954"/>
      <c r="D47" s="997" t="s">
        <v>1</v>
      </c>
      <c r="E47" s="882" t="s">
        <v>1559</v>
      </c>
      <c r="F47" s="959"/>
      <c r="G47" s="954"/>
      <c r="H47" s="882" t="s">
        <v>1559</v>
      </c>
      <c r="I47" s="956"/>
      <c r="J47" s="886"/>
      <c r="K47" s="594"/>
      <c r="L47" s="594"/>
      <c r="M47" s="594"/>
      <c r="N47" s="969"/>
      <c r="O47" s="978"/>
      <c r="P47" s="882" t="s">
        <v>1559</v>
      </c>
      <c r="Q47" s="882" t="s">
        <v>1559</v>
      </c>
      <c r="R47" s="969"/>
      <c r="S47" s="978"/>
      <c r="T47" s="978"/>
      <c r="U47" s="968"/>
      <c r="V47" s="969"/>
      <c r="W47" s="978"/>
      <c r="X47" s="997" t="s">
        <v>1</v>
      </c>
      <c r="Y47" s="968"/>
      <c r="Z47" s="886"/>
      <c r="AA47" s="594"/>
      <c r="AB47" s="594"/>
      <c r="AC47" s="595"/>
      <c r="AD47" s="594"/>
      <c r="AE47" s="594"/>
      <c r="AF47" s="594"/>
      <c r="AG47" s="595"/>
      <c r="AH47" s="969"/>
      <c r="AI47" s="978"/>
      <c r="AJ47" s="997" t="s">
        <v>1</v>
      </c>
      <c r="AK47" s="968"/>
      <c r="AL47" s="969"/>
      <c r="AM47" s="978"/>
      <c r="AN47" s="882" t="s">
        <v>1559</v>
      </c>
      <c r="AO47" s="882" t="s">
        <v>1559</v>
      </c>
      <c r="AP47" s="886"/>
      <c r="AQ47" s="594"/>
      <c r="AR47" s="594"/>
      <c r="AS47" s="595"/>
      <c r="AT47" s="974"/>
      <c r="AU47" s="978"/>
      <c r="AV47" s="997" t="s">
        <v>1</v>
      </c>
      <c r="AW47" s="978"/>
      <c r="AX47" s="974"/>
      <c r="AY47" s="978"/>
      <c r="AZ47" s="978"/>
      <c r="BA47" s="978"/>
      <c r="BB47" s="886"/>
      <c r="BC47" s="594"/>
      <c r="BD47" s="594"/>
      <c r="BE47" s="595"/>
    </row>
    <row r="48" spans="1:57" s="434" customFormat="1" ht="15.95" customHeight="1" x14ac:dyDescent="0.25">
      <c r="A48" s="440" t="s">
        <v>138</v>
      </c>
      <c r="B48" s="959"/>
      <c r="C48" s="954"/>
      <c r="D48" s="954"/>
      <c r="E48" s="956"/>
      <c r="F48" s="959"/>
      <c r="G48" s="954"/>
      <c r="H48" s="954"/>
      <c r="I48" s="956"/>
      <c r="J48" s="886"/>
      <c r="K48" s="594"/>
      <c r="L48" s="594"/>
      <c r="M48" s="594"/>
      <c r="N48" s="969"/>
      <c r="P48" s="979"/>
      <c r="Q48" s="970"/>
      <c r="R48" s="969"/>
      <c r="T48" s="979"/>
      <c r="U48" s="970"/>
      <c r="V48" s="969"/>
      <c r="X48" s="982"/>
      <c r="Y48" s="970"/>
      <c r="Z48" s="886"/>
      <c r="AA48" s="594"/>
      <c r="AB48" s="594"/>
      <c r="AC48" s="595"/>
      <c r="AD48" s="594"/>
      <c r="AE48" s="594"/>
      <c r="AF48" s="594"/>
      <c r="AG48" s="595"/>
      <c r="AH48" s="969"/>
      <c r="AI48" s="982"/>
      <c r="AJ48" s="979"/>
      <c r="AK48" s="1007"/>
      <c r="AL48" s="969"/>
      <c r="AM48" s="982"/>
      <c r="AO48" s="979"/>
      <c r="AP48" s="886"/>
      <c r="AQ48" s="594"/>
      <c r="AR48" s="594"/>
      <c r="AS48" s="595"/>
      <c r="AT48" s="966"/>
      <c r="AU48" s="982"/>
      <c r="AX48" s="966"/>
      <c r="AY48" s="982"/>
      <c r="BB48" s="886"/>
      <c r="BC48" s="594"/>
      <c r="BD48" s="594"/>
      <c r="BE48" s="595"/>
    </row>
    <row r="49" spans="1:57" s="434" customFormat="1" ht="15.95" customHeight="1" x14ac:dyDescent="0.25">
      <c r="A49" s="440" t="s">
        <v>1445</v>
      </c>
      <c r="B49" s="959"/>
      <c r="C49" s="954"/>
      <c r="D49" s="954"/>
      <c r="E49" s="956"/>
      <c r="F49" s="959"/>
      <c r="G49" s="954"/>
      <c r="H49" s="954"/>
      <c r="I49" s="956"/>
      <c r="J49" s="886"/>
      <c r="K49" s="594"/>
      <c r="L49" s="594"/>
      <c r="M49" s="594"/>
      <c r="N49" s="969"/>
      <c r="P49" s="979"/>
      <c r="Q49" s="970"/>
      <c r="R49" s="969"/>
      <c r="T49" s="979"/>
      <c r="U49" s="970"/>
      <c r="V49" s="969"/>
      <c r="X49" s="982"/>
      <c r="Y49" s="970"/>
      <c r="Z49" s="886"/>
      <c r="AA49" s="594"/>
      <c r="AB49" s="594"/>
      <c r="AC49" s="595"/>
      <c r="AD49" s="594"/>
      <c r="AE49" s="594"/>
      <c r="AF49" s="594"/>
      <c r="AG49" s="595"/>
      <c r="AH49" s="969"/>
      <c r="AI49" s="982"/>
      <c r="AJ49" s="979"/>
      <c r="AK49" s="1007"/>
      <c r="AL49" s="969"/>
      <c r="AM49" s="982"/>
      <c r="AO49" s="979"/>
      <c r="AP49" s="886"/>
      <c r="AQ49" s="594"/>
      <c r="AR49" s="594"/>
      <c r="AS49" s="595"/>
      <c r="AT49" s="969"/>
      <c r="AU49" s="982"/>
      <c r="AX49" s="969"/>
      <c r="AY49" s="982"/>
      <c r="BB49" s="886"/>
      <c r="BC49" s="594"/>
      <c r="BD49" s="594"/>
      <c r="BE49" s="595"/>
    </row>
    <row r="50" spans="1:57" s="434" customFormat="1" ht="15.95" customHeight="1" x14ac:dyDescent="0.25">
      <c r="A50" s="435"/>
      <c r="B50" s="959"/>
      <c r="C50" s="954"/>
      <c r="D50" s="954"/>
      <c r="E50" s="956"/>
      <c r="F50" s="959"/>
      <c r="G50" s="954"/>
      <c r="H50" s="954"/>
      <c r="I50" s="956"/>
      <c r="J50" s="886"/>
      <c r="K50" s="594"/>
      <c r="L50" s="594"/>
      <c r="M50" s="594"/>
      <c r="N50" s="969"/>
      <c r="P50" s="979"/>
      <c r="Q50" s="970"/>
      <c r="R50" s="969"/>
      <c r="T50" s="979"/>
      <c r="U50" s="970"/>
      <c r="V50" s="969"/>
      <c r="X50" s="982"/>
      <c r="Y50" s="970"/>
      <c r="Z50" s="886"/>
      <c r="AA50" s="594"/>
      <c r="AB50" s="594"/>
      <c r="AC50" s="595"/>
      <c r="AD50" s="594"/>
      <c r="AE50" s="594"/>
      <c r="AF50" s="594"/>
      <c r="AG50" s="595"/>
      <c r="AH50" s="969"/>
      <c r="AI50" s="981"/>
      <c r="AJ50" s="979"/>
      <c r="AK50" s="1007"/>
      <c r="AL50" s="969"/>
      <c r="AM50" s="981"/>
      <c r="AO50" s="979"/>
      <c r="AP50" s="886"/>
      <c r="AQ50" s="594"/>
      <c r="AR50" s="594"/>
      <c r="AS50" s="595"/>
      <c r="AT50" s="969"/>
      <c r="AU50" s="981"/>
      <c r="AX50" s="969"/>
      <c r="AY50" s="981"/>
      <c r="BB50" s="886"/>
      <c r="BC50" s="594"/>
      <c r="BD50" s="594"/>
      <c r="BE50" s="595"/>
    </row>
    <row r="51" spans="1:57" s="434" customFormat="1" ht="15.95" customHeight="1" thickBot="1" x14ac:dyDescent="0.3">
      <c r="A51" s="435"/>
      <c r="B51" s="959"/>
      <c r="C51" s="954"/>
      <c r="D51" s="954"/>
      <c r="E51" s="956"/>
      <c r="F51" s="959"/>
      <c r="G51" s="954"/>
      <c r="H51" s="954"/>
      <c r="I51" s="956"/>
      <c r="J51" s="886"/>
      <c r="K51" s="594"/>
      <c r="L51" s="594"/>
      <c r="M51" s="594"/>
      <c r="N51" s="969"/>
      <c r="P51" s="596"/>
      <c r="Q51" s="970"/>
      <c r="R51" s="969"/>
      <c r="T51" s="596"/>
      <c r="U51" s="970"/>
      <c r="V51" s="969"/>
      <c r="X51" s="978"/>
      <c r="Y51" s="970"/>
      <c r="Z51" s="886"/>
      <c r="AA51" s="594"/>
      <c r="AB51" s="594"/>
      <c r="AC51" s="595"/>
      <c r="AD51" s="594"/>
      <c r="AE51" s="594"/>
      <c r="AF51" s="594"/>
      <c r="AG51" s="595"/>
      <c r="AH51" s="969"/>
      <c r="AI51" s="978"/>
      <c r="AJ51" s="596"/>
      <c r="AK51" s="984"/>
      <c r="AL51" s="969"/>
      <c r="AM51" s="978"/>
      <c r="AO51" s="596"/>
      <c r="AP51" s="886"/>
      <c r="AQ51" s="594"/>
      <c r="AR51" s="594"/>
      <c r="AS51" s="595"/>
      <c r="AT51" s="969"/>
      <c r="AU51" s="978"/>
      <c r="AX51" s="969"/>
      <c r="AY51" s="978"/>
      <c r="BB51" s="886"/>
      <c r="BC51" s="594"/>
      <c r="BD51" s="594"/>
      <c r="BE51" s="595"/>
    </row>
    <row r="52" spans="1:57" s="434" customFormat="1" ht="15.95" customHeight="1" x14ac:dyDescent="0.25">
      <c r="A52" s="440" t="s">
        <v>98</v>
      </c>
      <c r="B52" s="959"/>
      <c r="C52" s="954"/>
      <c r="E52" s="956"/>
      <c r="F52" s="959"/>
      <c r="G52" s="954"/>
      <c r="H52" s="954"/>
      <c r="I52" s="956"/>
      <c r="J52" s="886"/>
      <c r="K52" s="594"/>
      <c r="L52" s="594"/>
      <c r="M52" s="594"/>
      <c r="N52" s="969"/>
      <c r="P52" s="1060" t="s">
        <v>1618</v>
      </c>
      <c r="Q52" s="986"/>
      <c r="R52" s="969"/>
      <c r="T52" s="979"/>
      <c r="U52" s="986"/>
      <c r="V52" s="969"/>
      <c r="W52" s="982"/>
      <c r="Y52" s="986"/>
      <c r="Z52" s="886"/>
      <c r="AA52" s="594"/>
      <c r="AB52" s="594"/>
      <c r="AC52" s="595"/>
      <c r="AD52" s="594"/>
      <c r="AE52" s="594"/>
      <c r="AF52" s="594"/>
      <c r="AG52" s="595"/>
      <c r="AH52" s="969"/>
      <c r="AI52" s="982"/>
      <c r="AK52" s="1007"/>
      <c r="AL52" s="969"/>
      <c r="AM52" s="982"/>
      <c r="AN52" s="1062" t="s">
        <v>1642</v>
      </c>
      <c r="AO52" s="1062" t="s">
        <v>1643</v>
      </c>
      <c r="AP52" s="886"/>
      <c r="AQ52" s="594"/>
      <c r="AR52" s="594"/>
      <c r="AS52" s="595"/>
      <c r="AT52" s="969"/>
      <c r="AU52" s="603"/>
      <c r="AV52" s="1060" t="s">
        <v>1618</v>
      </c>
      <c r="AW52" s="982"/>
      <c r="AX52" s="969"/>
      <c r="AY52" s="603"/>
      <c r="AZ52" s="982"/>
      <c r="BA52" s="982"/>
      <c r="BB52" s="886"/>
      <c r="BC52" s="594"/>
      <c r="BD52" s="594"/>
      <c r="BE52" s="595"/>
    </row>
    <row r="53" spans="1:57" s="434" customFormat="1" ht="15.95" customHeight="1" x14ac:dyDescent="0.25">
      <c r="A53" s="440" t="s">
        <v>1446</v>
      </c>
      <c r="B53" s="959"/>
      <c r="C53" s="954"/>
      <c r="E53" s="956"/>
      <c r="F53" s="959"/>
      <c r="G53" s="954"/>
      <c r="H53" s="954"/>
      <c r="I53" s="956"/>
      <c r="J53" s="886"/>
      <c r="K53" s="594"/>
      <c r="L53" s="594"/>
      <c r="M53" s="594"/>
      <c r="N53" s="969"/>
      <c r="P53" s="1061"/>
      <c r="Q53" s="986"/>
      <c r="R53" s="969"/>
      <c r="T53" s="979"/>
      <c r="U53" s="986"/>
      <c r="V53" s="969"/>
      <c r="W53" s="982"/>
      <c r="Y53" s="986"/>
      <c r="Z53" s="886"/>
      <c r="AA53" s="594"/>
      <c r="AB53" s="594"/>
      <c r="AC53" s="595"/>
      <c r="AD53" s="594"/>
      <c r="AE53" s="594"/>
      <c r="AF53" s="594"/>
      <c r="AG53" s="595"/>
      <c r="AH53" s="969"/>
      <c r="AI53" s="982"/>
      <c r="AK53" s="1007"/>
      <c r="AL53" s="969"/>
      <c r="AM53" s="982"/>
      <c r="AN53" s="1063"/>
      <c r="AO53" s="1063"/>
      <c r="AP53" s="886"/>
      <c r="AQ53" s="594"/>
      <c r="AR53" s="594"/>
      <c r="AS53" s="595"/>
      <c r="AT53" s="969"/>
      <c r="AU53" s="603"/>
      <c r="AV53" s="1061"/>
      <c r="AW53" s="982"/>
      <c r="AX53" s="969"/>
      <c r="AY53" s="603"/>
      <c r="AZ53" s="982"/>
      <c r="BA53" s="982"/>
      <c r="BB53" s="886"/>
      <c r="BC53" s="594"/>
      <c r="BD53" s="594"/>
      <c r="BE53" s="595"/>
    </row>
    <row r="54" spans="1:57" s="434" customFormat="1" ht="15.95" customHeight="1" x14ac:dyDescent="0.25">
      <c r="A54" s="440"/>
      <c r="B54" s="959"/>
      <c r="C54" s="954"/>
      <c r="E54" s="956"/>
      <c r="F54" s="959"/>
      <c r="G54" s="954"/>
      <c r="H54" s="954"/>
      <c r="I54" s="956"/>
      <c r="J54" s="886"/>
      <c r="K54" s="594"/>
      <c r="L54" s="594"/>
      <c r="M54" s="594"/>
      <c r="N54" s="969"/>
      <c r="P54" s="1061"/>
      <c r="Q54" s="985"/>
      <c r="R54" s="969"/>
      <c r="T54" s="979"/>
      <c r="U54" s="985"/>
      <c r="V54" s="969"/>
      <c r="W54" s="982"/>
      <c r="Y54" s="986"/>
      <c r="Z54" s="886"/>
      <c r="AA54" s="594"/>
      <c r="AB54" s="594"/>
      <c r="AC54" s="595"/>
      <c r="AD54" s="594"/>
      <c r="AE54" s="594"/>
      <c r="AF54" s="594"/>
      <c r="AG54" s="595"/>
      <c r="AH54" s="969"/>
      <c r="AI54" s="982"/>
      <c r="AK54" s="1007"/>
      <c r="AL54" s="969"/>
      <c r="AM54" s="982"/>
      <c r="AN54" s="1063"/>
      <c r="AO54" s="1063"/>
      <c r="AP54" s="886"/>
      <c r="AQ54" s="594"/>
      <c r="AR54" s="594"/>
      <c r="AS54" s="595"/>
      <c r="AT54" s="969"/>
      <c r="AU54" s="603"/>
      <c r="AV54" s="1061"/>
      <c r="AW54" s="981"/>
      <c r="AX54" s="969"/>
      <c r="AY54" s="603"/>
      <c r="AZ54" s="981"/>
      <c r="BA54" s="981"/>
      <c r="BB54" s="886"/>
      <c r="BC54" s="594"/>
      <c r="BD54" s="594"/>
      <c r="BE54" s="595"/>
    </row>
    <row r="55" spans="1:57" s="434" customFormat="1" ht="15.95" customHeight="1" thickBot="1" x14ac:dyDescent="0.3">
      <c r="A55" s="441"/>
      <c r="B55" s="960"/>
      <c r="C55" s="961"/>
      <c r="D55" s="976"/>
      <c r="E55" s="962"/>
      <c r="F55" s="960"/>
      <c r="G55" s="961"/>
      <c r="H55" s="961"/>
      <c r="I55" s="962"/>
      <c r="J55" s="887"/>
      <c r="K55" s="888"/>
      <c r="L55" s="888"/>
      <c r="M55" s="888"/>
      <c r="N55" s="975"/>
      <c r="O55" s="976"/>
      <c r="P55" s="999" t="s">
        <v>1</v>
      </c>
      <c r="Q55" s="987"/>
      <c r="R55" s="975"/>
      <c r="S55" s="976"/>
      <c r="T55" s="977"/>
      <c r="U55" s="987"/>
      <c r="V55" s="975"/>
      <c r="W55" s="988"/>
      <c r="X55" s="976"/>
      <c r="Y55" s="987"/>
      <c r="Z55" s="887"/>
      <c r="AA55" s="888"/>
      <c r="AB55" s="888"/>
      <c r="AC55" s="889"/>
      <c r="AD55" s="888"/>
      <c r="AE55" s="888"/>
      <c r="AF55" s="888"/>
      <c r="AG55" s="889"/>
      <c r="AH55" s="975"/>
      <c r="AI55" s="988"/>
      <c r="AJ55" s="976"/>
      <c r="AK55" s="1008"/>
      <c r="AL55" s="975"/>
      <c r="AM55" s="988"/>
      <c r="AN55" s="1000" t="s">
        <v>1673</v>
      </c>
      <c r="AO55" s="1000" t="s">
        <v>1673</v>
      </c>
      <c r="AP55" s="887"/>
      <c r="AQ55" s="888"/>
      <c r="AR55" s="888"/>
      <c r="AS55" s="889"/>
      <c r="AT55" s="975"/>
      <c r="AU55" s="977"/>
      <c r="AV55" s="999" t="s">
        <v>1</v>
      </c>
      <c r="AW55" s="988"/>
      <c r="AX55" s="975"/>
      <c r="AY55" s="977"/>
      <c r="AZ55" s="988"/>
      <c r="BA55" s="988"/>
      <c r="BB55" s="887"/>
      <c r="BC55" s="888"/>
      <c r="BD55" s="888"/>
      <c r="BE55" s="889"/>
    </row>
    <row r="56" spans="1:57" ht="25.5" customHeight="1" x14ac:dyDescent="0.35">
      <c r="B56" s="604"/>
      <c r="C56" s="604"/>
      <c r="D56" s="604"/>
      <c r="E56" s="602"/>
      <c r="F56" s="604"/>
      <c r="G56" s="604"/>
      <c r="H56" s="604"/>
      <c r="I56" s="604"/>
      <c r="N56" s="604"/>
      <c r="O56" s="604"/>
      <c r="P56" s="604"/>
      <c r="Q56" s="604"/>
      <c r="R56" s="604"/>
      <c r="S56" s="604"/>
      <c r="T56" s="604"/>
      <c r="U56" s="604"/>
      <c r="V56" s="604"/>
      <c r="W56" s="604"/>
      <c r="X56" s="604"/>
      <c r="AH56" s="604"/>
      <c r="AI56" s="604"/>
      <c r="AJ56" s="604"/>
      <c r="AL56" s="604"/>
      <c r="AM56" s="604"/>
      <c r="AN56" s="604"/>
      <c r="AU56" s="604"/>
      <c r="AY56" s="604"/>
    </row>
    <row r="57" spans="1:57" ht="15" customHeight="1" x14ac:dyDescent="0.25"/>
    <row r="58" spans="1:57" ht="15" customHeight="1" x14ac:dyDescent="0.25">
      <c r="K58" s="596"/>
      <c r="L58" s="596"/>
      <c r="M58" s="596"/>
      <c r="AA58" s="596"/>
      <c r="AB58" s="596"/>
      <c r="AC58" s="596"/>
      <c r="AE58" s="596"/>
      <c r="AF58" s="596"/>
      <c r="AG58" s="596"/>
      <c r="AQ58" s="596"/>
      <c r="AR58" s="596"/>
      <c r="AS58" s="596"/>
      <c r="BC58" s="596"/>
      <c r="BD58" s="596"/>
      <c r="BE58" s="596"/>
    </row>
    <row r="59" spans="1:57" x14ac:dyDescent="0.25">
      <c r="K59" s="596"/>
      <c r="L59" s="596"/>
      <c r="M59" s="596"/>
      <c r="AA59" s="596"/>
      <c r="AB59" s="596"/>
      <c r="AC59" s="596"/>
      <c r="AE59" s="596"/>
      <c r="AF59" s="596"/>
      <c r="AG59" s="596"/>
      <c r="AQ59" s="596"/>
      <c r="AR59" s="596"/>
      <c r="AS59" s="596"/>
      <c r="BC59" s="596"/>
      <c r="BD59" s="596"/>
      <c r="BE59" s="596"/>
    </row>
    <row r="60" spans="1:57" x14ac:dyDescent="0.25">
      <c r="L60" s="596"/>
      <c r="M60" s="596"/>
      <c r="AB60" s="596"/>
      <c r="AC60" s="596"/>
      <c r="AF60" s="596"/>
      <c r="AG60" s="596"/>
      <c r="AR60" s="596"/>
      <c r="AS60" s="596"/>
      <c r="BD60" s="596"/>
      <c r="BE60" s="596"/>
    </row>
    <row r="61" spans="1:57" ht="15" customHeight="1" x14ac:dyDescent="0.25">
      <c r="L61" s="597"/>
      <c r="M61" s="597"/>
      <c r="AB61" s="597"/>
      <c r="AC61" s="597"/>
      <c r="AF61" s="597"/>
      <c r="AG61" s="597"/>
      <c r="AR61" s="597"/>
      <c r="AS61" s="597"/>
      <c r="BD61" s="597"/>
      <c r="BE61" s="597"/>
    </row>
    <row r="65" spans="19:21" ht="15.75" customHeight="1" x14ac:dyDescent="0.25"/>
    <row r="66" spans="19:21" ht="15" customHeight="1" x14ac:dyDescent="0.25"/>
    <row r="69" spans="19:21" ht="15" customHeight="1" x14ac:dyDescent="0.25"/>
    <row r="70" spans="19:21" ht="15" customHeight="1" x14ac:dyDescent="0.25"/>
    <row r="73" spans="19:21" ht="15" customHeight="1" x14ac:dyDescent="0.25"/>
    <row r="74" spans="19:21" ht="15" customHeight="1" x14ac:dyDescent="0.25"/>
    <row r="77" spans="19:21" ht="15" customHeight="1" x14ac:dyDescent="0.25">
      <c r="S77" s="602"/>
      <c r="T77" s="602"/>
      <c r="U77" s="602"/>
    </row>
    <row r="78" spans="19:21" x14ac:dyDescent="0.25">
      <c r="S78" s="602"/>
      <c r="T78" s="602"/>
      <c r="U78" s="602"/>
    </row>
    <row r="79" spans="19:21" x14ac:dyDescent="0.25">
      <c r="S79" s="602"/>
      <c r="T79" s="602"/>
      <c r="U79" s="602"/>
    </row>
    <row r="80" spans="19:21" x14ac:dyDescent="0.25">
      <c r="S80" s="597"/>
      <c r="T80" s="597"/>
      <c r="U80" s="597"/>
    </row>
    <row r="81" spans="19:21" x14ac:dyDescent="0.25">
      <c r="S81" s="602"/>
      <c r="T81" s="602"/>
      <c r="U81" s="602"/>
    </row>
    <row r="82" spans="19:21" x14ac:dyDescent="0.25">
      <c r="S82" s="602"/>
      <c r="T82" s="602"/>
      <c r="U82" s="602"/>
    </row>
    <row r="83" spans="19:21" x14ac:dyDescent="0.25">
      <c r="S83" s="602"/>
      <c r="T83" s="981"/>
      <c r="U83" s="981"/>
    </row>
    <row r="84" spans="19:21" ht="15.75" customHeight="1" x14ac:dyDescent="0.25">
      <c r="S84" s="597"/>
      <c r="T84" s="978"/>
      <c r="U84" s="978"/>
    </row>
    <row r="85" spans="19:21" x14ac:dyDescent="0.25">
      <c r="S85" s="602"/>
      <c r="T85" s="602"/>
      <c r="U85" s="982"/>
    </row>
    <row r="86" spans="19:21" x14ac:dyDescent="0.25">
      <c r="S86" s="602"/>
      <c r="T86" s="602"/>
      <c r="U86" s="982"/>
    </row>
    <row r="87" spans="19:21" x14ac:dyDescent="0.25">
      <c r="S87" s="981"/>
      <c r="T87" s="981"/>
      <c r="U87" s="981"/>
    </row>
    <row r="88" spans="19:21" x14ac:dyDescent="0.25">
      <c r="S88" s="978"/>
      <c r="T88" s="978"/>
      <c r="U88" s="978"/>
    </row>
    <row r="89" spans="19:21" ht="15" customHeight="1" x14ac:dyDescent="0.25">
      <c r="S89" s="982"/>
      <c r="T89" s="603"/>
      <c r="U89" s="982"/>
    </row>
    <row r="90" spans="19:21" x14ac:dyDescent="0.25">
      <c r="S90" s="982"/>
      <c r="T90" s="603"/>
      <c r="U90" s="982"/>
    </row>
    <row r="91" spans="19:21" x14ac:dyDescent="0.25">
      <c r="S91" s="981"/>
      <c r="T91" s="603"/>
      <c r="U91" s="981"/>
    </row>
    <row r="92" spans="19:21" x14ac:dyDescent="0.25">
      <c r="S92" s="978"/>
      <c r="T92" s="596"/>
      <c r="U92" s="978"/>
    </row>
    <row r="93" spans="19:21" ht="15" customHeight="1" x14ac:dyDescent="0.25">
      <c r="S93" s="982"/>
      <c r="T93" s="603"/>
      <c r="U93" s="602"/>
    </row>
    <row r="94" spans="19:21" x14ac:dyDescent="0.25">
      <c r="S94" s="982"/>
      <c r="T94" s="603"/>
      <c r="U94" s="602"/>
    </row>
    <row r="95" spans="19:21" x14ac:dyDescent="0.25">
      <c r="S95" s="981"/>
      <c r="T95" s="603"/>
      <c r="U95" s="602"/>
    </row>
    <row r="96" spans="19:21" x14ac:dyDescent="0.25">
      <c r="S96" s="978"/>
      <c r="T96" s="596"/>
      <c r="U96" s="597"/>
    </row>
    <row r="97" spans="19:21" ht="15.75" customHeight="1" x14ac:dyDescent="0.25">
      <c r="S97" s="602"/>
      <c r="T97" s="602"/>
      <c r="U97" s="602"/>
    </row>
    <row r="98" spans="19:21" x14ac:dyDescent="0.25">
      <c r="S98" s="602"/>
      <c r="T98" s="602"/>
      <c r="U98" s="602"/>
    </row>
    <row r="99" spans="19:21" x14ac:dyDescent="0.25">
      <c r="S99" s="602"/>
      <c r="T99" s="602"/>
      <c r="U99" s="602"/>
    </row>
    <row r="100" spans="19:21" x14ac:dyDescent="0.25">
      <c r="S100" s="597"/>
      <c r="T100" s="597"/>
      <c r="U100" s="978"/>
    </row>
    <row r="101" spans="19:21" x14ac:dyDescent="0.25">
      <c r="S101" s="602"/>
      <c r="T101" s="603"/>
      <c r="U101" s="602"/>
    </row>
    <row r="102" spans="19:21" ht="15" customHeight="1" x14ac:dyDescent="0.25">
      <c r="S102" s="602"/>
      <c r="T102" s="603"/>
      <c r="U102" s="602"/>
    </row>
    <row r="103" spans="19:21" x14ac:dyDescent="0.25">
      <c r="S103" s="602"/>
      <c r="T103" s="603"/>
      <c r="U103" s="602"/>
    </row>
    <row r="104" spans="19:21" x14ac:dyDescent="0.25">
      <c r="S104" s="978"/>
      <c r="T104" s="596"/>
      <c r="U104" s="597"/>
    </row>
    <row r="105" spans="19:21" ht="15" customHeight="1" x14ac:dyDescent="0.25">
      <c r="S105" s="602"/>
      <c r="T105" s="603"/>
      <c r="U105" s="602"/>
    </row>
    <row r="106" spans="19:21" ht="15" customHeight="1" x14ac:dyDescent="0.25">
      <c r="S106" s="602"/>
      <c r="T106" s="603"/>
      <c r="U106" s="602"/>
    </row>
    <row r="107" spans="19:21" x14ac:dyDescent="0.25">
      <c r="S107" s="602"/>
      <c r="T107" s="603"/>
      <c r="U107" s="602"/>
    </row>
    <row r="108" spans="19:21" x14ac:dyDescent="0.25">
      <c r="S108" s="597"/>
      <c r="T108" s="596"/>
      <c r="U108" s="597"/>
    </row>
    <row r="109" spans="19:21" ht="15" customHeight="1" x14ac:dyDescent="0.25">
      <c r="S109" s="602"/>
      <c r="T109" s="982"/>
      <c r="U109" s="982"/>
    </row>
    <row r="110" spans="19:21" x14ac:dyDescent="0.25">
      <c r="S110" s="602"/>
      <c r="T110" s="982"/>
      <c r="U110" s="982"/>
    </row>
    <row r="111" spans="19:21" x14ac:dyDescent="0.25">
      <c r="S111" s="602"/>
      <c r="T111" s="982"/>
      <c r="U111" s="982"/>
    </row>
    <row r="112" spans="19:21" x14ac:dyDescent="0.25">
      <c r="S112" s="597"/>
      <c r="T112" s="597"/>
      <c r="U112" s="597"/>
    </row>
    <row r="113" spans="8:21" ht="15" customHeight="1" x14ac:dyDescent="0.25">
      <c r="S113" s="982"/>
      <c r="T113" s="982"/>
      <c r="U113" s="982"/>
    </row>
    <row r="114" spans="8:21" ht="15" customHeight="1" x14ac:dyDescent="0.25">
      <c r="S114" s="982"/>
      <c r="T114" s="982"/>
      <c r="U114" s="982"/>
    </row>
    <row r="115" spans="8:21" x14ac:dyDescent="0.25">
      <c r="S115" s="981"/>
      <c r="T115" s="981"/>
      <c r="U115" s="981"/>
    </row>
    <row r="116" spans="8:21" x14ac:dyDescent="0.25">
      <c r="S116" s="978"/>
      <c r="T116" s="978"/>
      <c r="U116" s="978"/>
    </row>
    <row r="117" spans="8:21" x14ac:dyDescent="0.25">
      <c r="S117" s="982"/>
      <c r="T117" s="982"/>
      <c r="U117" s="982"/>
    </row>
    <row r="118" spans="8:21" x14ac:dyDescent="0.25">
      <c r="S118" s="982"/>
      <c r="T118" s="982"/>
      <c r="U118" s="982"/>
    </row>
    <row r="119" spans="8:21" x14ac:dyDescent="0.25">
      <c r="S119" s="981"/>
      <c r="T119" s="981"/>
      <c r="U119" s="981"/>
    </row>
    <row r="120" spans="8:21" x14ac:dyDescent="0.25">
      <c r="S120" s="978"/>
      <c r="T120" s="978"/>
      <c r="U120" s="978"/>
    </row>
    <row r="121" spans="8:21" ht="18" customHeight="1" x14ac:dyDescent="0.25">
      <c r="S121" s="982"/>
      <c r="T121" s="1002"/>
      <c r="U121" s="1002"/>
    </row>
    <row r="122" spans="8:21" x14ac:dyDescent="0.25">
      <c r="H122" s="602"/>
      <c r="S122" s="982"/>
      <c r="T122" s="1002"/>
      <c r="U122" s="1002"/>
    </row>
    <row r="123" spans="8:21" x14ac:dyDescent="0.25">
      <c r="H123" s="602"/>
      <c r="S123" s="981"/>
      <c r="T123" s="981"/>
      <c r="U123" s="981"/>
    </row>
    <row r="124" spans="8:21" x14ac:dyDescent="0.25">
      <c r="H124" s="602"/>
      <c r="S124" s="978"/>
      <c r="T124" s="978"/>
      <c r="U124" s="978"/>
    </row>
    <row r="125" spans="8:21" x14ac:dyDescent="0.25">
      <c r="H125" s="597"/>
      <c r="S125" s="1002"/>
    </row>
    <row r="126" spans="8:21" x14ac:dyDescent="0.25">
      <c r="S126" s="1002"/>
    </row>
    <row r="127" spans="8:21" x14ac:dyDescent="0.25">
      <c r="S127" s="981"/>
    </row>
    <row r="128" spans="8:21" x14ac:dyDescent="0.25">
      <c r="S128" s="978"/>
    </row>
  </sheetData>
  <mergeCells count="217">
    <mergeCell ref="S4:S6"/>
    <mergeCell ref="AI28:AI30"/>
    <mergeCell ref="P24:P26"/>
    <mergeCell ref="AM24:AM26"/>
    <mergeCell ref="AQ24:AQ26"/>
    <mergeCell ref="W24:W26"/>
    <mergeCell ref="AZ8:AZ10"/>
    <mergeCell ref="AV8:AV10"/>
    <mergeCell ref="AZ12:AZ14"/>
    <mergeCell ref="AV12:AV14"/>
    <mergeCell ref="AZ28:AZ30"/>
    <mergeCell ref="AZ20:AZ23"/>
    <mergeCell ref="AN12:AN14"/>
    <mergeCell ref="AO12:AO14"/>
    <mergeCell ref="AK12:AK14"/>
    <mergeCell ref="AM12:AM14"/>
    <mergeCell ref="AI20:AI22"/>
    <mergeCell ref="Y12:Y14"/>
    <mergeCell ref="AJ20:AJ21"/>
    <mergeCell ref="AN20:AN21"/>
    <mergeCell ref="X20:X21"/>
    <mergeCell ref="AO20:AO21"/>
    <mergeCell ref="AV20:AV21"/>
    <mergeCell ref="C32:C34"/>
    <mergeCell ref="G28:G30"/>
    <mergeCell ref="C28:C30"/>
    <mergeCell ref="I28:I30"/>
    <mergeCell ref="AM28:AM30"/>
    <mergeCell ref="AY28:AY30"/>
    <mergeCell ref="W28:W30"/>
    <mergeCell ref="T28:T30"/>
    <mergeCell ref="U28:U30"/>
    <mergeCell ref="AJ28:AJ30"/>
    <mergeCell ref="D28:D30"/>
    <mergeCell ref="AK28:AK30"/>
    <mergeCell ref="X32:X34"/>
    <mergeCell ref="AV28:AV30"/>
    <mergeCell ref="BA20:BA23"/>
    <mergeCell ref="AZ36:AZ39"/>
    <mergeCell ref="AZ24:AZ25"/>
    <mergeCell ref="AN52:AN54"/>
    <mergeCell ref="AZ32:AZ34"/>
    <mergeCell ref="AU40:AU42"/>
    <mergeCell ref="AV44:AV46"/>
    <mergeCell ref="AY32:AY34"/>
    <mergeCell ref="AN28:AN30"/>
    <mergeCell ref="AW28:AW30"/>
    <mergeCell ref="AY24:AY26"/>
    <mergeCell ref="BA28:BA30"/>
    <mergeCell ref="AO52:AO54"/>
    <mergeCell ref="AY36:AY38"/>
    <mergeCell ref="AV24:AV27"/>
    <mergeCell ref="AW24:AW27"/>
    <mergeCell ref="AY20:AY23"/>
    <mergeCell ref="AU24:AU26"/>
    <mergeCell ref="AU28:AU30"/>
    <mergeCell ref="BA40:BA42"/>
    <mergeCell ref="BA24:BA25"/>
    <mergeCell ref="BA36:BA37"/>
    <mergeCell ref="AZ40:AZ42"/>
    <mergeCell ref="AU20:AU22"/>
    <mergeCell ref="C40:C42"/>
    <mergeCell ref="S40:S42"/>
    <mergeCell ref="G40:G42"/>
    <mergeCell ref="AM40:AM42"/>
    <mergeCell ref="Y40:Y42"/>
    <mergeCell ref="O40:O41"/>
    <mergeCell ref="W40:W41"/>
    <mergeCell ref="AJ40:AJ41"/>
    <mergeCell ref="E40:E42"/>
    <mergeCell ref="T40:T42"/>
    <mergeCell ref="H40:H41"/>
    <mergeCell ref="X40:X41"/>
    <mergeCell ref="P40:P42"/>
    <mergeCell ref="D40:D41"/>
    <mergeCell ref="U40:U41"/>
    <mergeCell ref="I40:I41"/>
    <mergeCell ref="AK40:AK41"/>
    <mergeCell ref="Q40:Q41"/>
    <mergeCell ref="BD1:BE1"/>
    <mergeCell ref="AR1:AS1"/>
    <mergeCell ref="AV1:AW1"/>
    <mergeCell ref="AH1:AI1"/>
    <mergeCell ref="AB1:AC1"/>
    <mergeCell ref="AX1:AY1"/>
    <mergeCell ref="AT1:AU1"/>
    <mergeCell ref="AP1:AQ1"/>
    <mergeCell ref="AL1:AM1"/>
    <mergeCell ref="AN1:AO1"/>
    <mergeCell ref="AJ1:AK1"/>
    <mergeCell ref="AF1:AG1"/>
    <mergeCell ref="AZ1:BA1"/>
    <mergeCell ref="BB1:BC1"/>
    <mergeCell ref="AD1:AE1"/>
    <mergeCell ref="Z1:AA1"/>
    <mergeCell ref="X1:Y1"/>
    <mergeCell ref="B1:C1"/>
    <mergeCell ref="N1:O1"/>
    <mergeCell ref="P1:Q1"/>
    <mergeCell ref="D1:E1"/>
    <mergeCell ref="V1:W1"/>
    <mergeCell ref="F1:G1"/>
    <mergeCell ref="H1:I1"/>
    <mergeCell ref="J1:K1"/>
    <mergeCell ref="L1:M1"/>
    <mergeCell ref="R1:S1"/>
    <mergeCell ref="T1:U1"/>
    <mergeCell ref="C36:C37"/>
    <mergeCell ref="E32:E34"/>
    <mergeCell ref="AI12:AI14"/>
    <mergeCell ref="H20:H21"/>
    <mergeCell ref="I20:I22"/>
    <mergeCell ref="W20:W22"/>
    <mergeCell ref="H12:H14"/>
    <mergeCell ref="AJ12:AJ13"/>
    <mergeCell ref="S12:S13"/>
    <mergeCell ref="Y28:Y30"/>
    <mergeCell ref="AE32:AE34"/>
    <mergeCell ref="Q32:Q34"/>
    <mergeCell ref="X24:X26"/>
    <mergeCell ref="H28:H30"/>
    <mergeCell ref="Q28:Q30"/>
    <mergeCell ref="X28:X30"/>
    <mergeCell ref="S24:S26"/>
    <mergeCell ref="AI24:AI26"/>
    <mergeCell ref="O28:O30"/>
    <mergeCell ref="C24:C26"/>
    <mergeCell ref="C20:C21"/>
    <mergeCell ref="C16:C17"/>
    <mergeCell ref="D12:D13"/>
    <mergeCell ref="X12:X13"/>
    <mergeCell ref="E12:E14"/>
    <mergeCell ref="T12:T14"/>
    <mergeCell ref="E20:E22"/>
    <mergeCell ref="E28:E30"/>
    <mergeCell ref="P28:P30"/>
    <mergeCell ref="U12:U13"/>
    <mergeCell ref="W12:W14"/>
    <mergeCell ref="P12:P14"/>
    <mergeCell ref="O16:O18"/>
    <mergeCell ref="G20:G21"/>
    <mergeCell ref="G12:G13"/>
    <mergeCell ref="O12:O13"/>
    <mergeCell ref="G24:G26"/>
    <mergeCell ref="O24:O26"/>
    <mergeCell ref="D20:D21"/>
    <mergeCell ref="D44:D46"/>
    <mergeCell ref="X44:X46"/>
    <mergeCell ref="AI32:AI34"/>
    <mergeCell ref="S32:S34"/>
    <mergeCell ref="AU32:AU34"/>
    <mergeCell ref="W32:W34"/>
    <mergeCell ref="H32:H34"/>
    <mergeCell ref="D36:D38"/>
    <mergeCell ref="E44:E46"/>
    <mergeCell ref="D32:D34"/>
    <mergeCell ref="X36:X38"/>
    <mergeCell ref="Y36:Y38"/>
    <mergeCell ref="G32:G34"/>
    <mergeCell ref="AJ44:AJ46"/>
    <mergeCell ref="O36:O39"/>
    <mergeCell ref="Q36:Q39"/>
    <mergeCell ref="P36:P39"/>
    <mergeCell ref="AU36:AU39"/>
    <mergeCell ref="G36:G37"/>
    <mergeCell ref="AK36:AK38"/>
    <mergeCell ref="AK32:AK34"/>
    <mergeCell ref="T32:T34"/>
    <mergeCell ref="Q24:Q26"/>
    <mergeCell ref="O4:O6"/>
    <mergeCell ref="Q44:Q46"/>
    <mergeCell ref="AN44:AN46"/>
    <mergeCell ref="AO40:AO42"/>
    <mergeCell ref="AN40:AN41"/>
    <mergeCell ref="G8:G9"/>
    <mergeCell ref="Q12:Q14"/>
    <mergeCell ref="I12:I14"/>
    <mergeCell ref="AO44:AO46"/>
    <mergeCell ref="AJ36:AJ38"/>
    <mergeCell ref="K24:K26"/>
    <mergeCell ref="I32:I34"/>
    <mergeCell ref="AO28:AO30"/>
    <mergeCell ref="AJ32:AJ34"/>
    <mergeCell ref="P20:P23"/>
    <mergeCell ref="Q20:Q23"/>
    <mergeCell ref="S20:S21"/>
    <mergeCell ref="AM32:AM34"/>
    <mergeCell ref="O8:O9"/>
    <mergeCell ref="T20:T21"/>
    <mergeCell ref="U20:U21"/>
    <mergeCell ref="W36:W38"/>
    <mergeCell ref="U36:U38"/>
    <mergeCell ref="T36:T38"/>
    <mergeCell ref="AV40:AV43"/>
    <mergeCell ref="AV36:AV39"/>
    <mergeCell ref="S36:S37"/>
    <mergeCell ref="I36:I38"/>
    <mergeCell ref="AZ4:AZ6"/>
    <mergeCell ref="H44:H46"/>
    <mergeCell ref="P44:P46"/>
    <mergeCell ref="P52:P54"/>
    <mergeCell ref="AV52:AV54"/>
    <mergeCell ref="AI4:AI6"/>
    <mergeCell ref="AU4:AU6"/>
    <mergeCell ref="AI8:AI10"/>
    <mergeCell ref="AU8:AU10"/>
    <mergeCell ref="AY16:AY17"/>
    <mergeCell ref="AW40:AW42"/>
    <mergeCell ref="AW36:AW39"/>
    <mergeCell ref="AW32:AW33"/>
    <mergeCell ref="AM36:AM38"/>
    <mergeCell ref="O32:O34"/>
    <mergeCell ref="AI36:AI38"/>
    <mergeCell ref="AM20:AM22"/>
    <mergeCell ref="T24:T26"/>
    <mergeCell ref="AV32:AV33"/>
    <mergeCell ref="O20:O23"/>
  </mergeCells>
  <conditionalFormatting sqref="C2:E2 D3:E3">
    <cfRule type="duplicateValues" dxfId="0" priority="1"/>
  </conditionalFormatting>
  <printOptions horizontalCentered="1" gridLines="1"/>
  <pageMargins left="0.51181102362204722" right="0.51181102362204722" top="0.55118110236220474" bottom="0.15748031496062992" header="0.11811023622047245" footer="0.31496062992125984"/>
  <pageSetup paperSize="9" scale="70" orientation="portrait" r:id="rId1"/>
  <headerFooter>
    <oddHeader>&amp;C&amp;"Arial CE,Félkövér"LEVELEZŐ TAGOZAT ÓRARENDJE &amp;"Arial CE,Normál"FELSŐOKTATÁSI SZAKKÉPZÉS, ALAPKÉPZÉS, MESTERKÉPZÉS_SOPRON 
2026/27/1. szemeszter</oddHeader>
    <oddFooter>&amp;L&amp;D</oddFooter>
  </headerFooter>
  <colBreaks count="13" manualBreakCount="13">
    <brk id="5" max="1048575" man="1"/>
    <brk id="9" max="1048575" man="1"/>
    <brk id="13" max="1048575" man="1"/>
    <brk id="17" max="1048575" man="1"/>
    <brk id="21" max="1048575" man="1"/>
    <brk id="25" max="1048575" man="1"/>
    <brk id="29" max="1048575" man="1"/>
    <brk id="33" max="1048575" man="1"/>
    <brk id="37" max="1048575" man="1"/>
    <brk id="41" max="1048575" man="1"/>
    <brk id="45" max="1048575" man="1"/>
    <brk id="49" max="1048575" man="1"/>
    <brk id="5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XFB91"/>
  <sheetViews>
    <sheetView zoomScale="79" zoomScaleNormal="79" workbookViewId="0">
      <pane ySplit="2" topLeftCell="A61" activePane="bottomLeft" state="frozen"/>
      <selection pane="bottomLeft" activeCell="F72" sqref="F72"/>
    </sheetView>
  </sheetViews>
  <sheetFormatPr defaultColWidth="8.85546875" defaultRowHeight="15.75" x14ac:dyDescent="0.25"/>
  <cols>
    <col min="1" max="1" width="4.42578125" style="648" customWidth="1"/>
    <col min="2" max="2" width="10.7109375" style="648" bestFit="1" customWidth="1"/>
    <col min="3" max="3" width="44.5703125" style="648" customWidth="1"/>
    <col min="4" max="10" width="4.28515625" style="648" customWidth="1"/>
    <col min="11" max="11" width="20.7109375" style="648" bestFit="1" customWidth="1"/>
    <col min="12" max="12" width="4.85546875" style="648" customWidth="1"/>
    <col min="13" max="13" width="10.7109375" style="648" bestFit="1" customWidth="1"/>
    <col min="14" max="14" width="47.28515625" style="648" bestFit="1" customWidth="1"/>
    <col min="15" max="21" width="5" style="648" customWidth="1"/>
    <col min="22" max="22" width="20.7109375" style="648" bestFit="1" customWidth="1"/>
    <col min="23" max="23" width="6.5703125" style="648" customWidth="1"/>
    <col min="24" max="24" width="10.7109375" style="648" bestFit="1" customWidth="1"/>
    <col min="25" max="25" width="47.28515625" style="648" customWidth="1"/>
    <col min="26" max="26" width="4.42578125" style="648" bestFit="1" customWidth="1"/>
    <col min="27" max="27" width="5.42578125" style="648" bestFit="1" customWidth="1"/>
    <col min="28" max="32" width="4.42578125" style="648" bestFit="1" customWidth="1"/>
    <col min="33" max="33" width="20.7109375" style="648" bestFit="1" customWidth="1"/>
    <col min="34" max="34" width="8.85546875" style="648"/>
    <col min="35" max="35" width="9.5703125" style="648" customWidth="1"/>
    <col min="36" max="36" width="44.7109375" style="648" customWidth="1"/>
    <col min="37" max="43" width="4.42578125" style="648" bestFit="1" customWidth="1"/>
    <col min="44" max="44" width="20.7109375" style="648" bestFit="1" customWidth="1"/>
    <col min="45" max="45" width="7.28515625" style="648" customWidth="1"/>
    <col min="46" max="46" width="10.7109375" style="648" bestFit="1" customWidth="1"/>
    <col min="47" max="47" width="48.28515625" style="648" bestFit="1" customWidth="1"/>
    <col min="48" max="48" width="4.42578125" style="648" bestFit="1" customWidth="1"/>
    <col min="49" max="49" width="5.42578125" style="648" bestFit="1" customWidth="1"/>
    <col min="50" max="54" width="4.42578125" style="648" bestFit="1" customWidth="1"/>
    <col min="55" max="55" width="20.7109375" style="648" bestFit="1" customWidth="1"/>
    <col min="56" max="56" width="6.85546875" style="648" customWidth="1"/>
    <col min="57" max="57" width="10.7109375" style="648" bestFit="1" customWidth="1"/>
    <col min="58" max="58" width="47.28515625" style="648" bestFit="1" customWidth="1"/>
    <col min="59" max="59" width="4.42578125" style="648" bestFit="1" customWidth="1"/>
    <col min="60" max="60" width="5.42578125" style="648" bestFit="1" customWidth="1"/>
    <col min="61" max="65" width="4.42578125" style="648" bestFit="1" customWidth="1"/>
    <col min="66" max="66" width="20.7109375" style="648" customWidth="1"/>
    <col min="67" max="67" width="4.140625" style="648" bestFit="1" customWidth="1"/>
    <col min="68" max="68" width="10.85546875" style="648" bestFit="1" customWidth="1"/>
    <col min="69" max="69" width="46.140625" style="648" bestFit="1" customWidth="1"/>
    <col min="70" max="70" width="5" style="648" bestFit="1" customWidth="1"/>
    <col min="71" max="76" width="7.140625" style="648" bestFit="1" customWidth="1"/>
    <col min="77" max="77" width="14.5703125" style="648" bestFit="1" customWidth="1"/>
    <col min="78" max="16384" width="8.85546875" style="648"/>
  </cols>
  <sheetData>
    <row r="1" spans="1:77" s="675" customFormat="1" ht="18.75" customHeight="1" x14ac:dyDescent="0.25">
      <c r="A1" s="701" t="s">
        <v>748</v>
      </c>
      <c r="B1" s="701"/>
      <c r="C1" s="701"/>
      <c r="D1" s="701"/>
      <c r="E1" s="701"/>
      <c r="F1" s="701"/>
      <c r="G1" s="701"/>
      <c r="H1" s="701"/>
      <c r="I1" s="701"/>
      <c r="J1" s="701"/>
      <c r="K1" s="701"/>
      <c r="L1" s="701" t="s">
        <v>749</v>
      </c>
      <c r="M1" s="701"/>
      <c r="N1" s="701"/>
      <c r="O1" s="701"/>
      <c r="P1" s="701"/>
      <c r="Q1" s="701"/>
      <c r="R1" s="701"/>
      <c r="S1" s="701"/>
      <c r="T1" s="701"/>
      <c r="U1" s="701"/>
      <c r="V1" s="701"/>
      <c r="W1" s="701" t="s">
        <v>750</v>
      </c>
      <c r="X1" s="701"/>
      <c r="Y1" s="701"/>
      <c r="Z1" s="701"/>
      <c r="AA1" s="701"/>
      <c r="AB1" s="701"/>
      <c r="AC1" s="701"/>
      <c r="AD1" s="701"/>
      <c r="AE1" s="701"/>
      <c r="AF1" s="701"/>
      <c r="AG1" s="701"/>
      <c r="AH1" s="701" t="s">
        <v>1447</v>
      </c>
      <c r="AI1" s="701"/>
      <c r="AJ1" s="701"/>
      <c r="AK1" s="701"/>
      <c r="AL1" s="701"/>
      <c r="AM1" s="701"/>
      <c r="AN1" s="701"/>
      <c r="AO1" s="701"/>
      <c r="AP1" s="701"/>
      <c r="AQ1" s="701"/>
      <c r="AR1" s="701"/>
      <c r="AS1" s="701" t="s">
        <v>751</v>
      </c>
      <c r="AT1" s="701"/>
      <c r="AU1" s="701"/>
      <c r="AV1" s="701"/>
      <c r="AW1" s="701"/>
      <c r="AX1" s="701"/>
      <c r="AY1" s="701"/>
      <c r="AZ1" s="701"/>
      <c r="BA1" s="701"/>
      <c r="BB1" s="701"/>
      <c r="BC1" s="701"/>
      <c r="BD1" s="701" t="s">
        <v>752</v>
      </c>
      <c r="BE1" s="701"/>
      <c r="BF1" s="701"/>
      <c r="BG1" s="701"/>
      <c r="BH1" s="701"/>
      <c r="BI1" s="701"/>
      <c r="BJ1" s="701"/>
      <c r="BK1" s="701"/>
      <c r="BL1" s="701"/>
      <c r="BM1" s="701"/>
      <c r="BN1" s="774"/>
      <c r="BO1" s="1180" t="s">
        <v>1455</v>
      </c>
      <c r="BP1" s="1181"/>
      <c r="BQ1" s="1181"/>
      <c r="BR1" s="1181"/>
      <c r="BS1" s="1181"/>
      <c r="BT1" s="1181"/>
      <c r="BU1" s="1181"/>
      <c r="BV1" s="1181"/>
      <c r="BW1" s="1181"/>
      <c r="BX1" s="1181"/>
      <c r="BY1" s="1182"/>
    </row>
    <row r="2" spans="1:77" ht="74.25" x14ac:dyDescent="0.25">
      <c r="A2" s="700" t="s">
        <v>12</v>
      </c>
      <c r="B2" s="699" t="s">
        <v>659</v>
      </c>
      <c r="C2" s="697" t="s">
        <v>13</v>
      </c>
      <c r="D2" s="698" t="s">
        <v>14</v>
      </c>
      <c r="E2" s="698" t="s">
        <v>660</v>
      </c>
      <c r="F2" s="698" t="s">
        <v>661</v>
      </c>
      <c r="G2" s="698" t="s">
        <v>662</v>
      </c>
      <c r="H2" s="698" t="s">
        <v>663</v>
      </c>
      <c r="I2" s="698" t="s">
        <v>664</v>
      </c>
      <c r="J2" s="698" t="s">
        <v>665</v>
      </c>
      <c r="K2" s="697" t="s">
        <v>15</v>
      </c>
      <c r="L2" s="700" t="s">
        <v>12</v>
      </c>
      <c r="M2" s="699" t="s">
        <v>659</v>
      </c>
      <c r="N2" s="697" t="s">
        <v>13</v>
      </c>
      <c r="O2" s="698" t="s">
        <v>14</v>
      </c>
      <c r="P2" s="698" t="s">
        <v>660</v>
      </c>
      <c r="Q2" s="698" t="s">
        <v>661</v>
      </c>
      <c r="R2" s="698" t="s">
        <v>662</v>
      </c>
      <c r="S2" s="698" t="s">
        <v>663</v>
      </c>
      <c r="T2" s="698" t="s">
        <v>664</v>
      </c>
      <c r="U2" s="698" t="s">
        <v>665</v>
      </c>
      <c r="V2" s="697" t="s">
        <v>15</v>
      </c>
      <c r="W2" s="700" t="s">
        <v>12</v>
      </c>
      <c r="X2" s="699" t="s">
        <v>659</v>
      </c>
      <c r="Y2" s="697" t="s">
        <v>13</v>
      </c>
      <c r="Z2" s="698" t="s">
        <v>14</v>
      </c>
      <c r="AA2" s="698" t="s">
        <v>660</v>
      </c>
      <c r="AB2" s="698" t="s">
        <v>661</v>
      </c>
      <c r="AC2" s="698" t="s">
        <v>662</v>
      </c>
      <c r="AD2" s="698" t="s">
        <v>663</v>
      </c>
      <c r="AE2" s="698" t="s">
        <v>664</v>
      </c>
      <c r="AF2" s="698" t="s">
        <v>665</v>
      </c>
      <c r="AG2" s="697" t="s">
        <v>15</v>
      </c>
      <c r="AH2" s="700" t="s">
        <v>12</v>
      </c>
      <c r="AI2" s="699" t="s">
        <v>659</v>
      </c>
      <c r="AJ2" s="697" t="s">
        <v>13</v>
      </c>
      <c r="AK2" s="698" t="s">
        <v>14</v>
      </c>
      <c r="AL2" s="698" t="s">
        <v>660</v>
      </c>
      <c r="AM2" s="698" t="s">
        <v>661</v>
      </c>
      <c r="AN2" s="698" t="s">
        <v>662</v>
      </c>
      <c r="AO2" s="698" t="s">
        <v>663</v>
      </c>
      <c r="AP2" s="698" t="s">
        <v>664</v>
      </c>
      <c r="AQ2" s="698" t="s">
        <v>665</v>
      </c>
      <c r="AR2" s="697" t="s">
        <v>15</v>
      </c>
      <c r="AS2" s="700" t="s">
        <v>12</v>
      </c>
      <c r="AT2" s="699" t="s">
        <v>659</v>
      </c>
      <c r="AU2" s="697" t="s">
        <v>13</v>
      </c>
      <c r="AV2" s="698" t="s">
        <v>14</v>
      </c>
      <c r="AW2" s="698" t="s">
        <v>660</v>
      </c>
      <c r="AX2" s="698" t="s">
        <v>661</v>
      </c>
      <c r="AY2" s="698" t="s">
        <v>662</v>
      </c>
      <c r="AZ2" s="698" t="s">
        <v>663</v>
      </c>
      <c r="BA2" s="698" t="s">
        <v>664</v>
      </c>
      <c r="BB2" s="698" t="s">
        <v>665</v>
      </c>
      <c r="BC2" s="697" t="s">
        <v>15</v>
      </c>
      <c r="BD2" s="700" t="s">
        <v>12</v>
      </c>
      <c r="BE2" s="699" t="s">
        <v>659</v>
      </c>
      <c r="BF2" s="697" t="s">
        <v>13</v>
      </c>
      <c r="BG2" s="698" t="s">
        <v>14</v>
      </c>
      <c r="BH2" s="698" t="s">
        <v>660</v>
      </c>
      <c r="BI2" s="698" t="s">
        <v>661</v>
      </c>
      <c r="BJ2" s="698" t="s">
        <v>662</v>
      </c>
      <c r="BK2" s="698" t="s">
        <v>663</v>
      </c>
      <c r="BL2" s="698" t="s">
        <v>664</v>
      </c>
      <c r="BM2" s="698" t="s">
        <v>665</v>
      </c>
      <c r="BN2" s="775" t="s">
        <v>15</v>
      </c>
      <c r="BO2" s="790" t="s">
        <v>12</v>
      </c>
      <c r="BP2" s="782" t="s">
        <v>659</v>
      </c>
      <c r="BQ2" s="757" t="s">
        <v>13</v>
      </c>
      <c r="BR2" s="781" t="s">
        <v>14</v>
      </c>
      <c r="BS2" s="781" t="s">
        <v>1459</v>
      </c>
      <c r="BT2" s="781" t="s">
        <v>1460</v>
      </c>
      <c r="BU2" s="781" t="s">
        <v>1461</v>
      </c>
      <c r="BV2" s="781" t="s">
        <v>1462</v>
      </c>
      <c r="BW2" s="781" t="s">
        <v>1463</v>
      </c>
      <c r="BX2" s="781" t="s">
        <v>1464</v>
      </c>
      <c r="BY2" s="791" t="s">
        <v>15</v>
      </c>
    </row>
    <row r="3" spans="1:77" x14ac:dyDescent="0.25">
      <c r="A3" s="691">
        <v>1</v>
      </c>
      <c r="B3" s="663" t="s">
        <v>753</v>
      </c>
      <c r="C3" s="696" t="s">
        <v>425</v>
      </c>
      <c r="D3" s="663">
        <v>3</v>
      </c>
      <c r="E3" s="663">
        <v>10</v>
      </c>
      <c r="F3" s="663">
        <v>10</v>
      </c>
      <c r="G3" s="663">
        <v>0</v>
      </c>
      <c r="H3" s="663">
        <v>2</v>
      </c>
      <c r="I3" s="663">
        <v>2</v>
      </c>
      <c r="J3" s="663">
        <v>0</v>
      </c>
      <c r="K3" s="663" t="s">
        <v>667</v>
      </c>
      <c r="L3" s="663">
        <v>1</v>
      </c>
      <c r="M3" s="663" t="s">
        <v>754</v>
      </c>
      <c r="N3" s="666" t="s">
        <v>755</v>
      </c>
      <c r="O3" s="663">
        <v>3</v>
      </c>
      <c r="P3" s="663">
        <v>10</v>
      </c>
      <c r="Q3" s="663">
        <v>10</v>
      </c>
      <c r="R3" s="663">
        <v>0</v>
      </c>
      <c r="S3" s="663">
        <v>2</v>
      </c>
      <c r="T3" s="663">
        <v>2</v>
      </c>
      <c r="U3" s="663">
        <v>0</v>
      </c>
      <c r="V3" s="665" t="s">
        <v>756</v>
      </c>
      <c r="W3" s="663">
        <v>1</v>
      </c>
      <c r="X3" s="663" t="s">
        <v>754</v>
      </c>
      <c r="Y3" s="666" t="s">
        <v>755</v>
      </c>
      <c r="Z3" s="663">
        <v>3</v>
      </c>
      <c r="AA3" s="663">
        <v>10</v>
      </c>
      <c r="AB3" s="663">
        <v>10</v>
      </c>
      <c r="AC3" s="663">
        <v>0</v>
      </c>
      <c r="AD3" s="663">
        <v>2</v>
      </c>
      <c r="AE3" s="663">
        <v>2</v>
      </c>
      <c r="AF3" s="663">
        <v>0</v>
      </c>
      <c r="AG3" s="665" t="s">
        <v>756</v>
      </c>
      <c r="AH3" s="691">
        <v>1</v>
      </c>
      <c r="AI3" s="663" t="s">
        <v>753</v>
      </c>
      <c r="AJ3" s="696" t="s">
        <v>425</v>
      </c>
      <c r="AK3" s="663">
        <v>3</v>
      </c>
      <c r="AL3" s="663">
        <v>10</v>
      </c>
      <c r="AM3" s="663">
        <v>10</v>
      </c>
      <c r="AN3" s="663">
        <v>0</v>
      </c>
      <c r="AO3" s="663">
        <v>2</v>
      </c>
      <c r="AP3" s="663">
        <v>2</v>
      </c>
      <c r="AQ3" s="663">
        <v>0</v>
      </c>
      <c r="AR3" s="663" t="s">
        <v>667</v>
      </c>
      <c r="AS3" s="663">
        <v>1</v>
      </c>
      <c r="AT3" s="663" t="s">
        <v>757</v>
      </c>
      <c r="AU3" s="663" t="s">
        <v>385</v>
      </c>
      <c r="AV3" s="668">
        <v>3</v>
      </c>
      <c r="AW3" s="668">
        <v>15</v>
      </c>
      <c r="AX3" s="663">
        <v>10</v>
      </c>
      <c r="AY3" s="663">
        <v>5</v>
      </c>
      <c r="AZ3" s="668">
        <v>3</v>
      </c>
      <c r="BA3" s="663">
        <v>2</v>
      </c>
      <c r="BB3" s="663">
        <v>1</v>
      </c>
      <c r="BC3" s="663" t="s">
        <v>101</v>
      </c>
      <c r="BD3" s="663">
        <v>1</v>
      </c>
      <c r="BE3" s="663" t="s">
        <v>758</v>
      </c>
      <c r="BF3" s="666" t="s">
        <v>759</v>
      </c>
      <c r="BG3" s="668">
        <v>3</v>
      </c>
      <c r="BH3" s="668">
        <v>15</v>
      </c>
      <c r="BI3" s="663">
        <v>10</v>
      </c>
      <c r="BJ3" s="663">
        <v>5</v>
      </c>
      <c r="BK3" s="668">
        <v>3</v>
      </c>
      <c r="BL3" s="663">
        <v>2</v>
      </c>
      <c r="BM3" s="663">
        <v>1</v>
      </c>
      <c r="BN3" s="776" t="s">
        <v>760</v>
      </c>
      <c r="BO3" s="835">
        <v>1</v>
      </c>
      <c r="BP3" s="784" t="s">
        <v>753</v>
      </c>
      <c r="BQ3" s="784" t="s">
        <v>425</v>
      </c>
      <c r="BR3" s="783">
        <v>3</v>
      </c>
      <c r="BS3" s="785">
        <v>10</v>
      </c>
      <c r="BT3" s="783">
        <v>10</v>
      </c>
      <c r="BU3" s="783">
        <v>0</v>
      </c>
      <c r="BV3" s="783">
        <v>2</v>
      </c>
      <c r="BW3" s="785">
        <v>2</v>
      </c>
      <c r="BX3" s="783">
        <v>0</v>
      </c>
      <c r="BY3" s="793" t="s">
        <v>667</v>
      </c>
    </row>
    <row r="4" spans="1:77" x14ac:dyDescent="0.25">
      <c r="A4" s="691">
        <v>1</v>
      </c>
      <c r="B4" s="663" t="s">
        <v>761</v>
      </c>
      <c r="C4" s="696" t="s">
        <v>427</v>
      </c>
      <c r="D4" s="663">
        <v>3</v>
      </c>
      <c r="E4" s="663">
        <v>10</v>
      </c>
      <c r="F4" s="663">
        <v>0</v>
      </c>
      <c r="G4" s="663">
        <v>10</v>
      </c>
      <c r="H4" s="663">
        <v>2</v>
      </c>
      <c r="I4" s="663">
        <v>0</v>
      </c>
      <c r="J4" s="663">
        <v>2</v>
      </c>
      <c r="K4" s="663" t="s">
        <v>101</v>
      </c>
      <c r="L4" s="663">
        <v>1</v>
      </c>
      <c r="M4" s="663" t="s">
        <v>762</v>
      </c>
      <c r="N4" s="666" t="s">
        <v>763</v>
      </c>
      <c r="O4" s="663">
        <v>3</v>
      </c>
      <c r="P4" s="663">
        <v>10</v>
      </c>
      <c r="Q4" s="663">
        <v>0</v>
      </c>
      <c r="R4" s="663">
        <v>10</v>
      </c>
      <c r="S4" s="663">
        <v>2</v>
      </c>
      <c r="T4" s="663">
        <v>0</v>
      </c>
      <c r="U4" s="663">
        <v>2</v>
      </c>
      <c r="V4" s="665" t="s">
        <v>760</v>
      </c>
      <c r="W4" s="663">
        <v>1</v>
      </c>
      <c r="X4" s="663" t="s">
        <v>764</v>
      </c>
      <c r="Y4" s="666" t="s">
        <v>765</v>
      </c>
      <c r="Z4" s="663">
        <v>3</v>
      </c>
      <c r="AA4" s="663">
        <v>10</v>
      </c>
      <c r="AB4" s="663">
        <v>5</v>
      </c>
      <c r="AC4" s="663">
        <v>5</v>
      </c>
      <c r="AD4" s="663">
        <v>2</v>
      </c>
      <c r="AE4" s="663">
        <v>1</v>
      </c>
      <c r="AF4" s="663">
        <v>1</v>
      </c>
      <c r="AG4" s="665" t="s">
        <v>760</v>
      </c>
      <c r="AH4" s="691">
        <v>1</v>
      </c>
      <c r="AI4" s="663" t="s">
        <v>761</v>
      </c>
      <c r="AJ4" s="696" t="s">
        <v>427</v>
      </c>
      <c r="AK4" s="663">
        <v>3</v>
      </c>
      <c r="AL4" s="663">
        <v>10</v>
      </c>
      <c r="AM4" s="663">
        <v>0</v>
      </c>
      <c r="AN4" s="663">
        <v>10</v>
      </c>
      <c r="AO4" s="663">
        <v>2</v>
      </c>
      <c r="AP4" s="663">
        <v>0</v>
      </c>
      <c r="AQ4" s="663">
        <v>2</v>
      </c>
      <c r="AR4" s="663" t="s">
        <v>101</v>
      </c>
      <c r="AS4" s="663">
        <v>1</v>
      </c>
      <c r="AT4" s="663" t="s">
        <v>753</v>
      </c>
      <c r="AU4" s="696" t="s">
        <v>425</v>
      </c>
      <c r="AV4" s="663">
        <v>3</v>
      </c>
      <c r="AW4" s="663">
        <v>10</v>
      </c>
      <c r="AX4" s="663">
        <v>10</v>
      </c>
      <c r="AY4" s="663">
        <v>0</v>
      </c>
      <c r="AZ4" s="663">
        <v>2</v>
      </c>
      <c r="BA4" s="663">
        <v>2</v>
      </c>
      <c r="BB4" s="663">
        <v>0</v>
      </c>
      <c r="BC4" s="663" t="s">
        <v>667</v>
      </c>
      <c r="BD4" s="663">
        <v>1</v>
      </c>
      <c r="BE4" s="663" t="s">
        <v>754</v>
      </c>
      <c r="BF4" s="666" t="s">
        <v>755</v>
      </c>
      <c r="BG4" s="663">
        <v>3</v>
      </c>
      <c r="BH4" s="663">
        <v>10</v>
      </c>
      <c r="BI4" s="663">
        <v>10</v>
      </c>
      <c r="BJ4" s="663">
        <v>0</v>
      </c>
      <c r="BK4" s="663">
        <v>2</v>
      </c>
      <c r="BL4" s="663">
        <v>2</v>
      </c>
      <c r="BM4" s="663">
        <v>0</v>
      </c>
      <c r="BN4" s="776" t="s">
        <v>756</v>
      </c>
      <c r="BO4" s="835">
        <v>1</v>
      </c>
      <c r="BP4" s="784" t="s">
        <v>761</v>
      </c>
      <c r="BQ4" s="784" t="s">
        <v>427</v>
      </c>
      <c r="BR4" s="783">
        <v>3</v>
      </c>
      <c r="BS4" s="785">
        <v>10</v>
      </c>
      <c r="BT4" s="783">
        <v>0</v>
      </c>
      <c r="BU4" s="783">
        <v>10</v>
      </c>
      <c r="BV4" s="783">
        <v>2</v>
      </c>
      <c r="BW4" s="785">
        <v>0</v>
      </c>
      <c r="BX4" s="783">
        <v>2</v>
      </c>
      <c r="BY4" s="793" t="s">
        <v>101</v>
      </c>
    </row>
    <row r="5" spans="1:77" x14ac:dyDescent="0.25">
      <c r="A5" s="691">
        <v>1</v>
      </c>
      <c r="B5" s="663" t="s">
        <v>766</v>
      </c>
      <c r="C5" s="668" t="s">
        <v>124</v>
      </c>
      <c r="D5" s="663">
        <v>4</v>
      </c>
      <c r="E5" s="663">
        <v>10</v>
      </c>
      <c r="F5" s="663">
        <v>5</v>
      </c>
      <c r="G5" s="663">
        <v>5</v>
      </c>
      <c r="H5" s="663">
        <v>2</v>
      </c>
      <c r="I5" s="663">
        <v>1</v>
      </c>
      <c r="J5" s="663">
        <v>1</v>
      </c>
      <c r="K5" s="663" t="s">
        <v>101</v>
      </c>
      <c r="L5" s="663">
        <v>1</v>
      </c>
      <c r="M5" s="663" t="s">
        <v>767</v>
      </c>
      <c r="N5" s="666" t="s">
        <v>768</v>
      </c>
      <c r="O5" s="663">
        <v>4</v>
      </c>
      <c r="P5" s="663">
        <v>10</v>
      </c>
      <c r="Q5" s="663">
        <v>5</v>
      </c>
      <c r="R5" s="663">
        <v>5</v>
      </c>
      <c r="S5" s="663">
        <v>2</v>
      </c>
      <c r="T5" s="663">
        <v>1</v>
      </c>
      <c r="U5" s="663">
        <v>1</v>
      </c>
      <c r="V5" s="665" t="s">
        <v>760</v>
      </c>
      <c r="W5" s="663">
        <v>1</v>
      </c>
      <c r="X5" s="663" t="s">
        <v>762</v>
      </c>
      <c r="Y5" s="666" t="s">
        <v>763</v>
      </c>
      <c r="Z5" s="663">
        <v>3</v>
      </c>
      <c r="AA5" s="663">
        <v>10</v>
      </c>
      <c r="AB5" s="663">
        <v>0</v>
      </c>
      <c r="AC5" s="663">
        <v>10</v>
      </c>
      <c r="AD5" s="663">
        <v>2</v>
      </c>
      <c r="AE5" s="663">
        <v>0</v>
      </c>
      <c r="AF5" s="663">
        <v>2</v>
      </c>
      <c r="AG5" s="665" t="s">
        <v>760</v>
      </c>
      <c r="AH5" s="691">
        <v>1</v>
      </c>
      <c r="AI5" s="663" t="s">
        <v>766</v>
      </c>
      <c r="AJ5" s="668" t="s">
        <v>124</v>
      </c>
      <c r="AK5" s="663">
        <v>4</v>
      </c>
      <c r="AL5" s="663">
        <v>10</v>
      </c>
      <c r="AM5" s="663">
        <v>5</v>
      </c>
      <c r="AN5" s="663">
        <v>5</v>
      </c>
      <c r="AO5" s="663">
        <v>2</v>
      </c>
      <c r="AP5" s="663">
        <v>1</v>
      </c>
      <c r="AQ5" s="663">
        <v>1</v>
      </c>
      <c r="AR5" s="663" t="s">
        <v>101</v>
      </c>
      <c r="AS5" s="663">
        <v>1</v>
      </c>
      <c r="AT5" s="663" t="s">
        <v>761</v>
      </c>
      <c r="AU5" s="696" t="s">
        <v>427</v>
      </c>
      <c r="AV5" s="663">
        <v>3</v>
      </c>
      <c r="AW5" s="663">
        <v>10</v>
      </c>
      <c r="AX5" s="663">
        <v>0</v>
      </c>
      <c r="AY5" s="663">
        <v>10</v>
      </c>
      <c r="AZ5" s="663">
        <v>2</v>
      </c>
      <c r="BA5" s="663">
        <v>0</v>
      </c>
      <c r="BB5" s="663">
        <v>2</v>
      </c>
      <c r="BC5" s="663" t="s">
        <v>101</v>
      </c>
      <c r="BD5" s="663">
        <v>1</v>
      </c>
      <c r="BE5" s="663" t="s">
        <v>762</v>
      </c>
      <c r="BF5" s="666" t="s">
        <v>763</v>
      </c>
      <c r="BG5" s="663">
        <v>3</v>
      </c>
      <c r="BH5" s="663">
        <v>10</v>
      </c>
      <c r="BI5" s="663">
        <v>0</v>
      </c>
      <c r="BJ5" s="663">
        <v>10</v>
      </c>
      <c r="BK5" s="663">
        <v>2</v>
      </c>
      <c r="BL5" s="663">
        <v>0</v>
      </c>
      <c r="BM5" s="663">
        <v>2</v>
      </c>
      <c r="BN5" s="776" t="s">
        <v>760</v>
      </c>
      <c r="BO5" s="835">
        <v>1</v>
      </c>
      <c r="BP5" s="784" t="s">
        <v>766</v>
      </c>
      <c r="BQ5" s="784" t="s">
        <v>124</v>
      </c>
      <c r="BR5" s="783">
        <v>4</v>
      </c>
      <c r="BS5" s="785">
        <v>10</v>
      </c>
      <c r="BT5" s="783">
        <v>5</v>
      </c>
      <c r="BU5" s="783">
        <v>5</v>
      </c>
      <c r="BV5" s="783">
        <v>2</v>
      </c>
      <c r="BW5" s="785">
        <v>1</v>
      </c>
      <c r="BX5" s="783">
        <v>1</v>
      </c>
      <c r="BY5" s="793" t="s">
        <v>101</v>
      </c>
    </row>
    <row r="6" spans="1:77" x14ac:dyDescent="0.25">
      <c r="A6" s="691">
        <v>1</v>
      </c>
      <c r="B6" s="663" t="s">
        <v>769</v>
      </c>
      <c r="C6" s="663" t="s">
        <v>426</v>
      </c>
      <c r="D6" s="663">
        <v>5</v>
      </c>
      <c r="E6" s="663">
        <v>25</v>
      </c>
      <c r="F6" s="663">
        <v>10</v>
      </c>
      <c r="G6" s="663">
        <v>15</v>
      </c>
      <c r="H6" s="663">
        <v>5</v>
      </c>
      <c r="I6" s="663">
        <v>2</v>
      </c>
      <c r="J6" s="663">
        <v>3</v>
      </c>
      <c r="K6" s="663" t="s">
        <v>667</v>
      </c>
      <c r="L6" s="663">
        <v>1</v>
      </c>
      <c r="M6" s="663" t="s">
        <v>770</v>
      </c>
      <c r="N6" s="666" t="s">
        <v>771</v>
      </c>
      <c r="O6" s="663">
        <v>5</v>
      </c>
      <c r="P6" s="663">
        <v>25</v>
      </c>
      <c r="Q6" s="663">
        <v>10</v>
      </c>
      <c r="R6" s="663">
        <v>15</v>
      </c>
      <c r="S6" s="663">
        <v>5</v>
      </c>
      <c r="T6" s="663">
        <v>2</v>
      </c>
      <c r="U6" s="663">
        <v>3</v>
      </c>
      <c r="V6" s="665" t="s">
        <v>756</v>
      </c>
      <c r="W6" s="663">
        <v>1</v>
      </c>
      <c r="X6" s="663" t="s">
        <v>767</v>
      </c>
      <c r="Y6" s="666" t="s">
        <v>768</v>
      </c>
      <c r="Z6" s="663">
        <v>4</v>
      </c>
      <c r="AA6" s="663">
        <v>10</v>
      </c>
      <c r="AB6" s="663">
        <v>5</v>
      </c>
      <c r="AC6" s="663">
        <v>5</v>
      </c>
      <c r="AD6" s="663">
        <v>2</v>
      </c>
      <c r="AE6" s="663">
        <v>1</v>
      </c>
      <c r="AF6" s="663">
        <v>1</v>
      </c>
      <c r="AG6" s="665" t="s">
        <v>760</v>
      </c>
      <c r="AH6" s="691">
        <v>1</v>
      </c>
      <c r="AI6" s="663" t="s">
        <v>769</v>
      </c>
      <c r="AJ6" s="663" t="s">
        <v>426</v>
      </c>
      <c r="AK6" s="663">
        <v>5</v>
      </c>
      <c r="AL6" s="663">
        <v>25</v>
      </c>
      <c r="AM6" s="663">
        <v>10</v>
      </c>
      <c r="AN6" s="663">
        <v>15</v>
      </c>
      <c r="AO6" s="663">
        <v>5</v>
      </c>
      <c r="AP6" s="663">
        <v>2</v>
      </c>
      <c r="AQ6" s="663">
        <v>3</v>
      </c>
      <c r="AR6" s="663" t="s">
        <v>667</v>
      </c>
      <c r="AS6" s="663">
        <v>1</v>
      </c>
      <c r="AT6" s="663" t="s">
        <v>766</v>
      </c>
      <c r="AU6" s="668" t="s">
        <v>124</v>
      </c>
      <c r="AV6" s="663">
        <v>4</v>
      </c>
      <c r="AW6" s="663">
        <v>10</v>
      </c>
      <c r="AX6" s="663">
        <v>5</v>
      </c>
      <c r="AY6" s="663">
        <v>5</v>
      </c>
      <c r="AZ6" s="663">
        <v>2</v>
      </c>
      <c r="BA6" s="663">
        <v>1</v>
      </c>
      <c r="BB6" s="663">
        <v>1</v>
      </c>
      <c r="BC6" s="663" t="s">
        <v>101</v>
      </c>
      <c r="BD6" s="663">
        <v>1</v>
      </c>
      <c r="BE6" s="663" t="s">
        <v>767</v>
      </c>
      <c r="BF6" s="666" t="s">
        <v>768</v>
      </c>
      <c r="BG6" s="663">
        <v>4</v>
      </c>
      <c r="BH6" s="663">
        <v>10</v>
      </c>
      <c r="BI6" s="663">
        <v>5</v>
      </c>
      <c r="BJ6" s="663">
        <v>5</v>
      </c>
      <c r="BK6" s="663">
        <v>2</v>
      </c>
      <c r="BL6" s="663">
        <v>1</v>
      </c>
      <c r="BM6" s="663">
        <v>1</v>
      </c>
      <c r="BN6" s="776" t="s">
        <v>760</v>
      </c>
      <c r="BO6" s="835">
        <v>1</v>
      </c>
      <c r="BP6" s="784" t="s">
        <v>769</v>
      </c>
      <c r="BQ6" s="784" t="s">
        <v>426</v>
      </c>
      <c r="BR6" s="783">
        <v>5</v>
      </c>
      <c r="BS6" s="785">
        <v>25</v>
      </c>
      <c r="BT6" s="783">
        <v>10</v>
      </c>
      <c r="BU6" s="783">
        <v>15</v>
      </c>
      <c r="BV6" s="783">
        <v>5</v>
      </c>
      <c r="BW6" s="785">
        <v>2</v>
      </c>
      <c r="BX6" s="783">
        <v>3</v>
      </c>
      <c r="BY6" s="793" t="s">
        <v>667</v>
      </c>
    </row>
    <row r="7" spans="1:77" x14ac:dyDescent="0.25">
      <c r="A7" s="691">
        <v>1</v>
      </c>
      <c r="B7" s="663" t="s">
        <v>772</v>
      </c>
      <c r="C7" s="663" t="s">
        <v>114</v>
      </c>
      <c r="D7" s="663">
        <v>4</v>
      </c>
      <c r="E7" s="663">
        <v>15</v>
      </c>
      <c r="F7" s="663">
        <v>5</v>
      </c>
      <c r="G7" s="663">
        <v>10</v>
      </c>
      <c r="H7" s="663">
        <v>3</v>
      </c>
      <c r="I7" s="663">
        <v>1</v>
      </c>
      <c r="J7" s="663">
        <v>2</v>
      </c>
      <c r="K7" s="663" t="s">
        <v>667</v>
      </c>
      <c r="L7" s="663">
        <v>1</v>
      </c>
      <c r="M7" s="663" t="s">
        <v>773</v>
      </c>
      <c r="N7" s="666" t="s">
        <v>774</v>
      </c>
      <c r="O7" s="663">
        <v>4</v>
      </c>
      <c r="P7" s="663">
        <v>15</v>
      </c>
      <c r="Q7" s="663">
        <v>5</v>
      </c>
      <c r="R7" s="663">
        <v>10</v>
      </c>
      <c r="S7" s="663">
        <v>3</v>
      </c>
      <c r="T7" s="663">
        <v>1</v>
      </c>
      <c r="U7" s="663">
        <v>2</v>
      </c>
      <c r="V7" s="665" t="s">
        <v>756</v>
      </c>
      <c r="W7" s="663">
        <v>1</v>
      </c>
      <c r="X7" s="663" t="s">
        <v>770</v>
      </c>
      <c r="Y7" s="666" t="s">
        <v>771</v>
      </c>
      <c r="Z7" s="663">
        <v>5</v>
      </c>
      <c r="AA7" s="663">
        <v>25</v>
      </c>
      <c r="AB7" s="663">
        <v>10</v>
      </c>
      <c r="AC7" s="663">
        <v>15</v>
      </c>
      <c r="AD7" s="663">
        <v>5</v>
      </c>
      <c r="AE7" s="663">
        <v>2</v>
      </c>
      <c r="AF7" s="663">
        <v>3</v>
      </c>
      <c r="AG7" s="665" t="s">
        <v>756</v>
      </c>
      <c r="AH7" s="691">
        <v>1</v>
      </c>
      <c r="AI7" s="663" t="s">
        <v>772</v>
      </c>
      <c r="AJ7" s="663" t="s">
        <v>114</v>
      </c>
      <c r="AK7" s="663">
        <v>4</v>
      </c>
      <c r="AL7" s="663">
        <v>15</v>
      </c>
      <c r="AM7" s="663">
        <v>5</v>
      </c>
      <c r="AN7" s="663">
        <v>10</v>
      </c>
      <c r="AO7" s="663">
        <v>3</v>
      </c>
      <c r="AP7" s="663">
        <v>1</v>
      </c>
      <c r="AQ7" s="663">
        <v>2</v>
      </c>
      <c r="AR7" s="663" t="s">
        <v>667</v>
      </c>
      <c r="AS7" s="663">
        <v>1</v>
      </c>
      <c r="AT7" s="663" t="s">
        <v>769</v>
      </c>
      <c r="AU7" s="663" t="s">
        <v>426</v>
      </c>
      <c r="AV7" s="663">
        <v>5</v>
      </c>
      <c r="AW7" s="663">
        <v>25</v>
      </c>
      <c r="AX7" s="663">
        <v>10</v>
      </c>
      <c r="AY7" s="663">
        <v>15</v>
      </c>
      <c r="AZ7" s="663">
        <v>5</v>
      </c>
      <c r="BA7" s="663">
        <v>2</v>
      </c>
      <c r="BB7" s="663">
        <v>3</v>
      </c>
      <c r="BC7" s="663" t="s">
        <v>667</v>
      </c>
      <c r="BD7" s="663">
        <v>1</v>
      </c>
      <c r="BE7" s="663" t="s">
        <v>770</v>
      </c>
      <c r="BF7" s="666" t="s">
        <v>771</v>
      </c>
      <c r="BG7" s="663">
        <v>5</v>
      </c>
      <c r="BH7" s="663">
        <v>25</v>
      </c>
      <c r="BI7" s="663">
        <v>10</v>
      </c>
      <c r="BJ7" s="663">
        <v>15</v>
      </c>
      <c r="BK7" s="663">
        <v>5</v>
      </c>
      <c r="BL7" s="663">
        <v>2</v>
      </c>
      <c r="BM7" s="663">
        <v>3</v>
      </c>
      <c r="BN7" s="776" t="s">
        <v>756</v>
      </c>
      <c r="BO7" s="835">
        <v>1</v>
      </c>
      <c r="BP7" s="784" t="s">
        <v>772</v>
      </c>
      <c r="BQ7" s="784" t="s">
        <v>114</v>
      </c>
      <c r="BR7" s="783">
        <v>4</v>
      </c>
      <c r="BS7" s="785">
        <v>15</v>
      </c>
      <c r="BT7" s="783">
        <v>5</v>
      </c>
      <c r="BU7" s="783">
        <v>10</v>
      </c>
      <c r="BV7" s="783">
        <v>3</v>
      </c>
      <c r="BW7" s="785">
        <v>1</v>
      </c>
      <c r="BX7" s="783">
        <v>2</v>
      </c>
      <c r="BY7" s="793" t="s">
        <v>667</v>
      </c>
    </row>
    <row r="8" spans="1:77" x14ac:dyDescent="0.25">
      <c r="A8" s="691">
        <v>1</v>
      </c>
      <c r="B8" s="663" t="s">
        <v>775</v>
      </c>
      <c r="C8" s="668" t="s">
        <v>132</v>
      </c>
      <c r="D8" s="663">
        <v>5</v>
      </c>
      <c r="E8" s="663">
        <v>25</v>
      </c>
      <c r="F8" s="663">
        <v>10</v>
      </c>
      <c r="G8" s="663">
        <v>15</v>
      </c>
      <c r="H8" s="663">
        <v>4</v>
      </c>
      <c r="I8" s="663">
        <v>2</v>
      </c>
      <c r="J8" s="663">
        <v>2</v>
      </c>
      <c r="K8" s="663" t="s">
        <v>667</v>
      </c>
      <c r="L8" s="663">
        <v>1</v>
      </c>
      <c r="M8" s="663" t="s">
        <v>776</v>
      </c>
      <c r="N8" s="666" t="s">
        <v>777</v>
      </c>
      <c r="O8" s="663">
        <v>5</v>
      </c>
      <c r="P8" s="663">
        <v>25</v>
      </c>
      <c r="Q8" s="663">
        <v>10</v>
      </c>
      <c r="R8" s="663">
        <v>15</v>
      </c>
      <c r="S8" s="663">
        <v>4</v>
      </c>
      <c r="T8" s="663">
        <v>2</v>
      </c>
      <c r="U8" s="663">
        <v>2</v>
      </c>
      <c r="V8" s="665" t="s">
        <v>756</v>
      </c>
      <c r="W8" s="663">
        <v>1</v>
      </c>
      <c r="X8" s="663" t="s">
        <v>773</v>
      </c>
      <c r="Y8" s="666" t="s">
        <v>774</v>
      </c>
      <c r="Z8" s="663">
        <v>4</v>
      </c>
      <c r="AA8" s="663">
        <v>15</v>
      </c>
      <c r="AB8" s="663">
        <v>5</v>
      </c>
      <c r="AC8" s="663">
        <v>10</v>
      </c>
      <c r="AD8" s="663">
        <v>3</v>
      </c>
      <c r="AE8" s="663">
        <v>1</v>
      </c>
      <c r="AF8" s="663">
        <v>2</v>
      </c>
      <c r="AG8" s="665" t="s">
        <v>756</v>
      </c>
      <c r="AH8" s="691">
        <v>1</v>
      </c>
      <c r="AI8" s="663" t="s">
        <v>775</v>
      </c>
      <c r="AJ8" s="668" t="s">
        <v>132</v>
      </c>
      <c r="AK8" s="663">
        <v>5</v>
      </c>
      <c r="AL8" s="663">
        <v>25</v>
      </c>
      <c r="AM8" s="663">
        <v>10</v>
      </c>
      <c r="AN8" s="663">
        <v>15</v>
      </c>
      <c r="AO8" s="663">
        <v>4</v>
      </c>
      <c r="AP8" s="663">
        <v>2</v>
      </c>
      <c r="AQ8" s="663">
        <v>2</v>
      </c>
      <c r="AR8" s="663" t="s">
        <v>667</v>
      </c>
      <c r="AS8" s="663">
        <v>1</v>
      </c>
      <c r="AT8" s="663" t="s">
        <v>772</v>
      </c>
      <c r="AU8" s="663" t="s">
        <v>114</v>
      </c>
      <c r="AV8" s="663">
        <v>4</v>
      </c>
      <c r="AW8" s="663">
        <v>15</v>
      </c>
      <c r="AX8" s="663">
        <v>5</v>
      </c>
      <c r="AY8" s="663">
        <v>10</v>
      </c>
      <c r="AZ8" s="663">
        <v>3</v>
      </c>
      <c r="BA8" s="663">
        <v>1</v>
      </c>
      <c r="BB8" s="663">
        <v>2</v>
      </c>
      <c r="BC8" s="663" t="s">
        <v>667</v>
      </c>
      <c r="BD8" s="663">
        <v>1</v>
      </c>
      <c r="BE8" s="663" t="s">
        <v>773</v>
      </c>
      <c r="BF8" s="666" t="s">
        <v>774</v>
      </c>
      <c r="BG8" s="663">
        <v>4</v>
      </c>
      <c r="BH8" s="663">
        <v>15</v>
      </c>
      <c r="BI8" s="663">
        <v>5</v>
      </c>
      <c r="BJ8" s="663">
        <v>10</v>
      </c>
      <c r="BK8" s="663">
        <v>3</v>
      </c>
      <c r="BL8" s="663">
        <v>1</v>
      </c>
      <c r="BM8" s="663">
        <v>2</v>
      </c>
      <c r="BN8" s="776" t="s">
        <v>756</v>
      </c>
      <c r="BO8" s="835">
        <v>1</v>
      </c>
      <c r="BP8" s="784" t="s">
        <v>775</v>
      </c>
      <c r="BQ8" s="784" t="s">
        <v>132</v>
      </c>
      <c r="BR8" s="783">
        <v>5</v>
      </c>
      <c r="BS8" s="785">
        <v>25</v>
      </c>
      <c r="BT8" s="783">
        <v>10</v>
      </c>
      <c r="BU8" s="783">
        <v>15</v>
      </c>
      <c r="BV8" s="783">
        <v>4</v>
      </c>
      <c r="BW8" s="785">
        <v>2</v>
      </c>
      <c r="BX8" s="783">
        <v>2</v>
      </c>
      <c r="BY8" s="793" t="s">
        <v>667</v>
      </c>
    </row>
    <row r="9" spans="1:77" x14ac:dyDescent="0.25">
      <c r="A9" s="691">
        <v>1</v>
      </c>
      <c r="B9" s="663" t="s">
        <v>778</v>
      </c>
      <c r="C9" s="696" t="s">
        <v>673</v>
      </c>
      <c r="D9" s="663">
        <v>3</v>
      </c>
      <c r="E9" s="663">
        <v>10</v>
      </c>
      <c r="F9" s="663">
        <v>5</v>
      </c>
      <c r="G9" s="663">
        <v>5</v>
      </c>
      <c r="H9" s="663">
        <v>2</v>
      </c>
      <c r="I9" s="663">
        <v>1</v>
      </c>
      <c r="J9" s="663">
        <v>1</v>
      </c>
      <c r="K9" s="663" t="s">
        <v>101</v>
      </c>
      <c r="L9" s="663">
        <v>1</v>
      </c>
      <c r="M9" s="663" t="s">
        <v>779</v>
      </c>
      <c r="N9" s="666" t="s">
        <v>780</v>
      </c>
      <c r="O9" s="663">
        <v>3</v>
      </c>
      <c r="P9" s="663">
        <v>10</v>
      </c>
      <c r="Q9" s="663">
        <v>5</v>
      </c>
      <c r="R9" s="663">
        <v>5</v>
      </c>
      <c r="S9" s="663">
        <v>2</v>
      </c>
      <c r="T9" s="663">
        <v>1</v>
      </c>
      <c r="U9" s="663">
        <v>1</v>
      </c>
      <c r="V9" s="665" t="s">
        <v>760</v>
      </c>
      <c r="W9" s="663">
        <v>1</v>
      </c>
      <c r="X9" s="663" t="s">
        <v>776</v>
      </c>
      <c r="Y9" s="666" t="s">
        <v>777</v>
      </c>
      <c r="Z9" s="663">
        <v>5</v>
      </c>
      <c r="AA9" s="663">
        <v>25</v>
      </c>
      <c r="AB9" s="663">
        <v>10</v>
      </c>
      <c r="AC9" s="663">
        <v>15</v>
      </c>
      <c r="AD9" s="663">
        <v>4</v>
      </c>
      <c r="AE9" s="663">
        <v>2</v>
      </c>
      <c r="AF9" s="663">
        <v>2</v>
      </c>
      <c r="AG9" s="665" t="s">
        <v>756</v>
      </c>
      <c r="AH9" s="691">
        <v>1</v>
      </c>
      <c r="AI9" s="663" t="s">
        <v>778</v>
      </c>
      <c r="AJ9" s="696" t="s">
        <v>673</v>
      </c>
      <c r="AK9" s="663">
        <v>3</v>
      </c>
      <c r="AL9" s="663">
        <v>10</v>
      </c>
      <c r="AM9" s="663">
        <v>5</v>
      </c>
      <c r="AN9" s="663">
        <v>5</v>
      </c>
      <c r="AO9" s="663">
        <v>2</v>
      </c>
      <c r="AP9" s="663">
        <v>1</v>
      </c>
      <c r="AQ9" s="663">
        <v>1</v>
      </c>
      <c r="AR9" s="663" t="s">
        <v>101</v>
      </c>
      <c r="AS9" s="663">
        <v>1</v>
      </c>
      <c r="AT9" s="663" t="s">
        <v>775</v>
      </c>
      <c r="AU9" s="668" t="s">
        <v>132</v>
      </c>
      <c r="AV9" s="663">
        <v>5</v>
      </c>
      <c r="AW9" s="663">
        <v>25</v>
      </c>
      <c r="AX9" s="663">
        <v>10</v>
      </c>
      <c r="AY9" s="663">
        <v>15</v>
      </c>
      <c r="AZ9" s="663">
        <v>4</v>
      </c>
      <c r="BA9" s="663">
        <v>2</v>
      </c>
      <c r="BB9" s="663">
        <v>2</v>
      </c>
      <c r="BC9" s="663" t="s">
        <v>667</v>
      </c>
      <c r="BD9" s="663">
        <v>1</v>
      </c>
      <c r="BE9" s="663" t="s">
        <v>776</v>
      </c>
      <c r="BF9" s="666" t="s">
        <v>777</v>
      </c>
      <c r="BG9" s="663">
        <v>5</v>
      </c>
      <c r="BH9" s="663">
        <v>25</v>
      </c>
      <c r="BI9" s="663">
        <v>10</v>
      </c>
      <c r="BJ9" s="663">
        <v>15</v>
      </c>
      <c r="BK9" s="663">
        <v>4</v>
      </c>
      <c r="BL9" s="663">
        <v>2</v>
      </c>
      <c r="BM9" s="663">
        <v>2</v>
      </c>
      <c r="BN9" s="776" t="s">
        <v>756</v>
      </c>
      <c r="BO9" s="835">
        <v>1</v>
      </c>
      <c r="BP9" s="784" t="s">
        <v>781</v>
      </c>
      <c r="BQ9" s="784" t="s">
        <v>680</v>
      </c>
      <c r="BR9" s="783">
        <v>3</v>
      </c>
      <c r="BS9" s="785">
        <v>10</v>
      </c>
      <c r="BT9" s="783">
        <v>0</v>
      </c>
      <c r="BU9" s="783">
        <v>10</v>
      </c>
      <c r="BV9" s="783">
        <v>2</v>
      </c>
      <c r="BW9" s="785">
        <v>0</v>
      </c>
      <c r="BX9" s="783">
        <v>2</v>
      </c>
      <c r="BY9" s="793" t="s">
        <v>101</v>
      </c>
    </row>
    <row r="10" spans="1:77" ht="16.5" thickBot="1" x14ac:dyDescent="0.3">
      <c r="A10" s="691">
        <v>1</v>
      </c>
      <c r="B10" s="663" t="s">
        <v>781</v>
      </c>
      <c r="C10" s="696" t="s">
        <v>680</v>
      </c>
      <c r="D10" s="668">
        <v>3</v>
      </c>
      <c r="E10" s="668">
        <v>10</v>
      </c>
      <c r="F10" s="668">
        <v>0</v>
      </c>
      <c r="G10" s="668">
        <v>10</v>
      </c>
      <c r="H10" s="668">
        <v>2</v>
      </c>
      <c r="I10" s="668">
        <v>0</v>
      </c>
      <c r="J10" s="668">
        <v>2</v>
      </c>
      <c r="K10" s="663" t="s">
        <v>101</v>
      </c>
      <c r="L10" s="663">
        <v>1</v>
      </c>
      <c r="M10" s="663" t="s">
        <v>782</v>
      </c>
      <c r="N10" s="666" t="s">
        <v>783</v>
      </c>
      <c r="O10" s="668">
        <v>3</v>
      </c>
      <c r="P10" s="668">
        <v>10</v>
      </c>
      <c r="Q10" s="668">
        <v>0</v>
      </c>
      <c r="R10" s="668">
        <v>10</v>
      </c>
      <c r="S10" s="668">
        <v>2</v>
      </c>
      <c r="T10" s="668">
        <v>0</v>
      </c>
      <c r="U10" s="668">
        <v>2</v>
      </c>
      <c r="V10" s="665" t="s">
        <v>760</v>
      </c>
      <c r="W10" s="663">
        <v>1</v>
      </c>
      <c r="X10" s="663" t="s">
        <v>782</v>
      </c>
      <c r="Y10" s="666" t="s">
        <v>783</v>
      </c>
      <c r="Z10" s="668">
        <v>3</v>
      </c>
      <c r="AA10" s="668">
        <v>10</v>
      </c>
      <c r="AB10" s="668">
        <v>0</v>
      </c>
      <c r="AC10" s="668">
        <v>10</v>
      </c>
      <c r="AD10" s="668">
        <v>2</v>
      </c>
      <c r="AE10" s="668">
        <v>0</v>
      </c>
      <c r="AF10" s="668">
        <v>2</v>
      </c>
      <c r="AG10" s="665" t="s">
        <v>760</v>
      </c>
      <c r="AH10" s="691">
        <v>1</v>
      </c>
      <c r="AI10" s="663" t="s">
        <v>781</v>
      </c>
      <c r="AJ10" s="696" t="s">
        <v>680</v>
      </c>
      <c r="AK10" s="668">
        <v>3</v>
      </c>
      <c r="AL10" s="668">
        <v>10</v>
      </c>
      <c r="AM10" s="668">
        <v>0</v>
      </c>
      <c r="AN10" s="668">
        <v>10</v>
      </c>
      <c r="AO10" s="668">
        <v>2</v>
      </c>
      <c r="AP10" s="668">
        <v>0</v>
      </c>
      <c r="AQ10" s="668">
        <v>2</v>
      </c>
      <c r="AR10" s="663" t="s">
        <v>101</v>
      </c>
      <c r="AS10" s="663">
        <v>1</v>
      </c>
      <c r="AT10" s="663" t="s">
        <v>781</v>
      </c>
      <c r="AU10" s="696" t="s">
        <v>680</v>
      </c>
      <c r="AV10" s="668">
        <v>3</v>
      </c>
      <c r="AW10" s="668">
        <v>10</v>
      </c>
      <c r="AX10" s="668">
        <v>0</v>
      </c>
      <c r="AY10" s="668">
        <v>10</v>
      </c>
      <c r="AZ10" s="668">
        <v>2</v>
      </c>
      <c r="BA10" s="668">
        <v>0</v>
      </c>
      <c r="BB10" s="668">
        <v>2</v>
      </c>
      <c r="BC10" s="663" t="s">
        <v>101</v>
      </c>
      <c r="BD10" s="663">
        <v>1</v>
      </c>
      <c r="BE10" s="663" t="s">
        <v>782</v>
      </c>
      <c r="BF10" s="666" t="s">
        <v>783</v>
      </c>
      <c r="BG10" s="668">
        <v>3</v>
      </c>
      <c r="BH10" s="668">
        <v>10</v>
      </c>
      <c r="BI10" s="668">
        <v>0</v>
      </c>
      <c r="BJ10" s="668">
        <v>10</v>
      </c>
      <c r="BK10" s="668">
        <v>2</v>
      </c>
      <c r="BL10" s="668">
        <v>0</v>
      </c>
      <c r="BM10" s="668">
        <v>2</v>
      </c>
      <c r="BN10" s="776" t="s">
        <v>760</v>
      </c>
      <c r="BO10" s="836">
        <v>1</v>
      </c>
      <c r="BP10" s="803" t="s">
        <v>778</v>
      </c>
      <c r="BQ10" s="803" t="s">
        <v>673</v>
      </c>
      <c r="BR10" s="804">
        <v>3</v>
      </c>
      <c r="BS10" s="805">
        <v>10</v>
      </c>
      <c r="BT10" s="804">
        <v>5</v>
      </c>
      <c r="BU10" s="804">
        <v>5</v>
      </c>
      <c r="BV10" s="804">
        <v>2</v>
      </c>
      <c r="BW10" s="805">
        <v>1</v>
      </c>
      <c r="BX10" s="804">
        <v>1</v>
      </c>
      <c r="BY10" s="806" t="s">
        <v>101</v>
      </c>
    </row>
    <row r="11" spans="1:77" ht="16.5" thickBot="1" x14ac:dyDescent="0.3">
      <c r="A11" s="663">
        <v>1</v>
      </c>
      <c r="B11" s="663" t="s">
        <v>784</v>
      </c>
      <c r="C11" s="663" t="s">
        <v>785</v>
      </c>
      <c r="D11" s="663">
        <v>0</v>
      </c>
      <c r="E11" s="663">
        <v>0</v>
      </c>
      <c r="F11" s="663">
        <v>0</v>
      </c>
      <c r="G11" s="663">
        <v>0</v>
      </c>
      <c r="H11" s="663">
        <v>0</v>
      </c>
      <c r="I11" s="663">
        <v>0</v>
      </c>
      <c r="J11" s="663">
        <v>0</v>
      </c>
      <c r="K11" s="663" t="s">
        <v>28</v>
      </c>
      <c r="L11" s="663">
        <v>1</v>
      </c>
      <c r="M11" s="663"/>
      <c r="N11" s="685" t="s">
        <v>681</v>
      </c>
      <c r="O11" s="663">
        <v>0</v>
      </c>
      <c r="P11" s="663">
        <v>0</v>
      </c>
      <c r="Q11" s="663">
        <v>0</v>
      </c>
      <c r="R11" s="663">
        <v>0</v>
      </c>
      <c r="S11" s="663">
        <v>2</v>
      </c>
      <c r="T11" s="663">
        <v>0</v>
      </c>
      <c r="U11" s="663">
        <v>2</v>
      </c>
      <c r="V11" s="692" t="s">
        <v>786</v>
      </c>
      <c r="W11" s="663">
        <v>1</v>
      </c>
      <c r="X11" s="663"/>
      <c r="Y11" s="685" t="s">
        <v>681</v>
      </c>
      <c r="Z11" s="663">
        <v>0</v>
      </c>
      <c r="AA11" s="663">
        <v>0</v>
      </c>
      <c r="AB11" s="663">
        <v>0</v>
      </c>
      <c r="AC11" s="663">
        <v>0</v>
      </c>
      <c r="AD11" s="663">
        <v>2</v>
      </c>
      <c r="AE11" s="663">
        <v>0</v>
      </c>
      <c r="AF11" s="663">
        <v>2</v>
      </c>
      <c r="AG11" s="692" t="s">
        <v>786</v>
      </c>
      <c r="AH11" s="663">
        <v>1</v>
      </c>
      <c r="AI11" s="663" t="s">
        <v>784</v>
      </c>
      <c r="AJ11" s="663" t="s">
        <v>785</v>
      </c>
      <c r="AK11" s="663">
        <v>0</v>
      </c>
      <c r="AL11" s="663">
        <v>0</v>
      </c>
      <c r="AM11" s="663">
        <v>0</v>
      </c>
      <c r="AN11" s="663">
        <v>0</v>
      </c>
      <c r="AO11" s="663">
        <v>0</v>
      </c>
      <c r="AP11" s="663">
        <v>0</v>
      </c>
      <c r="AQ11" s="663">
        <v>0</v>
      </c>
      <c r="AR11" s="663" t="s">
        <v>28</v>
      </c>
      <c r="AS11" s="663">
        <v>1</v>
      </c>
      <c r="AT11" s="663" t="s">
        <v>784</v>
      </c>
      <c r="AU11" s="663" t="s">
        <v>785</v>
      </c>
      <c r="AV11" s="663">
        <v>0</v>
      </c>
      <c r="AW11" s="663">
        <v>0</v>
      </c>
      <c r="AX11" s="663">
        <v>0</v>
      </c>
      <c r="AY11" s="663">
        <v>0</v>
      </c>
      <c r="AZ11" s="663">
        <v>0</v>
      </c>
      <c r="BA11" s="663">
        <v>0</v>
      </c>
      <c r="BB11" s="663">
        <v>0</v>
      </c>
      <c r="BC11" s="663" t="s">
        <v>28</v>
      </c>
      <c r="BD11" s="663">
        <v>1</v>
      </c>
      <c r="BE11" s="663"/>
      <c r="BF11" s="685" t="s">
        <v>681</v>
      </c>
      <c r="BG11" s="663">
        <v>0</v>
      </c>
      <c r="BH11" s="663">
        <v>0</v>
      </c>
      <c r="BI11" s="663">
        <v>0</v>
      </c>
      <c r="BJ11" s="663">
        <v>0</v>
      </c>
      <c r="BK11" s="663">
        <v>2</v>
      </c>
      <c r="BL11" s="663">
        <v>0</v>
      </c>
      <c r="BM11" s="663">
        <v>2</v>
      </c>
      <c r="BN11" s="692" t="s">
        <v>786</v>
      </c>
      <c r="BO11" s="813"/>
      <c r="BP11" s="814"/>
      <c r="BQ11" s="815" t="s">
        <v>135</v>
      </c>
      <c r="BR11" s="816">
        <v>30</v>
      </c>
      <c r="BS11" s="817">
        <v>115</v>
      </c>
      <c r="BT11" s="816">
        <v>45</v>
      </c>
      <c r="BU11" s="816">
        <v>70</v>
      </c>
      <c r="BV11" s="816">
        <v>24</v>
      </c>
      <c r="BW11" s="817">
        <v>9</v>
      </c>
      <c r="BX11" s="816">
        <v>15</v>
      </c>
      <c r="BY11" s="818"/>
    </row>
    <row r="12" spans="1:77" ht="16.5" thickBot="1" x14ac:dyDescent="0.3">
      <c r="A12" s="685">
        <v>1</v>
      </c>
      <c r="B12" s="685"/>
      <c r="C12" s="685" t="s">
        <v>681</v>
      </c>
      <c r="D12" s="685">
        <v>0</v>
      </c>
      <c r="E12" s="685">
        <v>0</v>
      </c>
      <c r="F12" s="685">
        <v>0</v>
      </c>
      <c r="G12" s="685">
        <v>0</v>
      </c>
      <c r="H12" s="685">
        <v>2</v>
      </c>
      <c r="I12" s="685">
        <v>0</v>
      </c>
      <c r="J12" s="685">
        <v>2</v>
      </c>
      <c r="K12" s="685" t="s">
        <v>28</v>
      </c>
      <c r="L12" s="685"/>
      <c r="M12" s="685"/>
      <c r="N12" s="685"/>
      <c r="O12" s="685"/>
      <c r="P12" s="685"/>
      <c r="Q12" s="685"/>
      <c r="R12" s="685"/>
      <c r="S12" s="685"/>
      <c r="T12" s="685"/>
      <c r="U12" s="685"/>
      <c r="V12" s="685"/>
      <c r="W12" s="685"/>
      <c r="X12" s="685"/>
      <c r="Y12" s="685"/>
      <c r="Z12" s="685"/>
      <c r="AA12" s="685"/>
      <c r="AB12" s="685"/>
      <c r="AC12" s="685"/>
      <c r="AD12" s="685"/>
      <c r="AE12" s="685"/>
      <c r="AF12" s="685"/>
      <c r="AG12" s="685"/>
      <c r="AH12" s="685">
        <v>1</v>
      </c>
      <c r="AI12" s="685"/>
      <c r="AJ12" s="685" t="s">
        <v>681</v>
      </c>
      <c r="AK12" s="685">
        <v>0</v>
      </c>
      <c r="AL12" s="685">
        <v>0</v>
      </c>
      <c r="AM12" s="685">
        <v>0</v>
      </c>
      <c r="AN12" s="685">
        <v>0</v>
      </c>
      <c r="AO12" s="685">
        <v>2</v>
      </c>
      <c r="AP12" s="685">
        <v>0</v>
      </c>
      <c r="AQ12" s="685">
        <v>2</v>
      </c>
      <c r="AR12" s="685" t="s">
        <v>28</v>
      </c>
      <c r="AS12" s="685">
        <v>1</v>
      </c>
      <c r="AT12" s="685"/>
      <c r="AU12" s="685" t="s">
        <v>681</v>
      </c>
      <c r="AV12" s="685">
        <v>0</v>
      </c>
      <c r="AW12" s="685">
        <v>0</v>
      </c>
      <c r="AX12" s="685">
        <v>0</v>
      </c>
      <c r="AY12" s="685">
        <v>0</v>
      </c>
      <c r="AZ12" s="685">
        <v>2</v>
      </c>
      <c r="BA12" s="685">
        <v>0</v>
      </c>
      <c r="BB12" s="685">
        <v>2</v>
      </c>
      <c r="BC12" s="685" t="s">
        <v>28</v>
      </c>
      <c r="BD12" s="685"/>
      <c r="BE12" s="685"/>
      <c r="BF12" s="685"/>
      <c r="BG12" s="685"/>
      <c r="BH12" s="685"/>
      <c r="BI12" s="685"/>
      <c r="BJ12" s="685"/>
      <c r="BK12" s="685"/>
      <c r="BL12" s="685"/>
      <c r="BM12" s="685"/>
      <c r="BN12" s="777"/>
      <c r="BO12" s="808">
        <v>2</v>
      </c>
      <c r="BP12" s="809" t="s">
        <v>787</v>
      </c>
      <c r="BQ12" s="809" t="s">
        <v>31</v>
      </c>
      <c r="BR12" s="810">
        <v>3</v>
      </c>
      <c r="BS12" s="811">
        <v>10</v>
      </c>
      <c r="BT12" s="810">
        <v>5</v>
      </c>
      <c r="BU12" s="810">
        <v>5</v>
      </c>
      <c r="BV12" s="810">
        <v>2</v>
      </c>
      <c r="BW12" s="811">
        <v>1</v>
      </c>
      <c r="BX12" s="810">
        <v>1</v>
      </c>
      <c r="BY12" s="812" t="s">
        <v>101</v>
      </c>
    </row>
    <row r="13" spans="1:77" ht="17.25" thickTop="1" thickBot="1" x14ac:dyDescent="0.3">
      <c r="A13" s="658"/>
      <c r="B13" s="658"/>
      <c r="C13" s="661" t="s">
        <v>135</v>
      </c>
      <c r="D13" s="658">
        <f t="shared" ref="D13:J13" si="0">SUM(D3:D12)</f>
        <v>30</v>
      </c>
      <c r="E13" s="658">
        <f t="shared" si="0"/>
        <v>115</v>
      </c>
      <c r="F13" s="658">
        <f t="shared" si="0"/>
        <v>45</v>
      </c>
      <c r="G13" s="658">
        <f t="shared" si="0"/>
        <v>70</v>
      </c>
      <c r="H13" s="658">
        <f t="shared" si="0"/>
        <v>24</v>
      </c>
      <c r="I13" s="658">
        <f t="shared" si="0"/>
        <v>9</v>
      </c>
      <c r="J13" s="658">
        <f t="shared" si="0"/>
        <v>15</v>
      </c>
      <c r="K13" s="658"/>
      <c r="L13" s="658"/>
      <c r="M13" s="658"/>
      <c r="N13" s="661" t="s">
        <v>135</v>
      </c>
      <c r="O13" s="658">
        <f t="shared" ref="O13:U13" si="1">SUM(O3:O12)</f>
        <v>30</v>
      </c>
      <c r="P13" s="658">
        <f t="shared" si="1"/>
        <v>115</v>
      </c>
      <c r="Q13" s="658">
        <f t="shared" si="1"/>
        <v>45</v>
      </c>
      <c r="R13" s="658">
        <f t="shared" si="1"/>
        <v>70</v>
      </c>
      <c r="S13" s="658">
        <f t="shared" si="1"/>
        <v>24</v>
      </c>
      <c r="T13" s="658">
        <f t="shared" si="1"/>
        <v>9</v>
      </c>
      <c r="U13" s="658">
        <f t="shared" si="1"/>
        <v>15</v>
      </c>
      <c r="V13" s="658"/>
      <c r="W13" s="660"/>
      <c r="X13" s="660"/>
      <c r="Y13" s="661" t="s">
        <v>135</v>
      </c>
      <c r="Z13" s="660">
        <f t="shared" ref="Z13:AF13" si="2">SUM(Z3:Z12)</f>
        <v>30</v>
      </c>
      <c r="AA13" s="660">
        <f t="shared" si="2"/>
        <v>115</v>
      </c>
      <c r="AB13" s="660">
        <f t="shared" si="2"/>
        <v>45</v>
      </c>
      <c r="AC13" s="660">
        <f t="shared" si="2"/>
        <v>70</v>
      </c>
      <c r="AD13" s="660">
        <f t="shared" si="2"/>
        <v>24</v>
      </c>
      <c r="AE13" s="660">
        <f t="shared" si="2"/>
        <v>9</v>
      </c>
      <c r="AF13" s="660">
        <f t="shared" si="2"/>
        <v>15</v>
      </c>
      <c r="AG13" s="660"/>
      <c r="AH13" s="658"/>
      <c r="AI13" s="658"/>
      <c r="AJ13" s="661" t="s">
        <v>135</v>
      </c>
      <c r="AK13" s="658">
        <f t="shared" ref="AK13:AQ13" si="3">SUM(AK3:AK12)</f>
        <v>30</v>
      </c>
      <c r="AL13" s="658">
        <f t="shared" si="3"/>
        <v>115</v>
      </c>
      <c r="AM13" s="658">
        <f t="shared" si="3"/>
        <v>45</v>
      </c>
      <c r="AN13" s="658">
        <f t="shared" si="3"/>
        <v>70</v>
      </c>
      <c r="AO13" s="658">
        <f t="shared" si="3"/>
        <v>24</v>
      </c>
      <c r="AP13" s="658">
        <f t="shared" si="3"/>
        <v>9</v>
      </c>
      <c r="AQ13" s="658">
        <f t="shared" si="3"/>
        <v>15</v>
      </c>
      <c r="AR13" s="658"/>
      <c r="AS13" s="658"/>
      <c r="AT13" s="658"/>
      <c r="AU13" s="661" t="s">
        <v>135</v>
      </c>
      <c r="AV13" s="658">
        <f t="shared" ref="AV13:BB13" si="4">SUM(AV3:AV12)</f>
        <v>30</v>
      </c>
      <c r="AW13" s="658">
        <f t="shared" si="4"/>
        <v>120</v>
      </c>
      <c r="AX13" s="658">
        <f t="shared" si="4"/>
        <v>50</v>
      </c>
      <c r="AY13" s="658">
        <f t="shared" si="4"/>
        <v>70</v>
      </c>
      <c r="AZ13" s="658">
        <f t="shared" si="4"/>
        <v>25</v>
      </c>
      <c r="BA13" s="658">
        <f t="shared" si="4"/>
        <v>10</v>
      </c>
      <c r="BB13" s="658">
        <f t="shared" si="4"/>
        <v>15</v>
      </c>
      <c r="BC13" s="658"/>
      <c r="BD13" s="658"/>
      <c r="BE13" s="658"/>
      <c r="BF13" s="661" t="s">
        <v>135</v>
      </c>
      <c r="BG13" s="658">
        <f t="shared" ref="BG13:BM13" si="5">SUM(BG3:BG12)</f>
        <v>30</v>
      </c>
      <c r="BH13" s="658">
        <f t="shared" si="5"/>
        <v>120</v>
      </c>
      <c r="BI13" s="658">
        <f t="shared" si="5"/>
        <v>50</v>
      </c>
      <c r="BJ13" s="658">
        <f t="shared" si="5"/>
        <v>70</v>
      </c>
      <c r="BK13" s="658">
        <f t="shared" si="5"/>
        <v>25</v>
      </c>
      <c r="BL13" s="658">
        <f t="shared" si="5"/>
        <v>10</v>
      </c>
      <c r="BM13" s="658">
        <f t="shared" si="5"/>
        <v>15</v>
      </c>
      <c r="BN13" s="778"/>
      <c r="BO13" s="792">
        <v>2</v>
      </c>
      <c r="BP13" s="784" t="s">
        <v>791</v>
      </c>
      <c r="BQ13" s="784" t="s">
        <v>116</v>
      </c>
      <c r="BR13" s="783">
        <v>4</v>
      </c>
      <c r="BS13" s="785">
        <v>20</v>
      </c>
      <c r="BT13" s="783">
        <v>10</v>
      </c>
      <c r="BU13" s="783">
        <v>10</v>
      </c>
      <c r="BV13" s="783">
        <v>3</v>
      </c>
      <c r="BW13" s="785">
        <v>2</v>
      </c>
      <c r="BX13" s="783">
        <v>1</v>
      </c>
      <c r="BY13" s="793" t="s">
        <v>667</v>
      </c>
    </row>
    <row r="14" spans="1:77" ht="16.5" thickTop="1" x14ac:dyDescent="0.25">
      <c r="A14" s="669">
        <v>2</v>
      </c>
      <c r="B14" s="669" t="s">
        <v>787</v>
      </c>
      <c r="C14" s="671" t="s">
        <v>788</v>
      </c>
      <c r="D14" s="669">
        <v>3</v>
      </c>
      <c r="E14" s="669">
        <v>10</v>
      </c>
      <c r="F14" s="669">
        <v>5</v>
      </c>
      <c r="G14" s="669">
        <v>5</v>
      </c>
      <c r="H14" s="669">
        <v>2</v>
      </c>
      <c r="I14" s="669">
        <v>1</v>
      </c>
      <c r="J14" s="669">
        <v>1</v>
      </c>
      <c r="K14" s="669" t="s">
        <v>101</v>
      </c>
      <c r="L14" s="669">
        <v>2</v>
      </c>
      <c r="M14" s="669" t="s">
        <v>789</v>
      </c>
      <c r="N14" s="695" t="s">
        <v>790</v>
      </c>
      <c r="O14" s="669">
        <v>3</v>
      </c>
      <c r="P14" s="669">
        <v>10</v>
      </c>
      <c r="Q14" s="669">
        <v>5</v>
      </c>
      <c r="R14" s="669">
        <v>5</v>
      </c>
      <c r="S14" s="669">
        <v>2</v>
      </c>
      <c r="T14" s="669">
        <v>1</v>
      </c>
      <c r="U14" s="669">
        <v>1</v>
      </c>
      <c r="V14" s="665" t="s">
        <v>760</v>
      </c>
      <c r="W14" s="669">
        <v>2</v>
      </c>
      <c r="X14" s="669" t="s">
        <v>789</v>
      </c>
      <c r="Y14" s="695" t="s">
        <v>790</v>
      </c>
      <c r="Z14" s="669">
        <v>3</v>
      </c>
      <c r="AA14" s="669">
        <v>10</v>
      </c>
      <c r="AB14" s="669">
        <v>5</v>
      </c>
      <c r="AC14" s="669">
        <v>5</v>
      </c>
      <c r="AD14" s="669">
        <v>2</v>
      </c>
      <c r="AE14" s="669">
        <v>1</v>
      </c>
      <c r="AF14" s="669">
        <v>1</v>
      </c>
      <c r="AG14" s="665" t="s">
        <v>760</v>
      </c>
      <c r="AH14" s="669">
        <v>2</v>
      </c>
      <c r="AI14" s="669" t="s">
        <v>787</v>
      </c>
      <c r="AJ14" s="671" t="s">
        <v>788</v>
      </c>
      <c r="AK14" s="669">
        <v>3</v>
      </c>
      <c r="AL14" s="669">
        <v>10</v>
      </c>
      <c r="AM14" s="669">
        <v>5</v>
      </c>
      <c r="AN14" s="669">
        <v>5</v>
      </c>
      <c r="AO14" s="669">
        <v>2</v>
      </c>
      <c r="AP14" s="669">
        <v>1</v>
      </c>
      <c r="AQ14" s="669">
        <v>1</v>
      </c>
      <c r="AR14" s="669" t="s">
        <v>101</v>
      </c>
      <c r="AS14" s="669">
        <v>2</v>
      </c>
      <c r="AT14" s="669" t="s">
        <v>787</v>
      </c>
      <c r="AU14" s="671" t="s">
        <v>788</v>
      </c>
      <c r="AV14" s="669">
        <v>3</v>
      </c>
      <c r="AW14" s="669">
        <v>10</v>
      </c>
      <c r="AX14" s="669">
        <v>5</v>
      </c>
      <c r="AY14" s="669">
        <v>5</v>
      </c>
      <c r="AZ14" s="669">
        <v>2</v>
      </c>
      <c r="BA14" s="669">
        <v>1</v>
      </c>
      <c r="BB14" s="669">
        <v>1</v>
      </c>
      <c r="BC14" s="669" t="s">
        <v>101</v>
      </c>
      <c r="BD14" s="669">
        <v>2</v>
      </c>
      <c r="BE14" s="669" t="s">
        <v>789</v>
      </c>
      <c r="BF14" s="695" t="s">
        <v>790</v>
      </c>
      <c r="BG14" s="669">
        <v>3</v>
      </c>
      <c r="BH14" s="669">
        <v>10</v>
      </c>
      <c r="BI14" s="669">
        <v>5</v>
      </c>
      <c r="BJ14" s="669">
        <v>5</v>
      </c>
      <c r="BK14" s="669">
        <v>2</v>
      </c>
      <c r="BL14" s="669">
        <v>1</v>
      </c>
      <c r="BM14" s="669">
        <v>1</v>
      </c>
      <c r="BN14" s="776" t="s">
        <v>760</v>
      </c>
      <c r="BO14" s="792">
        <v>2</v>
      </c>
      <c r="BP14" s="784" t="s">
        <v>794</v>
      </c>
      <c r="BQ14" s="784" t="s">
        <v>106</v>
      </c>
      <c r="BR14" s="783">
        <v>4</v>
      </c>
      <c r="BS14" s="785">
        <v>15</v>
      </c>
      <c r="BT14" s="783">
        <v>5</v>
      </c>
      <c r="BU14" s="783">
        <v>10</v>
      </c>
      <c r="BV14" s="783">
        <v>3</v>
      </c>
      <c r="BW14" s="785">
        <v>1</v>
      </c>
      <c r="BX14" s="783">
        <v>2</v>
      </c>
      <c r="BY14" s="793" t="s">
        <v>101</v>
      </c>
    </row>
    <row r="15" spans="1:77" x14ac:dyDescent="0.25">
      <c r="A15" s="663">
        <v>2</v>
      </c>
      <c r="B15" s="663" t="s">
        <v>791</v>
      </c>
      <c r="C15" s="668" t="s">
        <v>116</v>
      </c>
      <c r="D15" s="663">
        <v>4</v>
      </c>
      <c r="E15" s="663">
        <v>20</v>
      </c>
      <c r="F15" s="663">
        <v>10</v>
      </c>
      <c r="G15" s="663">
        <v>10</v>
      </c>
      <c r="H15" s="663">
        <v>3</v>
      </c>
      <c r="I15" s="663">
        <v>2</v>
      </c>
      <c r="J15" s="663">
        <v>1</v>
      </c>
      <c r="K15" s="663" t="s">
        <v>667</v>
      </c>
      <c r="L15" s="663">
        <v>2</v>
      </c>
      <c r="M15" s="663" t="s">
        <v>792</v>
      </c>
      <c r="N15" s="666" t="s">
        <v>793</v>
      </c>
      <c r="O15" s="663">
        <v>4</v>
      </c>
      <c r="P15" s="663">
        <v>20</v>
      </c>
      <c r="Q15" s="663">
        <v>10</v>
      </c>
      <c r="R15" s="663">
        <v>10</v>
      </c>
      <c r="S15" s="663">
        <v>3</v>
      </c>
      <c r="T15" s="663">
        <v>2</v>
      </c>
      <c r="U15" s="663">
        <v>1</v>
      </c>
      <c r="V15" s="665" t="s">
        <v>756</v>
      </c>
      <c r="W15" s="663">
        <v>2</v>
      </c>
      <c r="X15" s="663" t="s">
        <v>792</v>
      </c>
      <c r="Y15" s="666" t="s">
        <v>793</v>
      </c>
      <c r="Z15" s="663">
        <v>4</v>
      </c>
      <c r="AA15" s="663">
        <v>20</v>
      </c>
      <c r="AB15" s="663">
        <v>10</v>
      </c>
      <c r="AC15" s="663">
        <v>10</v>
      </c>
      <c r="AD15" s="663">
        <v>3</v>
      </c>
      <c r="AE15" s="663">
        <v>2</v>
      </c>
      <c r="AF15" s="663">
        <v>1</v>
      </c>
      <c r="AG15" s="665" t="s">
        <v>756</v>
      </c>
      <c r="AH15" s="663">
        <v>2</v>
      </c>
      <c r="AI15" s="663" t="s">
        <v>791</v>
      </c>
      <c r="AJ15" s="668" t="s">
        <v>116</v>
      </c>
      <c r="AK15" s="663">
        <v>4</v>
      </c>
      <c r="AL15" s="663">
        <v>20</v>
      </c>
      <c r="AM15" s="663">
        <v>10</v>
      </c>
      <c r="AN15" s="663">
        <v>10</v>
      </c>
      <c r="AO15" s="663">
        <v>3</v>
      </c>
      <c r="AP15" s="663">
        <v>2</v>
      </c>
      <c r="AQ15" s="663">
        <v>1</v>
      </c>
      <c r="AR15" s="663" t="s">
        <v>667</v>
      </c>
      <c r="AS15" s="663">
        <v>2</v>
      </c>
      <c r="AT15" s="663" t="s">
        <v>791</v>
      </c>
      <c r="AU15" s="668" t="s">
        <v>116</v>
      </c>
      <c r="AV15" s="663">
        <v>4</v>
      </c>
      <c r="AW15" s="663">
        <v>20</v>
      </c>
      <c r="AX15" s="663">
        <v>10</v>
      </c>
      <c r="AY15" s="663">
        <v>10</v>
      </c>
      <c r="AZ15" s="663">
        <v>3</v>
      </c>
      <c r="BA15" s="663">
        <v>2</v>
      </c>
      <c r="BB15" s="663">
        <v>1</v>
      </c>
      <c r="BC15" s="663" t="s">
        <v>667</v>
      </c>
      <c r="BD15" s="663">
        <v>2</v>
      </c>
      <c r="BE15" s="663" t="s">
        <v>792</v>
      </c>
      <c r="BF15" s="666" t="s">
        <v>793</v>
      </c>
      <c r="BG15" s="663">
        <v>4</v>
      </c>
      <c r="BH15" s="663">
        <v>20</v>
      </c>
      <c r="BI15" s="663">
        <v>10</v>
      </c>
      <c r="BJ15" s="663">
        <v>10</v>
      </c>
      <c r="BK15" s="663">
        <v>3</v>
      </c>
      <c r="BL15" s="663">
        <v>2</v>
      </c>
      <c r="BM15" s="663">
        <v>1</v>
      </c>
      <c r="BN15" s="776" t="s">
        <v>756</v>
      </c>
      <c r="BO15" s="792">
        <v>2</v>
      </c>
      <c r="BP15" s="784" t="s">
        <v>796</v>
      </c>
      <c r="BQ15" s="784" t="s">
        <v>118</v>
      </c>
      <c r="BR15" s="783">
        <v>4</v>
      </c>
      <c r="BS15" s="785">
        <v>15</v>
      </c>
      <c r="BT15" s="783">
        <v>10</v>
      </c>
      <c r="BU15" s="783">
        <v>5</v>
      </c>
      <c r="BV15" s="783">
        <v>3</v>
      </c>
      <c r="BW15" s="785">
        <v>2</v>
      </c>
      <c r="BX15" s="783">
        <v>1</v>
      </c>
      <c r="BY15" s="793" t="s">
        <v>667</v>
      </c>
    </row>
    <row r="16" spans="1:77" x14ac:dyDescent="0.25">
      <c r="A16" s="663">
        <v>2</v>
      </c>
      <c r="B16" s="663" t="s">
        <v>794</v>
      </c>
      <c r="C16" s="668" t="s">
        <v>106</v>
      </c>
      <c r="D16" s="663">
        <v>4</v>
      </c>
      <c r="E16" s="663">
        <v>15</v>
      </c>
      <c r="F16" s="663">
        <v>5</v>
      </c>
      <c r="G16" s="663">
        <v>10</v>
      </c>
      <c r="H16" s="663">
        <v>3</v>
      </c>
      <c r="I16" s="663">
        <v>1</v>
      </c>
      <c r="J16" s="663">
        <v>2</v>
      </c>
      <c r="K16" s="663" t="s">
        <v>101</v>
      </c>
      <c r="L16" s="663">
        <v>2</v>
      </c>
      <c r="M16" s="663" t="s">
        <v>795</v>
      </c>
      <c r="N16" s="666" t="s">
        <v>106</v>
      </c>
      <c r="O16" s="663">
        <v>4</v>
      </c>
      <c r="P16" s="663">
        <v>15</v>
      </c>
      <c r="Q16" s="663">
        <v>5</v>
      </c>
      <c r="R16" s="663">
        <v>10</v>
      </c>
      <c r="S16" s="663">
        <v>3</v>
      </c>
      <c r="T16" s="663">
        <v>1</v>
      </c>
      <c r="U16" s="663">
        <v>2</v>
      </c>
      <c r="V16" s="665" t="s">
        <v>760</v>
      </c>
      <c r="W16" s="663">
        <v>2</v>
      </c>
      <c r="X16" s="663" t="s">
        <v>795</v>
      </c>
      <c r="Y16" s="666" t="s">
        <v>106</v>
      </c>
      <c r="Z16" s="663">
        <v>4</v>
      </c>
      <c r="AA16" s="663">
        <v>15</v>
      </c>
      <c r="AB16" s="663">
        <v>5</v>
      </c>
      <c r="AC16" s="663">
        <v>10</v>
      </c>
      <c r="AD16" s="663">
        <v>3</v>
      </c>
      <c r="AE16" s="663">
        <v>1</v>
      </c>
      <c r="AF16" s="663">
        <v>2</v>
      </c>
      <c r="AG16" s="665" t="s">
        <v>760</v>
      </c>
      <c r="AH16" s="663">
        <v>2</v>
      </c>
      <c r="AI16" s="663" t="s">
        <v>794</v>
      </c>
      <c r="AJ16" s="668" t="s">
        <v>106</v>
      </c>
      <c r="AK16" s="663">
        <v>4</v>
      </c>
      <c r="AL16" s="663">
        <v>15</v>
      </c>
      <c r="AM16" s="663">
        <v>5</v>
      </c>
      <c r="AN16" s="663">
        <v>10</v>
      </c>
      <c r="AO16" s="663">
        <v>3</v>
      </c>
      <c r="AP16" s="663">
        <v>1</v>
      </c>
      <c r="AQ16" s="663">
        <v>2</v>
      </c>
      <c r="AR16" s="663" t="s">
        <v>101</v>
      </c>
      <c r="AS16" s="663">
        <v>2</v>
      </c>
      <c r="AT16" s="663" t="s">
        <v>794</v>
      </c>
      <c r="AU16" s="668" t="s">
        <v>106</v>
      </c>
      <c r="AV16" s="663">
        <v>4</v>
      </c>
      <c r="AW16" s="663">
        <v>15</v>
      </c>
      <c r="AX16" s="663">
        <v>5</v>
      </c>
      <c r="AY16" s="663">
        <v>10</v>
      </c>
      <c r="AZ16" s="663">
        <v>3</v>
      </c>
      <c r="BA16" s="663">
        <v>1</v>
      </c>
      <c r="BB16" s="663">
        <v>2</v>
      </c>
      <c r="BC16" s="663" t="s">
        <v>101</v>
      </c>
      <c r="BD16" s="663">
        <v>2</v>
      </c>
      <c r="BE16" s="663" t="s">
        <v>795</v>
      </c>
      <c r="BF16" s="666" t="s">
        <v>106</v>
      </c>
      <c r="BG16" s="663">
        <v>4</v>
      </c>
      <c r="BH16" s="663">
        <v>15</v>
      </c>
      <c r="BI16" s="663">
        <v>5</v>
      </c>
      <c r="BJ16" s="663">
        <v>10</v>
      </c>
      <c r="BK16" s="663">
        <v>3</v>
      </c>
      <c r="BL16" s="663">
        <v>1</v>
      </c>
      <c r="BM16" s="663">
        <v>2</v>
      </c>
      <c r="BN16" s="776" t="s">
        <v>760</v>
      </c>
      <c r="BO16" s="792">
        <v>2</v>
      </c>
      <c r="BP16" s="784" t="s">
        <v>799</v>
      </c>
      <c r="BQ16" s="784" t="s">
        <v>800</v>
      </c>
      <c r="BR16" s="783">
        <v>4</v>
      </c>
      <c r="BS16" s="785">
        <v>20</v>
      </c>
      <c r="BT16" s="783">
        <v>10</v>
      </c>
      <c r="BU16" s="783">
        <v>10</v>
      </c>
      <c r="BV16" s="783">
        <v>3</v>
      </c>
      <c r="BW16" s="785">
        <v>1</v>
      </c>
      <c r="BX16" s="783">
        <v>2</v>
      </c>
      <c r="BY16" s="793" t="s">
        <v>101</v>
      </c>
    </row>
    <row r="17" spans="1:77" x14ac:dyDescent="0.25">
      <c r="A17" s="663">
        <v>2</v>
      </c>
      <c r="B17" s="663" t="s">
        <v>796</v>
      </c>
      <c r="C17" s="668" t="s">
        <v>118</v>
      </c>
      <c r="D17" s="663">
        <v>4</v>
      </c>
      <c r="E17" s="663">
        <v>15</v>
      </c>
      <c r="F17" s="663">
        <v>10</v>
      </c>
      <c r="G17" s="663">
        <v>5</v>
      </c>
      <c r="H17" s="663">
        <v>3</v>
      </c>
      <c r="I17" s="663">
        <v>2</v>
      </c>
      <c r="J17" s="663">
        <v>1</v>
      </c>
      <c r="K17" s="663" t="s">
        <v>667</v>
      </c>
      <c r="L17" s="663">
        <v>2</v>
      </c>
      <c r="M17" s="663" t="s">
        <v>797</v>
      </c>
      <c r="N17" s="666" t="s">
        <v>798</v>
      </c>
      <c r="O17" s="663">
        <v>4</v>
      </c>
      <c r="P17" s="663">
        <v>15</v>
      </c>
      <c r="Q17" s="663">
        <v>10</v>
      </c>
      <c r="R17" s="663">
        <v>5</v>
      </c>
      <c r="S17" s="663">
        <v>3</v>
      </c>
      <c r="T17" s="663">
        <v>2</v>
      </c>
      <c r="U17" s="663">
        <v>1</v>
      </c>
      <c r="V17" s="665" t="s">
        <v>756</v>
      </c>
      <c r="W17" s="663">
        <v>2</v>
      </c>
      <c r="X17" s="663" t="s">
        <v>797</v>
      </c>
      <c r="Y17" s="666" t="s">
        <v>798</v>
      </c>
      <c r="Z17" s="663">
        <v>4</v>
      </c>
      <c r="AA17" s="663">
        <v>15</v>
      </c>
      <c r="AB17" s="663">
        <v>10</v>
      </c>
      <c r="AC17" s="663">
        <v>5</v>
      </c>
      <c r="AD17" s="663">
        <v>3</v>
      </c>
      <c r="AE17" s="663">
        <v>2</v>
      </c>
      <c r="AF17" s="663">
        <v>1</v>
      </c>
      <c r="AG17" s="665" t="s">
        <v>756</v>
      </c>
      <c r="AH17" s="663">
        <v>2</v>
      </c>
      <c r="AI17" s="663" t="s">
        <v>796</v>
      </c>
      <c r="AJ17" s="668" t="s">
        <v>118</v>
      </c>
      <c r="AK17" s="663">
        <v>4</v>
      </c>
      <c r="AL17" s="663">
        <v>15</v>
      </c>
      <c r="AM17" s="663">
        <v>10</v>
      </c>
      <c r="AN17" s="663">
        <v>5</v>
      </c>
      <c r="AO17" s="663">
        <v>3</v>
      </c>
      <c r="AP17" s="663">
        <v>2</v>
      </c>
      <c r="AQ17" s="663">
        <v>1</v>
      </c>
      <c r="AR17" s="663" t="s">
        <v>667</v>
      </c>
      <c r="AS17" s="663">
        <v>2</v>
      </c>
      <c r="AT17" s="663" t="s">
        <v>796</v>
      </c>
      <c r="AU17" s="668" t="s">
        <v>118</v>
      </c>
      <c r="AV17" s="663">
        <v>4</v>
      </c>
      <c r="AW17" s="663">
        <v>15</v>
      </c>
      <c r="AX17" s="663">
        <v>10</v>
      </c>
      <c r="AY17" s="663">
        <v>5</v>
      </c>
      <c r="AZ17" s="663">
        <v>3</v>
      </c>
      <c r="BA17" s="663">
        <v>2</v>
      </c>
      <c r="BB17" s="663">
        <v>1</v>
      </c>
      <c r="BC17" s="663" t="s">
        <v>667</v>
      </c>
      <c r="BD17" s="663">
        <v>2</v>
      </c>
      <c r="BE17" s="663" t="s">
        <v>797</v>
      </c>
      <c r="BF17" s="666" t="s">
        <v>798</v>
      </c>
      <c r="BG17" s="663">
        <v>4</v>
      </c>
      <c r="BH17" s="663">
        <v>15</v>
      </c>
      <c r="BI17" s="663">
        <v>10</v>
      </c>
      <c r="BJ17" s="663">
        <v>5</v>
      </c>
      <c r="BK17" s="663">
        <v>3</v>
      </c>
      <c r="BL17" s="663">
        <v>2</v>
      </c>
      <c r="BM17" s="663">
        <v>1</v>
      </c>
      <c r="BN17" s="776" t="s">
        <v>756</v>
      </c>
      <c r="BO17" s="792">
        <v>2</v>
      </c>
      <c r="BP17" s="784" t="s">
        <v>803</v>
      </c>
      <c r="BQ17" s="784" t="s">
        <v>804</v>
      </c>
      <c r="BR17" s="783">
        <v>3</v>
      </c>
      <c r="BS17" s="785">
        <v>10</v>
      </c>
      <c r="BT17" s="783">
        <v>5</v>
      </c>
      <c r="BU17" s="783">
        <v>5</v>
      </c>
      <c r="BV17" s="783">
        <v>2</v>
      </c>
      <c r="BW17" s="785">
        <v>1</v>
      </c>
      <c r="BX17" s="783">
        <v>1</v>
      </c>
      <c r="BY17" s="793" t="s">
        <v>101</v>
      </c>
    </row>
    <row r="18" spans="1:77" x14ac:dyDescent="0.25">
      <c r="A18" s="663">
        <v>2</v>
      </c>
      <c r="B18" s="663" t="s">
        <v>799</v>
      </c>
      <c r="C18" s="668" t="s">
        <v>800</v>
      </c>
      <c r="D18" s="663">
        <v>4</v>
      </c>
      <c r="E18" s="663">
        <v>20</v>
      </c>
      <c r="F18" s="663">
        <v>10</v>
      </c>
      <c r="G18" s="663">
        <v>10</v>
      </c>
      <c r="H18" s="663">
        <v>3</v>
      </c>
      <c r="I18" s="663">
        <v>1</v>
      </c>
      <c r="J18" s="663">
        <v>2</v>
      </c>
      <c r="K18" s="663" t="s">
        <v>101</v>
      </c>
      <c r="L18" s="663">
        <v>2</v>
      </c>
      <c r="M18" s="663" t="s">
        <v>801</v>
      </c>
      <c r="N18" s="689" t="s">
        <v>802</v>
      </c>
      <c r="O18" s="663">
        <v>4</v>
      </c>
      <c r="P18" s="663">
        <v>20</v>
      </c>
      <c r="Q18" s="663">
        <v>10</v>
      </c>
      <c r="R18" s="663">
        <v>10</v>
      </c>
      <c r="S18" s="663">
        <v>3</v>
      </c>
      <c r="T18" s="663">
        <v>1</v>
      </c>
      <c r="U18" s="663">
        <v>2</v>
      </c>
      <c r="V18" s="665" t="s">
        <v>760</v>
      </c>
      <c r="W18" s="663">
        <v>2</v>
      </c>
      <c r="X18" s="663" t="s">
        <v>801</v>
      </c>
      <c r="Y18" s="689" t="s">
        <v>802</v>
      </c>
      <c r="Z18" s="663">
        <v>4</v>
      </c>
      <c r="AA18" s="663">
        <v>20</v>
      </c>
      <c r="AB18" s="663">
        <v>10</v>
      </c>
      <c r="AC18" s="663">
        <v>10</v>
      </c>
      <c r="AD18" s="663">
        <v>3</v>
      </c>
      <c r="AE18" s="663">
        <v>1</v>
      </c>
      <c r="AF18" s="663">
        <v>2</v>
      </c>
      <c r="AG18" s="665" t="s">
        <v>760</v>
      </c>
      <c r="AH18" s="663">
        <v>2</v>
      </c>
      <c r="AI18" s="663" t="s">
        <v>799</v>
      </c>
      <c r="AJ18" s="668" t="s">
        <v>800</v>
      </c>
      <c r="AK18" s="663">
        <v>4</v>
      </c>
      <c r="AL18" s="663">
        <v>20</v>
      </c>
      <c r="AM18" s="663">
        <v>10</v>
      </c>
      <c r="AN18" s="663">
        <v>10</v>
      </c>
      <c r="AO18" s="663">
        <v>3</v>
      </c>
      <c r="AP18" s="663">
        <v>1</v>
      </c>
      <c r="AQ18" s="663">
        <v>2</v>
      </c>
      <c r="AR18" s="663" t="s">
        <v>101</v>
      </c>
      <c r="AS18" s="663">
        <v>2</v>
      </c>
      <c r="AT18" s="663" t="s">
        <v>799</v>
      </c>
      <c r="AU18" s="668" t="s">
        <v>800</v>
      </c>
      <c r="AV18" s="663">
        <v>4</v>
      </c>
      <c r="AW18" s="663">
        <v>20</v>
      </c>
      <c r="AX18" s="663">
        <v>10</v>
      </c>
      <c r="AY18" s="663">
        <v>10</v>
      </c>
      <c r="AZ18" s="663">
        <v>3</v>
      </c>
      <c r="BA18" s="663">
        <v>1</v>
      </c>
      <c r="BB18" s="663">
        <v>2</v>
      </c>
      <c r="BC18" s="663" t="s">
        <v>101</v>
      </c>
      <c r="BD18" s="663">
        <v>2</v>
      </c>
      <c r="BE18" s="663" t="s">
        <v>801</v>
      </c>
      <c r="BF18" s="689" t="s">
        <v>802</v>
      </c>
      <c r="BG18" s="663">
        <v>4</v>
      </c>
      <c r="BH18" s="663">
        <v>20</v>
      </c>
      <c r="BI18" s="663">
        <v>10</v>
      </c>
      <c r="BJ18" s="663">
        <v>10</v>
      </c>
      <c r="BK18" s="663">
        <v>3</v>
      </c>
      <c r="BL18" s="663">
        <v>1</v>
      </c>
      <c r="BM18" s="663">
        <v>2</v>
      </c>
      <c r="BN18" s="776" t="s">
        <v>760</v>
      </c>
      <c r="BO18" s="792">
        <v>2</v>
      </c>
      <c r="BP18" s="784" t="s">
        <v>807</v>
      </c>
      <c r="BQ18" s="784" t="s">
        <v>119</v>
      </c>
      <c r="BR18" s="783">
        <v>5</v>
      </c>
      <c r="BS18" s="785">
        <v>20</v>
      </c>
      <c r="BT18" s="783">
        <v>10</v>
      </c>
      <c r="BU18" s="783">
        <v>10</v>
      </c>
      <c r="BV18" s="783">
        <v>4</v>
      </c>
      <c r="BW18" s="785">
        <v>2</v>
      </c>
      <c r="BX18" s="783">
        <v>2</v>
      </c>
      <c r="BY18" s="793" t="s">
        <v>667</v>
      </c>
    </row>
    <row r="19" spans="1:77" ht="16.5" thickBot="1" x14ac:dyDescent="0.3">
      <c r="A19" s="663">
        <v>2</v>
      </c>
      <c r="B19" s="663" t="s">
        <v>803</v>
      </c>
      <c r="C19" s="667" t="s">
        <v>804</v>
      </c>
      <c r="D19" s="663">
        <v>3</v>
      </c>
      <c r="E19" s="663">
        <v>10</v>
      </c>
      <c r="F19" s="663">
        <v>5</v>
      </c>
      <c r="G19" s="663">
        <v>5</v>
      </c>
      <c r="H19" s="663">
        <v>2</v>
      </c>
      <c r="I19" s="663">
        <v>1</v>
      </c>
      <c r="J19" s="663">
        <v>1</v>
      </c>
      <c r="K19" s="663" t="s">
        <v>101</v>
      </c>
      <c r="L19" s="663">
        <v>2</v>
      </c>
      <c r="M19" s="663" t="s">
        <v>805</v>
      </c>
      <c r="N19" s="666" t="s">
        <v>806</v>
      </c>
      <c r="O19" s="663">
        <v>3</v>
      </c>
      <c r="P19" s="663">
        <v>10</v>
      </c>
      <c r="Q19" s="663">
        <v>5</v>
      </c>
      <c r="R19" s="663">
        <v>5</v>
      </c>
      <c r="S19" s="663">
        <v>2</v>
      </c>
      <c r="T19" s="663">
        <v>1</v>
      </c>
      <c r="U19" s="663">
        <v>1</v>
      </c>
      <c r="V19" s="665" t="s">
        <v>760</v>
      </c>
      <c r="W19" s="663">
        <v>2</v>
      </c>
      <c r="X19" s="663" t="s">
        <v>805</v>
      </c>
      <c r="Y19" s="666" t="s">
        <v>806</v>
      </c>
      <c r="Z19" s="663">
        <v>3</v>
      </c>
      <c r="AA19" s="663">
        <v>10</v>
      </c>
      <c r="AB19" s="663">
        <v>5</v>
      </c>
      <c r="AC19" s="663">
        <v>5</v>
      </c>
      <c r="AD19" s="663">
        <v>2</v>
      </c>
      <c r="AE19" s="663">
        <v>1</v>
      </c>
      <c r="AF19" s="663">
        <v>1</v>
      </c>
      <c r="AG19" s="665" t="s">
        <v>760</v>
      </c>
      <c r="AH19" s="663">
        <v>2</v>
      </c>
      <c r="AI19" s="663" t="s">
        <v>803</v>
      </c>
      <c r="AJ19" s="667" t="s">
        <v>804</v>
      </c>
      <c r="AK19" s="663">
        <v>3</v>
      </c>
      <c r="AL19" s="663">
        <v>10</v>
      </c>
      <c r="AM19" s="663">
        <v>5</v>
      </c>
      <c r="AN19" s="663">
        <v>5</v>
      </c>
      <c r="AO19" s="663">
        <v>2</v>
      </c>
      <c r="AP19" s="663">
        <v>1</v>
      </c>
      <c r="AQ19" s="663">
        <v>1</v>
      </c>
      <c r="AR19" s="663" t="s">
        <v>101</v>
      </c>
      <c r="AS19" s="663">
        <v>2</v>
      </c>
      <c r="AT19" s="663" t="s">
        <v>803</v>
      </c>
      <c r="AU19" s="667" t="s">
        <v>804</v>
      </c>
      <c r="AV19" s="663">
        <v>3</v>
      </c>
      <c r="AW19" s="663">
        <v>10</v>
      </c>
      <c r="AX19" s="663">
        <v>5</v>
      </c>
      <c r="AY19" s="663">
        <v>5</v>
      </c>
      <c r="AZ19" s="663">
        <v>2</v>
      </c>
      <c r="BA19" s="663">
        <v>1</v>
      </c>
      <c r="BB19" s="663">
        <v>1</v>
      </c>
      <c r="BC19" s="663" t="s">
        <v>101</v>
      </c>
      <c r="BD19" s="663">
        <v>2</v>
      </c>
      <c r="BE19" s="663" t="s">
        <v>805</v>
      </c>
      <c r="BF19" s="666" t="s">
        <v>806</v>
      </c>
      <c r="BG19" s="663">
        <v>3</v>
      </c>
      <c r="BH19" s="663">
        <v>10</v>
      </c>
      <c r="BI19" s="663">
        <v>5</v>
      </c>
      <c r="BJ19" s="663">
        <v>5</v>
      </c>
      <c r="BK19" s="663">
        <v>2</v>
      </c>
      <c r="BL19" s="663">
        <v>1</v>
      </c>
      <c r="BM19" s="663">
        <v>1</v>
      </c>
      <c r="BN19" s="776" t="s">
        <v>760</v>
      </c>
      <c r="BO19" s="802">
        <v>2</v>
      </c>
      <c r="BP19" s="803" t="s">
        <v>810</v>
      </c>
      <c r="BQ19" s="803" t="s">
        <v>117</v>
      </c>
      <c r="BR19" s="804">
        <v>3</v>
      </c>
      <c r="BS19" s="805">
        <v>10</v>
      </c>
      <c r="BT19" s="804">
        <v>5</v>
      </c>
      <c r="BU19" s="804">
        <v>5</v>
      </c>
      <c r="BV19" s="804">
        <v>2</v>
      </c>
      <c r="BW19" s="805">
        <v>1</v>
      </c>
      <c r="BX19" s="804">
        <v>1</v>
      </c>
      <c r="BY19" s="806" t="s">
        <v>667</v>
      </c>
    </row>
    <row r="20" spans="1:77" ht="16.5" thickBot="1" x14ac:dyDescent="0.3">
      <c r="A20" s="663">
        <v>2</v>
      </c>
      <c r="B20" s="663" t="s">
        <v>807</v>
      </c>
      <c r="C20" s="663" t="s">
        <v>119</v>
      </c>
      <c r="D20" s="663">
        <v>5</v>
      </c>
      <c r="E20" s="663">
        <v>20</v>
      </c>
      <c r="F20" s="663">
        <v>10</v>
      </c>
      <c r="G20" s="663">
        <v>10</v>
      </c>
      <c r="H20" s="663">
        <v>4</v>
      </c>
      <c r="I20" s="663">
        <v>2</v>
      </c>
      <c r="J20" s="663">
        <v>2</v>
      </c>
      <c r="K20" s="663" t="s">
        <v>667</v>
      </c>
      <c r="L20" s="663">
        <v>2</v>
      </c>
      <c r="M20" s="663" t="s">
        <v>808</v>
      </c>
      <c r="N20" s="666" t="s">
        <v>809</v>
      </c>
      <c r="O20" s="663">
        <v>5</v>
      </c>
      <c r="P20" s="663">
        <v>20</v>
      </c>
      <c r="Q20" s="663">
        <v>10</v>
      </c>
      <c r="R20" s="663">
        <v>10</v>
      </c>
      <c r="S20" s="663">
        <v>4</v>
      </c>
      <c r="T20" s="663">
        <v>2</v>
      </c>
      <c r="U20" s="663">
        <v>2</v>
      </c>
      <c r="V20" s="665" t="s">
        <v>756</v>
      </c>
      <c r="W20" s="663">
        <v>2</v>
      </c>
      <c r="X20" s="663" t="s">
        <v>808</v>
      </c>
      <c r="Y20" s="666" t="s">
        <v>809</v>
      </c>
      <c r="Z20" s="663">
        <v>5</v>
      </c>
      <c r="AA20" s="663">
        <v>20</v>
      </c>
      <c r="AB20" s="663">
        <v>10</v>
      </c>
      <c r="AC20" s="663">
        <v>10</v>
      </c>
      <c r="AD20" s="663">
        <v>4</v>
      </c>
      <c r="AE20" s="663">
        <v>2</v>
      </c>
      <c r="AF20" s="663">
        <v>2</v>
      </c>
      <c r="AG20" s="665" t="s">
        <v>756</v>
      </c>
      <c r="AH20" s="663">
        <v>2</v>
      </c>
      <c r="AI20" s="663" t="s">
        <v>807</v>
      </c>
      <c r="AJ20" s="667" t="s">
        <v>119</v>
      </c>
      <c r="AK20" s="663">
        <v>5</v>
      </c>
      <c r="AL20" s="663">
        <v>20</v>
      </c>
      <c r="AM20" s="663">
        <v>10</v>
      </c>
      <c r="AN20" s="663">
        <v>10</v>
      </c>
      <c r="AO20" s="663">
        <v>4</v>
      </c>
      <c r="AP20" s="663">
        <v>2</v>
      </c>
      <c r="AQ20" s="663">
        <v>2</v>
      </c>
      <c r="AR20" s="663" t="s">
        <v>667</v>
      </c>
      <c r="AS20" s="663">
        <v>2</v>
      </c>
      <c r="AT20" s="663" t="s">
        <v>807</v>
      </c>
      <c r="AU20" s="663" t="s">
        <v>119</v>
      </c>
      <c r="AV20" s="663">
        <v>5</v>
      </c>
      <c r="AW20" s="663">
        <v>20</v>
      </c>
      <c r="AX20" s="663">
        <v>10</v>
      </c>
      <c r="AY20" s="663">
        <v>10</v>
      </c>
      <c r="AZ20" s="663">
        <v>4</v>
      </c>
      <c r="BA20" s="663">
        <v>2</v>
      </c>
      <c r="BB20" s="663">
        <v>2</v>
      </c>
      <c r="BC20" s="663" t="s">
        <v>667</v>
      </c>
      <c r="BD20" s="663">
        <v>2</v>
      </c>
      <c r="BE20" s="663" t="s">
        <v>808</v>
      </c>
      <c r="BF20" s="666" t="s">
        <v>809</v>
      </c>
      <c r="BG20" s="663">
        <v>5</v>
      </c>
      <c r="BH20" s="663">
        <v>20</v>
      </c>
      <c r="BI20" s="663">
        <v>10</v>
      </c>
      <c r="BJ20" s="663">
        <v>10</v>
      </c>
      <c r="BK20" s="663">
        <v>4</v>
      </c>
      <c r="BL20" s="663">
        <v>2</v>
      </c>
      <c r="BM20" s="663">
        <v>2</v>
      </c>
      <c r="BN20" s="776" t="s">
        <v>756</v>
      </c>
      <c r="BO20" s="813"/>
      <c r="BP20" s="814"/>
      <c r="BQ20" s="815" t="s">
        <v>135</v>
      </c>
      <c r="BR20" s="816">
        <v>30</v>
      </c>
      <c r="BS20" s="817">
        <v>120</v>
      </c>
      <c r="BT20" s="816">
        <v>60</v>
      </c>
      <c r="BU20" s="816">
        <v>60</v>
      </c>
      <c r="BV20" s="816">
        <v>22</v>
      </c>
      <c r="BW20" s="817">
        <v>11</v>
      </c>
      <c r="BX20" s="816">
        <v>11</v>
      </c>
      <c r="BY20" s="818"/>
    </row>
    <row r="21" spans="1:77" x14ac:dyDescent="0.25">
      <c r="A21" s="663">
        <v>2</v>
      </c>
      <c r="B21" s="663" t="s">
        <v>810</v>
      </c>
      <c r="C21" s="663" t="s">
        <v>117</v>
      </c>
      <c r="D21" s="663">
        <v>3</v>
      </c>
      <c r="E21" s="663">
        <v>10</v>
      </c>
      <c r="F21" s="663">
        <v>5</v>
      </c>
      <c r="G21" s="663">
        <v>5</v>
      </c>
      <c r="H21" s="663">
        <v>2</v>
      </c>
      <c r="I21" s="663">
        <v>1</v>
      </c>
      <c r="J21" s="663">
        <v>1</v>
      </c>
      <c r="K21" s="663" t="s">
        <v>667</v>
      </c>
      <c r="L21" s="663">
        <v>2</v>
      </c>
      <c r="M21" s="663" t="s">
        <v>811</v>
      </c>
      <c r="N21" s="666" t="s">
        <v>812</v>
      </c>
      <c r="O21" s="663">
        <v>3</v>
      </c>
      <c r="P21" s="663">
        <v>10</v>
      </c>
      <c r="Q21" s="663">
        <v>5</v>
      </c>
      <c r="R21" s="663">
        <v>5</v>
      </c>
      <c r="S21" s="663">
        <v>2</v>
      </c>
      <c r="T21" s="663">
        <v>1</v>
      </c>
      <c r="U21" s="663">
        <v>1</v>
      </c>
      <c r="V21" s="665" t="s">
        <v>756</v>
      </c>
      <c r="W21" s="663">
        <v>2</v>
      </c>
      <c r="X21" s="663" t="s">
        <v>811</v>
      </c>
      <c r="Y21" s="666" t="s">
        <v>812</v>
      </c>
      <c r="Z21" s="663">
        <v>3</v>
      </c>
      <c r="AA21" s="663">
        <v>10</v>
      </c>
      <c r="AB21" s="663">
        <v>5</v>
      </c>
      <c r="AC21" s="663">
        <v>5</v>
      </c>
      <c r="AD21" s="663">
        <v>2</v>
      </c>
      <c r="AE21" s="663">
        <v>1</v>
      </c>
      <c r="AF21" s="663">
        <v>1</v>
      </c>
      <c r="AG21" s="665" t="s">
        <v>756</v>
      </c>
      <c r="AH21" s="663">
        <v>2</v>
      </c>
      <c r="AI21" s="663" t="s">
        <v>810</v>
      </c>
      <c r="AJ21" s="663" t="s">
        <v>117</v>
      </c>
      <c r="AK21" s="663">
        <v>3</v>
      </c>
      <c r="AL21" s="663">
        <v>10</v>
      </c>
      <c r="AM21" s="663">
        <v>5</v>
      </c>
      <c r="AN21" s="663">
        <v>5</v>
      </c>
      <c r="AO21" s="663">
        <v>2</v>
      </c>
      <c r="AP21" s="663">
        <v>1</v>
      </c>
      <c r="AQ21" s="663">
        <v>1</v>
      </c>
      <c r="AR21" s="663" t="s">
        <v>667</v>
      </c>
      <c r="AS21" s="663">
        <v>2</v>
      </c>
      <c r="AT21" s="663" t="s">
        <v>810</v>
      </c>
      <c r="AU21" s="663" t="s">
        <v>117</v>
      </c>
      <c r="AV21" s="663">
        <v>3</v>
      </c>
      <c r="AW21" s="663">
        <v>10</v>
      </c>
      <c r="AX21" s="663">
        <v>5</v>
      </c>
      <c r="AY21" s="663">
        <v>5</v>
      </c>
      <c r="AZ21" s="663">
        <v>2</v>
      </c>
      <c r="BA21" s="663">
        <v>1</v>
      </c>
      <c r="BB21" s="663">
        <v>1</v>
      </c>
      <c r="BC21" s="663" t="s">
        <v>667</v>
      </c>
      <c r="BD21" s="663">
        <v>2</v>
      </c>
      <c r="BE21" s="663" t="s">
        <v>811</v>
      </c>
      <c r="BF21" s="666" t="s">
        <v>812</v>
      </c>
      <c r="BG21" s="663">
        <v>3</v>
      </c>
      <c r="BH21" s="663">
        <v>10</v>
      </c>
      <c r="BI21" s="663">
        <v>5</v>
      </c>
      <c r="BJ21" s="663">
        <v>5</v>
      </c>
      <c r="BK21" s="663">
        <v>2</v>
      </c>
      <c r="BL21" s="663">
        <v>1</v>
      </c>
      <c r="BM21" s="663">
        <v>1</v>
      </c>
      <c r="BN21" s="776" t="s">
        <v>756</v>
      </c>
      <c r="BO21" s="842">
        <v>3</v>
      </c>
      <c r="BP21" s="809" t="s">
        <v>815</v>
      </c>
      <c r="BQ21" s="843" t="s">
        <v>816</v>
      </c>
      <c r="BR21" s="810">
        <v>4</v>
      </c>
      <c r="BS21" s="811">
        <v>15</v>
      </c>
      <c r="BT21" s="810">
        <v>5</v>
      </c>
      <c r="BU21" s="810">
        <v>10</v>
      </c>
      <c r="BV21" s="810">
        <v>3</v>
      </c>
      <c r="BW21" s="811">
        <v>1</v>
      </c>
      <c r="BX21" s="810">
        <v>2</v>
      </c>
      <c r="BY21" s="812" t="s">
        <v>101</v>
      </c>
    </row>
    <row r="22" spans="1:77" x14ac:dyDescent="0.25">
      <c r="A22" s="663">
        <v>2</v>
      </c>
      <c r="B22" s="663" t="s">
        <v>813</v>
      </c>
      <c r="C22" s="663" t="s">
        <v>814</v>
      </c>
      <c r="D22" s="663">
        <v>0</v>
      </c>
      <c r="E22" s="663">
        <v>0</v>
      </c>
      <c r="F22" s="663">
        <v>0</v>
      </c>
      <c r="G22" s="663">
        <v>0</v>
      </c>
      <c r="H22" s="663">
        <v>0</v>
      </c>
      <c r="I22" s="663">
        <v>0</v>
      </c>
      <c r="J22" s="663">
        <v>0</v>
      </c>
      <c r="K22" s="663" t="s">
        <v>28</v>
      </c>
      <c r="L22" s="663">
        <v>2</v>
      </c>
      <c r="M22" s="663"/>
      <c r="N22" s="663" t="s">
        <v>693</v>
      </c>
      <c r="O22" s="663">
        <v>0</v>
      </c>
      <c r="P22" s="663">
        <v>0</v>
      </c>
      <c r="Q22" s="663">
        <v>0</v>
      </c>
      <c r="R22" s="663">
        <v>0</v>
      </c>
      <c r="S22" s="663">
        <v>2</v>
      </c>
      <c r="T22" s="663">
        <v>0</v>
      </c>
      <c r="U22" s="663">
        <v>2</v>
      </c>
      <c r="V22" s="692" t="s">
        <v>786</v>
      </c>
      <c r="W22" s="663">
        <v>2</v>
      </c>
      <c r="X22" s="663"/>
      <c r="Y22" s="663" t="s">
        <v>693</v>
      </c>
      <c r="Z22" s="663">
        <v>0</v>
      </c>
      <c r="AA22" s="663">
        <v>0</v>
      </c>
      <c r="AB22" s="663">
        <v>0</v>
      </c>
      <c r="AC22" s="663">
        <v>0</v>
      </c>
      <c r="AD22" s="663">
        <v>2</v>
      </c>
      <c r="AE22" s="663">
        <v>0</v>
      </c>
      <c r="AF22" s="663">
        <v>2</v>
      </c>
      <c r="AG22" s="692" t="s">
        <v>786</v>
      </c>
      <c r="AH22" s="663">
        <v>2</v>
      </c>
      <c r="AI22" s="663" t="s">
        <v>813</v>
      </c>
      <c r="AJ22" s="663" t="s">
        <v>814</v>
      </c>
      <c r="AK22" s="663">
        <v>0</v>
      </c>
      <c r="AL22" s="663">
        <v>0</v>
      </c>
      <c r="AM22" s="663">
        <v>0</v>
      </c>
      <c r="AN22" s="663">
        <v>0</v>
      </c>
      <c r="AO22" s="663">
        <v>0</v>
      </c>
      <c r="AP22" s="663">
        <v>0</v>
      </c>
      <c r="AQ22" s="663">
        <v>0</v>
      </c>
      <c r="AR22" s="663" t="s">
        <v>28</v>
      </c>
      <c r="AS22" s="663">
        <v>2</v>
      </c>
      <c r="AT22" s="663" t="s">
        <v>813</v>
      </c>
      <c r="AU22" s="663" t="s">
        <v>814</v>
      </c>
      <c r="AV22" s="663">
        <v>0</v>
      </c>
      <c r="AW22" s="663">
        <v>0</v>
      </c>
      <c r="AX22" s="663">
        <v>0</v>
      </c>
      <c r="AY22" s="663">
        <v>0</v>
      </c>
      <c r="AZ22" s="663">
        <v>0</v>
      </c>
      <c r="BA22" s="663">
        <v>0</v>
      </c>
      <c r="BB22" s="663">
        <v>0</v>
      </c>
      <c r="BC22" s="663" t="s">
        <v>28</v>
      </c>
      <c r="BD22" s="663">
        <v>2</v>
      </c>
      <c r="BE22" s="663"/>
      <c r="BF22" s="663" t="s">
        <v>693</v>
      </c>
      <c r="BG22" s="663">
        <v>0</v>
      </c>
      <c r="BH22" s="663">
        <v>0</v>
      </c>
      <c r="BI22" s="663">
        <v>0</v>
      </c>
      <c r="BJ22" s="663">
        <v>0</v>
      </c>
      <c r="BK22" s="663">
        <v>2</v>
      </c>
      <c r="BL22" s="663">
        <v>0</v>
      </c>
      <c r="BM22" s="663">
        <v>2</v>
      </c>
      <c r="BN22" s="692" t="s">
        <v>786</v>
      </c>
      <c r="BO22" s="835">
        <v>3</v>
      </c>
      <c r="BP22" s="784" t="s">
        <v>824</v>
      </c>
      <c r="BQ22" s="844" t="s">
        <v>1456</v>
      </c>
      <c r="BR22" s="783">
        <v>5</v>
      </c>
      <c r="BS22" s="785">
        <v>20</v>
      </c>
      <c r="BT22" s="783">
        <v>10</v>
      </c>
      <c r="BU22" s="783">
        <v>10</v>
      </c>
      <c r="BV22" s="783">
        <v>3</v>
      </c>
      <c r="BW22" s="785">
        <v>2</v>
      </c>
      <c r="BX22" s="783">
        <v>1</v>
      </c>
      <c r="BY22" s="793" t="s">
        <v>667</v>
      </c>
    </row>
    <row r="23" spans="1:77" ht="16.5" thickBot="1" x14ac:dyDescent="0.3">
      <c r="A23" s="663">
        <v>2</v>
      </c>
      <c r="B23" s="663"/>
      <c r="C23" s="663" t="s">
        <v>693</v>
      </c>
      <c r="D23" s="663">
        <v>0</v>
      </c>
      <c r="E23" s="663">
        <v>0</v>
      </c>
      <c r="F23" s="663">
        <v>0</v>
      </c>
      <c r="G23" s="663">
        <v>0</v>
      </c>
      <c r="H23" s="663">
        <v>2</v>
      </c>
      <c r="I23" s="663">
        <v>0</v>
      </c>
      <c r="J23" s="663">
        <v>2</v>
      </c>
      <c r="K23" s="663" t="s">
        <v>28</v>
      </c>
      <c r="L23" s="662"/>
      <c r="M23" s="662"/>
      <c r="N23" s="662"/>
      <c r="O23" s="662"/>
      <c r="P23" s="662"/>
      <c r="Q23" s="662"/>
      <c r="R23" s="662"/>
      <c r="S23" s="662"/>
      <c r="T23" s="662"/>
      <c r="U23" s="662"/>
      <c r="V23" s="662"/>
      <c r="W23" s="662"/>
      <c r="X23" s="662"/>
      <c r="Y23" s="662"/>
      <c r="Z23" s="662"/>
      <c r="AA23" s="662"/>
      <c r="AB23" s="662"/>
      <c r="AC23" s="662"/>
      <c r="AD23" s="662"/>
      <c r="AE23" s="662"/>
      <c r="AF23" s="662"/>
      <c r="AG23" s="662"/>
      <c r="AH23" s="663">
        <v>2</v>
      </c>
      <c r="AI23" s="663"/>
      <c r="AJ23" s="663" t="s">
        <v>693</v>
      </c>
      <c r="AK23" s="663">
        <v>0</v>
      </c>
      <c r="AL23" s="663">
        <v>0</v>
      </c>
      <c r="AM23" s="663">
        <v>0</v>
      </c>
      <c r="AN23" s="663">
        <v>0</v>
      </c>
      <c r="AO23" s="663">
        <v>2</v>
      </c>
      <c r="AP23" s="663">
        <v>0</v>
      </c>
      <c r="AQ23" s="663">
        <v>2</v>
      </c>
      <c r="AR23" s="663" t="s">
        <v>28</v>
      </c>
      <c r="AS23" s="663">
        <v>2</v>
      </c>
      <c r="AT23" s="663"/>
      <c r="AU23" s="663" t="s">
        <v>693</v>
      </c>
      <c r="AV23" s="663">
        <v>0</v>
      </c>
      <c r="AW23" s="663">
        <v>0</v>
      </c>
      <c r="AX23" s="663">
        <v>0</v>
      </c>
      <c r="AY23" s="663">
        <v>0</v>
      </c>
      <c r="AZ23" s="663">
        <v>2</v>
      </c>
      <c r="BA23" s="663">
        <v>0</v>
      </c>
      <c r="BB23" s="663">
        <v>2</v>
      </c>
      <c r="BC23" s="663" t="s">
        <v>28</v>
      </c>
      <c r="BD23" s="662"/>
      <c r="BE23" s="662"/>
      <c r="BF23" s="662"/>
      <c r="BG23" s="662"/>
      <c r="BH23" s="662"/>
      <c r="BI23" s="662"/>
      <c r="BJ23" s="662"/>
      <c r="BK23" s="662"/>
      <c r="BL23" s="662"/>
      <c r="BM23" s="662"/>
      <c r="BN23" s="736"/>
      <c r="BO23" s="835">
        <v>3</v>
      </c>
      <c r="BP23" s="784" t="s">
        <v>831</v>
      </c>
      <c r="BQ23" s="844" t="s">
        <v>104</v>
      </c>
      <c r="BR23" s="783">
        <v>5</v>
      </c>
      <c r="BS23" s="785">
        <v>20</v>
      </c>
      <c r="BT23" s="783">
        <v>10</v>
      </c>
      <c r="BU23" s="783">
        <v>10</v>
      </c>
      <c r="BV23" s="783">
        <v>4</v>
      </c>
      <c r="BW23" s="785">
        <v>2</v>
      </c>
      <c r="BX23" s="783">
        <v>2</v>
      </c>
      <c r="BY23" s="793" t="s">
        <v>101</v>
      </c>
    </row>
    <row r="24" spans="1:77" ht="17.25" thickTop="1" thickBot="1" x14ac:dyDescent="0.3">
      <c r="A24" s="658"/>
      <c r="B24" s="658"/>
      <c r="C24" s="661" t="s">
        <v>135</v>
      </c>
      <c r="D24" s="658">
        <f t="shared" ref="D24:J24" si="6">SUM(D14:D23)</f>
        <v>30</v>
      </c>
      <c r="E24" s="658">
        <f t="shared" si="6"/>
        <v>120</v>
      </c>
      <c r="F24" s="658">
        <f t="shared" si="6"/>
        <v>60</v>
      </c>
      <c r="G24" s="658">
        <f t="shared" si="6"/>
        <v>60</v>
      </c>
      <c r="H24" s="658">
        <f t="shared" si="6"/>
        <v>24</v>
      </c>
      <c r="I24" s="658">
        <f t="shared" si="6"/>
        <v>11</v>
      </c>
      <c r="J24" s="658">
        <f t="shared" si="6"/>
        <v>13</v>
      </c>
      <c r="K24" s="658"/>
      <c r="L24" s="658"/>
      <c r="M24" s="658"/>
      <c r="N24" s="661" t="s">
        <v>135</v>
      </c>
      <c r="O24" s="658">
        <f t="shared" ref="O24:U24" si="7">SUM(O14:O23)</f>
        <v>30</v>
      </c>
      <c r="P24" s="658">
        <f t="shared" si="7"/>
        <v>120</v>
      </c>
      <c r="Q24" s="658">
        <f t="shared" si="7"/>
        <v>60</v>
      </c>
      <c r="R24" s="658">
        <f t="shared" si="7"/>
        <v>60</v>
      </c>
      <c r="S24" s="658">
        <f t="shared" si="7"/>
        <v>24</v>
      </c>
      <c r="T24" s="658">
        <f t="shared" si="7"/>
        <v>11</v>
      </c>
      <c r="U24" s="658">
        <f t="shared" si="7"/>
        <v>13</v>
      </c>
      <c r="V24" s="658"/>
      <c r="W24" s="660"/>
      <c r="X24" s="660"/>
      <c r="Y24" s="661" t="s">
        <v>135</v>
      </c>
      <c r="Z24" s="660">
        <f t="shared" ref="Z24:AF24" si="8">SUM(Z14:Z23)</f>
        <v>30</v>
      </c>
      <c r="AA24" s="660">
        <f t="shared" si="8"/>
        <v>120</v>
      </c>
      <c r="AB24" s="660">
        <f t="shared" si="8"/>
        <v>60</v>
      </c>
      <c r="AC24" s="660">
        <f t="shared" si="8"/>
        <v>60</v>
      </c>
      <c r="AD24" s="660">
        <f t="shared" si="8"/>
        <v>24</v>
      </c>
      <c r="AE24" s="660">
        <f t="shared" si="8"/>
        <v>11</v>
      </c>
      <c r="AF24" s="660">
        <f t="shared" si="8"/>
        <v>13</v>
      </c>
      <c r="AG24" s="660"/>
      <c r="AH24" s="658"/>
      <c r="AI24" s="658"/>
      <c r="AJ24" s="661" t="s">
        <v>135</v>
      </c>
      <c r="AK24" s="658">
        <f t="shared" ref="AK24:AQ24" si="9">SUM(AK14:AK23)</f>
        <v>30</v>
      </c>
      <c r="AL24" s="658">
        <f t="shared" si="9"/>
        <v>120</v>
      </c>
      <c r="AM24" s="658">
        <f t="shared" si="9"/>
        <v>60</v>
      </c>
      <c r="AN24" s="658">
        <f t="shared" si="9"/>
        <v>60</v>
      </c>
      <c r="AO24" s="658">
        <f t="shared" si="9"/>
        <v>24</v>
      </c>
      <c r="AP24" s="658">
        <f t="shared" si="9"/>
        <v>11</v>
      </c>
      <c r="AQ24" s="658">
        <f t="shared" si="9"/>
        <v>13</v>
      </c>
      <c r="AR24" s="658"/>
      <c r="AS24" s="658"/>
      <c r="AT24" s="658"/>
      <c r="AU24" s="661" t="s">
        <v>135</v>
      </c>
      <c r="AV24" s="658">
        <f t="shared" ref="AV24:BB24" si="10">SUM(AV14:AV23)</f>
        <v>30</v>
      </c>
      <c r="AW24" s="658">
        <f t="shared" si="10"/>
        <v>120</v>
      </c>
      <c r="AX24" s="658">
        <f t="shared" si="10"/>
        <v>60</v>
      </c>
      <c r="AY24" s="658">
        <f t="shared" si="10"/>
        <v>60</v>
      </c>
      <c r="AZ24" s="658">
        <f t="shared" si="10"/>
        <v>24</v>
      </c>
      <c r="BA24" s="658">
        <f t="shared" si="10"/>
        <v>11</v>
      </c>
      <c r="BB24" s="658">
        <f t="shared" si="10"/>
        <v>13</v>
      </c>
      <c r="BC24" s="658"/>
      <c r="BD24" s="658"/>
      <c r="BE24" s="658"/>
      <c r="BF24" s="661" t="s">
        <v>135</v>
      </c>
      <c r="BG24" s="658">
        <f t="shared" ref="BG24:BM24" si="11">SUM(BG14:BG23)</f>
        <v>30</v>
      </c>
      <c r="BH24" s="658">
        <f t="shared" si="11"/>
        <v>120</v>
      </c>
      <c r="BI24" s="658">
        <f t="shared" si="11"/>
        <v>60</v>
      </c>
      <c r="BJ24" s="658">
        <f t="shared" si="11"/>
        <v>60</v>
      </c>
      <c r="BK24" s="658">
        <f t="shared" si="11"/>
        <v>24</v>
      </c>
      <c r="BL24" s="658">
        <f t="shared" si="11"/>
        <v>11</v>
      </c>
      <c r="BM24" s="658">
        <f t="shared" si="11"/>
        <v>13</v>
      </c>
      <c r="BN24" s="778"/>
      <c r="BO24" s="835">
        <v>3</v>
      </c>
      <c r="BP24" s="784" t="s">
        <v>834</v>
      </c>
      <c r="BQ24" s="844" t="s">
        <v>107</v>
      </c>
      <c r="BR24" s="783">
        <v>5</v>
      </c>
      <c r="BS24" s="785">
        <v>20</v>
      </c>
      <c r="BT24" s="783">
        <v>10</v>
      </c>
      <c r="BU24" s="783">
        <v>10</v>
      </c>
      <c r="BV24" s="783">
        <v>4</v>
      </c>
      <c r="BW24" s="785">
        <v>2</v>
      </c>
      <c r="BX24" s="783">
        <v>2</v>
      </c>
      <c r="BY24" s="793" t="s">
        <v>667</v>
      </c>
    </row>
    <row r="25" spans="1:77" ht="16.5" thickTop="1" x14ac:dyDescent="0.25">
      <c r="A25" s="691">
        <v>3</v>
      </c>
      <c r="B25" s="663" t="s">
        <v>815</v>
      </c>
      <c r="C25" s="694" t="s">
        <v>816</v>
      </c>
      <c r="D25" s="663">
        <v>4</v>
      </c>
      <c r="E25" s="663">
        <v>15</v>
      </c>
      <c r="F25" s="663">
        <v>5</v>
      </c>
      <c r="G25" s="663">
        <v>10</v>
      </c>
      <c r="H25" s="663">
        <v>3</v>
      </c>
      <c r="I25" s="663">
        <v>1</v>
      </c>
      <c r="J25" s="663">
        <v>2</v>
      </c>
      <c r="K25" s="663" t="s">
        <v>101</v>
      </c>
      <c r="L25" s="663">
        <v>3</v>
      </c>
      <c r="M25" s="663" t="s">
        <v>817</v>
      </c>
      <c r="N25" s="666" t="s">
        <v>818</v>
      </c>
      <c r="O25" s="663">
        <v>4</v>
      </c>
      <c r="P25" s="663">
        <v>15</v>
      </c>
      <c r="Q25" s="663">
        <v>5</v>
      </c>
      <c r="R25" s="663">
        <v>10</v>
      </c>
      <c r="S25" s="663">
        <v>3</v>
      </c>
      <c r="T25" s="663">
        <v>1</v>
      </c>
      <c r="U25" s="663">
        <v>2</v>
      </c>
      <c r="V25" s="665" t="s">
        <v>760</v>
      </c>
      <c r="W25" s="663">
        <v>3</v>
      </c>
      <c r="X25" s="663" t="s">
        <v>817</v>
      </c>
      <c r="Y25" s="666" t="s">
        <v>818</v>
      </c>
      <c r="Z25" s="663">
        <v>4</v>
      </c>
      <c r="AA25" s="663">
        <v>15</v>
      </c>
      <c r="AB25" s="663">
        <v>5</v>
      </c>
      <c r="AC25" s="663">
        <v>10</v>
      </c>
      <c r="AD25" s="663">
        <v>3</v>
      </c>
      <c r="AE25" s="663">
        <v>1</v>
      </c>
      <c r="AF25" s="663">
        <v>2</v>
      </c>
      <c r="AG25" s="665" t="s">
        <v>760</v>
      </c>
      <c r="AH25" s="691">
        <v>3</v>
      </c>
      <c r="AI25" s="663" t="s">
        <v>815</v>
      </c>
      <c r="AJ25" s="694" t="s">
        <v>816</v>
      </c>
      <c r="AK25" s="663">
        <v>4</v>
      </c>
      <c r="AL25" s="663">
        <v>15</v>
      </c>
      <c r="AM25" s="663">
        <v>5</v>
      </c>
      <c r="AN25" s="663">
        <v>10</v>
      </c>
      <c r="AO25" s="663">
        <v>3</v>
      </c>
      <c r="AP25" s="663">
        <v>1</v>
      </c>
      <c r="AQ25" s="663">
        <v>2</v>
      </c>
      <c r="AR25" s="663" t="s">
        <v>101</v>
      </c>
      <c r="AS25" s="663">
        <v>3</v>
      </c>
      <c r="AT25" s="663" t="s">
        <v>815</v>
      </c>
      <c r="AU25" s="668" t="s">
        <v>816</v>
      </c>
      <c r="AV25" s="663">
        <v>4</v>
      </c>
      <c r="AW25" s="663">
        <v>15</v>
      </c>
      <c r="AX25" s="663">
        <v>5</v>
      </c>
      <c r="AY25" s="663">
        <v>10</v>
      </c>
      <c r="AZ25" s="663">
        <v>3</v>
      </c>
      <c r="BA25" s="663">
        <v>1</v>
      </c>
      <c r="BB25" s="663">
        <v>2</v>
      </c>
      <c r="BC25" s="663" t="s">
        <v>101</v>
      </c>
      <c r="BD25" s="663">
        <v>3</v>
      </c>
      <c r="BE25" s="663" t="s">
        <v>817</v>
      </c>
      <c r="BF25" s="666" t="s">
        <v>818</v>
      </c>
      <c r="BG25" s="663">
        <v>4</v>
      </c>
      <c r="BH25" s="663">
        <v>15</v>
      </c>
      <c r="BI25" s="663">
        <v>5</v>
      </c>
      <c r="BJ25" s="663">
        <v>10</v>
      </c>
      <c r="BK25" s="663">
        <v>3</v>
      </c>
      <c r="BL25" s="663">
        <v>1</v>
      </c>
      <c r="BM25" s="663">
        <v>2</v>
      </c>
      <c r="BN25" s="776" t="s">
        <v>760</v>
      </c>
      <c r="BO25" s="835">
        <v>3</v>
      </c>
      <c r="BP25" s="784" t="s">
        <v>819</v>
      </c>
      <c r="BQ25" s="844" t="s">
        <v>24</v>
      </c>
      <c r="BR25" s="783">
        <v>5</v>
      </c>
      <c r="BS25" s="785">
        <v>15</v>
      </c>
      <c r="BT25" s="783">
        <v>5</v>
      </c>
      <c r="BU25" s="783">
        <v>10</v>
      </c>
      <c r="BV25" s="783">
        <v>3</v>
      </c>
      <c r="BW25" s="785">
        <v>1</v>
      </c>
      <c r="BX25" s="783">
        <v>2</v>
      </c>
      <c r="BY25" s="793" t="s">
        <v>667</v>
      </c>
    </row>
    <row r="26" spans="1:77" x14ac:dyDescent="0.25">
      <c r="A26" s="691">
        <v>3</v>
      </c>
      <c r="B26" s="663" t="s">
        <v>819</v>
      </c>
      <c r="C26" s="694" t="s">
        <v>24</v>
      </c>
      <c r="D26" s="663">
        <v>5</v>
      </c>
      <c r="E26" s="663">
        <v>15</v>
      </c>
      <c r="F26" s="663">
        <v>5</v>
      </c>
      <c r="G26" s="663">
        <v>10</v>
      </c>
      <c r="H26" s="663">
        <v>3</v>
      </c>
      <c r="I26" s="663">
        <v>1</v>
      </c>
      <c r="J26" s="663">
        <v>2</v>
      </c>
      <c r="K26" s="663" t="s">
        <v>667</v>
      </c>
      <c r="L26" s="663">
        <v>3</v>
      </c>
      <c r="M26" s="663" t="s">
        <v>820</v>
      </c>
      <c r="N26" s="666" t="s">
        <v>821</v>
      </c>
      <c r="O26" s="663">
        <v>5</v>
      </c>
      <c r="P26" s="663">
        <v>15</v>
      </c>
      <c r="Q26" s="663">
        <v>5</v>
      </c>
      <c r="R26" s="663">
        <v>10</v>
      </c>
      <c r="S26" s="663">
        <v>3</v>
      </c>
      <c r="T26" s="663">
        <v>1</v>
      </c>
      <c r="U26" s="663">
        <v>2</v>
      </c>
      <c r="V26" s="665" t="s">
        <v>756</v>
      </c>
      <c r="W26" s="663">
        <v>3</v>
      </c>
      <c r="X26" s="663" t="s">
        <v>822</v>
      </c>
      <c r="Y26" s="666" t="s">
        <v>823</v>
      </c>
      <c r="Z26" s="663">
        <v>5</v>
      </c>
      <c r="AA26" s="663">
        <v>20</v>
      </c>
      <c r="AB26" s="663">
        <v>10</v>
      </c>
      <c r="AC26" s="663">
        <v>10</v>
      </c>
      <c r="AD26" s="663">
        <v>3</v>
      </c>
      <c r="AE26" s="663">
        <v>2</v>
      </c>
      <c r="AF26" s="663">
        <v>1</v>
      </c>
      <c r="AG26" s="665" t="s">
        <v>756</v>
      </c>
      <c r="AH26" s="691">
        <v>3</v>
      </c>
      <c r="AI26" s="663" t="s">
        <v>824</v>
      </c>
      <c r="AJ26" s="694" t="s">
        <v>161</v>
      </c>
      <c r="AK26" s="663">
        <v>5</v>
      </c>
      <c r="AL26" s="663">
        <v>20</v>
      </c>
      <c r="AM26" s="663">
        <v>10</v>
      </c>
      <c r="AN26" s="663">
        <v>10</v>
      </c>
      <c r="AO26" s="663">
        <v>3</v>
      </c>
      <c r="AP26" s="663">
        <v>2</v>
      </c>
      <c r="AQ26" s="663">
        <v>1</v>
      </c>
      <c r="AR26" s="663" t="s">
        <v>667</v>
      </c>
      <c r="AS26" s="663">
        <v>3</v>
      </c>
      <c r="AT26" s="663" t="s">
        <v>824</v>
      </c>
      <c r="AU26" s="664" t="s">
        <v>161</v>
      </c>
      <c r="AV26" s="663">
        <v>5</v>
      </c>
      <c r="AW26" s="663">
        <v>20</v>
      </c>
      <c r="AX26" s="663">
        <v>10</v>
      </c>
      <c r="AY26" s="663">
        <v>10</v>
      </c>
      <c r="AZ26" s="663">
        <v>3</v>
      </c>
      <c r="BA26" s="663">
        <v>2</v>
      </c>
      <c r="BB26" s="663">
        <v>1</v>
      </c>
      <c r="BC26" s="663" t="s">
        <v>667</v>
      </c>
      <c r="BD26" s="663">
        <v>3</v>
      </c>
      <c r="BE26" s="663" t="s">
        <v>822</v>
      </c>
      <c r="BF26" s="666" t="s">
        <v>823</v>
      </c>
      <c r="BG26" s="663">
        <v>5</v>
      </c>
      <c r="BH26" s="663">
        <v>20</v>
      </c>
      <c r="BI26" s="663">
        <v>10</v>
      </c>
      <c r="BJ26" s="663">
        <v>10</v>
      </c>
      <c r="BK26" s="663">
        <v>3</v>
      </c>
      <c r="BL26" s="663">
        <v>2</v>
      </c>
      <c r="BM26" s="663">
        <v>1</v>
      </c>
      <c r="BN26" s="776" t="s">
        <v>756</v>
      </c>
      <c r="BO26" s="835">
        <v>3</v>
      </c>
      <c r="BP26" s="786"/>
      <c r="BQ26" s="845" t="s">
        <v>840</v>
      </c>
      <c r="BR26" s="783">
        <v>3</v>
      </c>
      <c r="BS26" s="785">
        <v>10</v>
      </c>
      <c r="BT26" s="783">
        <v>0</v>
      </c>
      <c r="BU26" s="783">
        <v>10</v>
      </c>
      <c r="BV26" s="783">
        <v>2</v>
      </c>
      <c r="BW26" s="785">
        <v>0</v>
      </c>
      <c r="BX26" s="783">
        <v>2</v>
      </c>
      <c r="BY26" s="793" t="s">
        <v>101</v>
      </c>
    </row>
    <row r="27" spans="1:77" ht="16.5" thickBot="1" x14ac:dyDescent="0.3">
      <c r="A27" s="691">
        <v>3</v>
      </c>
      <c r="B27" s="663" t="s">
        <v>824</v>
      </c>
      <c r="C27" s="694" t="s">
        <v>161</v>
      </c>
      <c r="D27" s="663">
        <v>5</v>
      </c>
      <c r="E27" s="663">
        <v>20</v>
      </c>
      <c r="F27" s="663">
        <v>10</v>
      </c>
      <c r="G27" s="663">
        <v>10</v>
      </c>
      <c r="H27" s="663">
        <v>3</v>
      </c>
      <c r="I27" s="663">
        <v>2</v>
      </c>
      <c r="J27" s="663">
        <v>1</v>
      </c>
      <c r="K27" s="663" t="s">
        <v>667</v>
      </c>
      <c r="L27" s="663">
        <v>3</v>
      </c>
      <c r="M27" s="663" t="s">
        <v>822</v>
      </c>
      <c r="N27" s="666" t="s">
        <v>823</v>
      </c>
      <c r="O27" s="663">
        <v>5</v>
      </c>
      <c r="P27" s="663">
        <v>20</v>
      </c>
      <c r="Q27" s="663">
        <v>10</v>
      </c>
      <c r="R27" s="663">
        <v>10</v>
      </c>
      <c r="S27" s="663">
        <v>3</v>
      </c>
      <c r="T27" s="663">
        <v>2</v>
      </c>
      <c r="U27" s="663">
        <v>1</v>
      </c>
      <c r="V27" s="665" t="s">
        <v>756</v>
      </c>
      <c r="W27" s="663">
        <v>3</v>
      </c>
      <c r="X27" s="663" t="s">
        <v>825</v>
      </c>
      <c r="Y27" s="666" t="s">
        <v>826</v>
      </c>
      <c r="Z27" s="668">
        <v>5</v>
      </c>
      <c r="AA27" s="668">
        <v>15</v>
      </c>
      <c r="AB27" s="664">
        <v>10</v>
      </c>
      <c r="AC27" s="664">
        <v>5</v>
      </c>
      <c r="AD27" s="668">
        <v>3</v>
      </c>
      <c r="AE27" s="664">
        <v>2</v>
      </c>
      <c r="AF27" s="664">
        <v>1</v>
      </c>
      <c r="AG27" s="665" t="s">
        <v>756</v>
      </c>
      <c r="AH27" s="691">
        <v>3</v>
      </c>
      <c r="AI27" s="663" t="s">
        <v>827</v>
      </c>
      <c r="AJ27" s="690" t="s">
        <v>3</v>
      </c>
      <c r="AK27" s="668">
        <v>5</v>
      </c>
      <c r="AL27" s="668">
        <v>15</v>
      </c>
      <c r="AM27" s="664">
        <v>10</v>
      </c>
      <c r="AN27" s="664">
        <v>5</v>
      </c>
      <c r="AO27" s="668">
        <v>3</v>
      </c>
      <c r="AP27" s="664">
        <v>2</v>
      </c>
      <c r="AQ27" s="664">
        <v>1</v>
      </c>
      <c r="AR27" s="663" t="s">
        <v>667</v>
      </c>
      <c r="AS27" s="663">
        <v>3</v>
      </c>
      <c r="AT27" s="663" t="s">
        <v>828</v>
      </c>
      <c r="AU27" s="664" t="s">
        <v>729</v>
      </c>
      <c r="AV27" s="668">
        <v>5</v>
      </c>
      <c r="AW27" s="668">
        <v>15</v>
      </c>
      <c r="AX27" s="663">
        <v>5</v>
      </c>
      <c r="AY27" s="663">
        <v>10</v>
      </c>
      <c r="AZ27" s="668">
        <v>3</v>
      </c>
      <c r="BA27" s="663">
        <v>1</v>
      </c>
      <c r="BB27" s="663">
        <v>2</v>
      </c>
      <c r="BC27" s="663" t="s">
        <v>667</v>
      </c>
      <c r="BD27" s="663">
        <v>3</v>
      </c>
      <c r="BE27" s="663" t="s">
        <v>829</v>
      </c>
      <c r="BF27" s="666" t="s">
        <v>830</v>
      </c>
      <c r="BG27" s="668">
        <v>5</v>
      </c>
      <c r="BH27" s="668">
        <v>15</v>
      </c>
      <c r="BI27" s="663">
        <v>5</v>
      </c>
      <c r="BJ27" s="663">
        <v>10</v>
      </c>
      <c r="BK27" s="668">
        <v>3</v>
      </c>
      <c r="BL27" s="663">
        <v>1</v>
      </c>
      <c r="BM27" s="663">
        <v>2</v>
      </c>
      <c r="BN27" s="776" t="s">
        <v>756</v>
      </c>
      <c r="BO27" s="836">
        <v>3</v>
      </c>
      <c r="BP27" s="807"/>
      <c r="BQ27" s="846" t="s">
        <v>842</v>
      </c>
      <c r="BR27" s="804">
        <v>3</v>
      </c>
      <c r="BS27" s="805">
        <v>10</v>
      </c>
      <c r="BT27" s="804">
        <v>5</v>
      </c>
      <c r="BU27" s="804">
        <v>5</v>
      </c>
      <c r="BV27" s="804">
        <v>2</v>
      </c>
      <c r="BW27" s="805">
        <v>1</v>
      </c>
      <c r="BX27" s="804">
        <v>1</v>
      </c>
      <c r="BY27" s="806" t="s">
        <v>101</v>
      </c>
    </row>
    <row r="28" spans="1:77" ht="16.5" thickBot="1" x14ac:dyDescent="0.3">
      <c r="A28" s="691">
        <v>3</v>
      </c>
      <c r="B28" s="663" t="s">
        <v>831</v>
      </c>
      <c r="C28" s="694" t="s">
        <v>104</v>
      </c>
      <c r="D28" s="663">
        <v>5</v>
      </c>
      <c r="E28" s="663">
        <v>20</v>
      </c>
      <c r="F28" s="663">
        <v>10</v>
      </c>
      <c r="G28" s="663">
        <v>10</v>
      </c>
      <c r="H28" s="663">
        <v>4</v>
      </c>
      <c r="I28" s="663">
        <v>2</v>
      </c>
      <c r="J28" s="663">
        <v>2</v>
      </c>
      <c r="K28" s="663" t="s">
        <v>101</v>
      </c>
      <c r="L28" s="663">
        <v>3</v>
      </c>
      <c r="M28" s="663" t="s">
        <v>832</v>
      </c>
      <c r="N28" s="666" t="s">
        <v>833</v>
      </c>
      <c r="O28" s="663">
        <v>5</v>
      </c>
      <c r="P28" s="663">
        <v>20</v>
      </c>
      <c r="Q28" s="663">
        <v>10</v>
      </c>
      <c r="R28" s="663">
        <v>10</v>
      </c>
      <c r="S28" s="663">
        <v>4</v>
      </c>
      <c r="T28" s="663">
        <v>2</v>
      </c>
      <c r="U28" s="663">
        <v>2</v>
      </c>
      <c r="V28" s="665" t="s">
        <v>760</v>
      </c>
      <c r="W28" s="663">
        <v>3</v>
      </c>
      <c r="X28" s="663" t="s">
        <v>832</v>
      </c>
      <c r="Y28" s="666" t="s">
        <v>833</v>
      </c>
      <c r="Z28" s="663">
        <v>5</v>
      </c>
      <c r="AA28" s="663">
        <v>20</v>
      </c>
      <c r="AB28" s="663">
        <v>10</v>
      </c>
      <c r="AC28" s="663">
        <v>10</v>
      </c>
      <c r="AD28" s="663">
        <v>4</v>
      </c>
      <c r="AE28" s="663">
        <v>2</v>
      </c>
      <c r="AF28" s="663">
        <v>2</v>
      </c>
      <c r="AG28" s="665" t="s">
        <v>760</v>
      </c>
      <c r="AH28" s="691">
        <v>3</v>
      </c>
      <c r="AI28" s="663" t="s">
        <v>831</v>
      </c>
      <c r="AJ28" s="694" t="s">
        <v>104</v>
      </c>
      <c r="AK28" s="663">
        <v>5</v>
      </c>
      <c r="AL28" s="663">
        <v>20</v>
      </c>
      <c r="AM28" s="663">
        <v>10</v>
      </c>
      <c r="AN28" s="663">
        <v>10</v>
      </c>
      <c r="AO28" s="663">
        <v>4</v>
      </c>
      <c r="AP28" s="663">
        <v>2</v>
      </c>
      <c r="AQ28" s="663">
        <v>2</v>
      </c>
      <c r="AR28" s="663" t="s">
        <v>101</v>
      </c>
      <c r="AS28" s="663">
        <v>3</v>
      </c>
      <c r="AT28" s="663" t="s">
        <v>831</v>
      </c>
      <c r="AU28" s="664" t="s">
        <v>104</v>
      </c>
      <c r="AV28" s="663">
        <v>5</v>
      </c>
      <c r="AW28" s="663">
        <v>20</v>
      </c>
      <c r="AX28" s="663">
        <v>10</v>
      </c>
      <c r="AY28" s="663">
        <v>10</v>
      </c>
      <c r="AZ28" s="663">
        <v>4</v>
      </c>
      <c r="BA28" s="663">
        <v>2</v>
      </c>
      <c r="BB28" s="663">
        <v>2</v>
      </c>
      <c r="BC28" s="663" t="s">
        <v>101</v>
      </c>
      <c r="BD28" s="663">
        <v>3</v>
      </c>
      <c r="BE28" s="663" t="s">
        <v>832</v>
      </c>
      <c r="BF28" s="666" t="s">
        <v>833</v>
      </c>
      <c r="BG28" s="663">
        <v>5</v>
      </c>
      <c r="BH28" s="663">
        <v>20</v>
      </c>
      <c r="BI28" s="663">
        <v>10</v>
      </c>
      <c r="BJ28" s="663">
        <v>10</v>
      </c>
      <c r="BK28" s="663">
        <v>4</v>
      </c>
      <c r="BL28" s="663">
        <v>2</v>
      </c>
      <c r="BM28" s="663">
        <v>2</v>
      </c>
      <c r="BN28" s="776" t="s">
        <v>760</v>
      </c>
      <c r="BO28" s="813"/>
      <c r="BP28" s="814"/>
      <c r="BQ28" s="815" t="s">
        <v>135</v>
      </c>
      <c r="BR28" s="816">
        <v>30</v>
      </c>
      <c r="BS28" s="817">
        <v>110</v>
      </c>
      <c r="BT28" s="816">
        <v>45</v>
      </c>
      <c r="BU28" s="816">
        <v>65</v>
      </c>
      <c r="BV28" s="816">
        <v>21</v>
      </c>
      <c r="BW28" s="817">
        <v>9</v>
      </c>
      <c r="BX28" s="816">
        <v>11</v>
      </c>
      <c r="BY28" s="818"/>
    </row>
    <row r="29" spans="1:77" x14ac:dyDescent="0.25">
      <c r="A29" s="691">
        <v>3</v>
      </c>
      <c r="B29" s="663" t="s">
        <v>834</v>
      </c>
      <c r="C29" s="694" t="s">
        <v>107</v>
      </c>
      <c r="D29" s="663">
        <v>5</v>
      </c>
      <c r="E29" s="663">
        <v>20</v>
      </c>
      <c r="F29" s="663">
        <v>10</v>
      </c>
      <c r="G29" s="663">
        <v>10</v>
      </c>
      <c r="H29" s="663">
        <v>4</v>
      </c>
      <c r="I29" s="663">
        <v>2</v>
      </c>
      <c r="J29" s="663">
        <v>2</v>
      </c>
      <c r="K29" s="663" t="s">
        <v>667</v>
      </c>
      <c r="L29" s="663">
        <v>3</v>
      </c>
      <c r="M29" s="663" t="s">
        <v>835</v>
      </c>
      <c r="N29" s="666" t="s">
        <v>836</v>
      </c>
      <c r="O29" s="663">
        <v>5</v>
      </c>
      <c r="P29" s="663">
        <v>20</v>
      </c>
      <c r="Q29" s="663">
        <v>10</v>
      </c>
      <c r="R29" s="663">
        <v>10</v>
      </c>
      <c r="S29" s="663">
        <v>4</v>
      </c>
      <c r="T29" s="663">
        <v>2</v>
      </c>
      <c r="U29" s="663">
        <v>2</v>
      </c>
      <c r="V29" s="665" t="s">
        <v>756</v>
      </c>
      <c r="W29" s="663">
        <v>3</v>
      </c>
      <c r="X29" s="663" t="s">
        <v>835</v>
      </c>
      <c r="Y29" s="666" t="s">
        <v>836</v>
      </c>
      <c r="Z29" s="663">
        <v>5</v>
      </c>
      <c r="AA29" s="663">
        <v>20</v>
      </c>
      <c r="AB29" s="663">
        <v>10</v>
      </c>
      <c r="AC29" s="663">
        <v>10</v>
      </c>
      <c r="AD29" s="663">
        <v>4</v>
      </c>
      <c r="AE29" s="663">
        <v>2</v>
      </c>
      <c r="AF29" s="663">
        <v>2</v>
      </c>
      <c r="AG29" s="665" t="s">
        <v>756</v>
      </c>
      <c r="AH29" s="691">
        <v>3</v>
      </c>
      <c r="AI29" s="663" t="s">
        <v>834</v>
      </c>
      <c r="AJ29" s="694" t="s">
        <v>107</v>
      </c>
      <c r="AK29" s="663">
        <v>5</v>
      </c>
      <c r="AL29" s="663">
        <v>20</v>
      </c>
      <c r="AM29" s="663">
        <v>10</v>
      </c>
      <c r="AN29" s="663">
        <v>10</v>
      </c>
      <c r="AO29" s="663">
        <v>4</v>
      </c>
      <c r="AP29" s="663">
        <v>2</v>
      </c>
      <c r="AQ29" s="663">
        <v>2</v>
      </c>
      <c r="AR29" s="663" t="s">
        <v>667</v>
      </c>
      <c r="AS29" s="663">
        <v>3</v>
      </c>
      <c r="AT29" s="663" t="s">
        <v>837</v>
      </c>
      <c r="AU29" s="663" t="s">
        <v>388</v>
      </c>
      <c r="AV29" s="668">
        <v>5</v>
      </c>
      <c r="AW29" s="668">
        <v>20</v>
      </c>
      <c r="AX29" s="663">
        <v>10</v>
      </c>
      <c r="AY29" s="663">
        <v>10</v>
      </c>
      <c r="AZ29" s="668">
        <v>4</v>
      </c>
      <c r="BA29" s="663">
        <v>2</v>
      </c>
      <c r="BB29" s="663">
        <v>2</v>
      </c>
      <c r="BC29" s="663" t="s">
        <v>667</v>
      </c>
      <c r="BD29" s="663">
        <v>3</v>
      </c>
      <c r="BE29" s="663" t="s">
        <v>838</v>
      </c>
      <c r="BF29" s="666" t="s">
        <v>839</v>
      </c>
      <c r="BG29" s="668">
        <v>5</v>
      </c>
      <c r="BH29" s="668">
        <v>20</v>
      </c>
      <c r="BI29" s="663">
        <v>10</v>
      </c>
      <c r="BJ29" s="663">
        <v>10</v>
      </c>
      <c r="BK29" s="668">
        <v>4</v>
      </c>
      <c r="BL29" s="663">
        <v>2</v>
      </c>
      <c r="BM29" s="663">
        <v>2</v>
      </c>
      <c r="BN29" s="776" t="s">
        <v>756</v>
      </c>
      <c r="BO29" s="808">
        <v>4</v>
      </c>
      <c r="BP29" s="809" t="s">
        <v>862</v>
      </c>
      <c r="BQ29" s="809" t="s">
        <v>863</v>
      </c>
      <c r="BR29" s="810">
        <v>3</v>
      </c>
      <c r="BS29" s="811">
        <v>10</v>
      </c>
      <c r="BT29" s="810">
        <v>5</v>
      </c>
      <c r="BU29" s="810">
        <v>5</v>
      </c>
      <c r="BV29" s="810">
        <v>2</v>
      </c>
      <c r="BW29" s="811">
        <v>1</v>
      </c>
      <c r="BX29" s="810">
        <v>1</v>
      </c>
      <c r="BY29" s="812" t="s">
        <v>667</v>
      </c>
    </row>
    <row r="30" spans="1:77" x14ac:dyDescent="0.25">
      <c r="A30" s="691">
        <v>3</v>
      </c>
      <c r="B30" s="663"/>
      <c r="C30" s="693" t="s">
        <v>840</v>
      </c>
      <c r="D30" s="663">
        <v>3</v>
      </c>
      <c r="E30" s="663">
        <v>10</v>
      </c>
      <c r="F30" s="663">
        <v>0</v>
      </c>
      <c r="G30" s="663">
        <v>10</v>
      </c>
      <c r="H30" s="663">
        <v>2</v>
      </c>
      <c r="I30" s="663">
        <v>0</v>
      </c>
      <c r="J30" s="663">
        <v>2</v>
      </c>
      <c r="K30" s="663" t="s">
        <v>101</v>
      </c>
      <c r="L30" s="663">
        <v>3</v>
      </c>
      <c r="M30" s="663"/>
      <c r="N30" s="688" t="s">
        <v>841</v>
      </c>
      <c r="O30" s="663">
        <v>3</v>
      </c>
      <c r="P30" s="663">
        <v>10</v>
      </c>
      <c r="Q30" s="663">
        <v>0</v>
      </c>
      <c r="R30" s="663">
        <v>10</v>
      </c>
      <c r="S30" s="663">
        <v>2</v>
      </c>
      <c r="T30" s="663">
        <v>0</v>
      </c>
      <c r="U30" s="663">
        <v>2</v>
      </c>
      <c r="V30" s="665" t="s">
        <v>760</v>
      </c>
      <c r="W30" s="663">
        <v>3</v>
      </c>
      <c r="X30" s="663"/>
      <c r="Y30" s="688" t="s">
        <v>841</v>
      </c>
      <c r="Z30" s="663">
        <v>3</v>
      </c>
      <c r="AA30" s="663">
        <v>10</v>
      </c>
      <c r="AB30" s="663">
        <v>0</v>
      </c>
      <c r="AC30" s="663">
        <v>10</v>
      </c>
      <c r="AD30" s="663">
        <v>2</v>
      </c>
      <c r="AE30" s="663">
        <v>0</v>
      </c>
      <c r="AF30" s="663">
        <v>2</v>
      </c>
      <c r="AG30" s="665" t="s">
        <v>760</v>
      </c>
      <c r="AH30" s="691">
        <v>3</v>
      </c>
      <c r="AI30" s="663"/>
      <c r="AJ30" s="693" t="s">
        <v>840</v>
      </c>
      <c r="AK30" s="663">
        <v>3</v>
      </c>
      <c r="AL30" s="663">
        <v>10</v>
      </c>
      <c r="AM30" s="663">
        <v>0</v>
      </c>
      <c r="AN30" s="663">
        <v>10</v>
      </c>
      <c r="AO30" s="663">
        <v>2</v>
      </c>
      <c r="AP30" s="663">
        <v>0</v>
      </c>
      <c r="AQ30" s="663">
        <v>2</v>
      </c>
      <c r="AR30" s="663" t="s">
        <v>101</v>
      </c>
      <c r="AS30" s="663">
        <v>3</v>
      </c>
      <c r="AT30" s="663"/>
      <c r="AU30" s="687" t="s">
        <v>840</v>
      </c>
      <c r="AV30" s="663">
        <v>3</v>
      </c>
      <c r="AW30" s="663">
        <v>10</v>
      </c>
      <c r="AX30" s="663">
        <v>0</v>
      </c>
      <c r="AY30" s="663">
        <v>10</v>
      </c>
      <c r="AZ30" s="663">
        <v>2</v>
      </c>
      <c r="BA30" s="663">
        <v>0</v>
      </c>
      <c r="BB30" s="663">
        <v>2</v>
      </c>
      <c r="BC30" s="663" t="s">
        <v>101</v>
      </c>
      <c r="BD30" s="663">
        <v>3</v>
      </c>
      <c r="BE30" s="663"/>
      <c r="BF30" s="688" t="s">
        <v>841</v>
      </c>
      <c r="BG30" s="663">
        <v>3</v>
      </c>
      <c r="BH30" s="663">
        <v>10</v>
      </c>
      <c r="BI30" s="663">
        <v>0</v>
      </c>
      <c r="BJ30" s="663">
        <v>10</v>
      </c>
      <c r="BK30" s="663">
        <v>2</v>
      </c>
      <c r="BL30" s="663">
        <v>0</v>
      </c>
      <c r="BM30" s="663">
        <v>2</v>
      </c>
      <c r="BN30" s="776" t="s">
        <v>760</v>
      </c>
      <c r="BO30" s="792">
        <v>4</v>
      </c>
      <c r="BP30" s="784" t="s">
        <v>873</v>
      </c>
      <c r="BQ30" s="784" t="s">
        <v>105</v>
      </c>
      <c r="BR30" s="783">
        <v>4</v>
      </c>
      <c r="BS30" s="785">
        <v>20</v>
      </c>
      <c r="BT30" s="783">
        <v>5</v>
      </c>
      <c r="BU30" s="783">
        <v>15</v>
      </c>
      <c r="BV30" s="783">
        <v>3</v>
      </c>
      <c r="BW30" s="785">
        <v>1</v>
      </c>
      <c r="BX30" s="783">
        <v>2</v>
      </c>
      <c r="BY30" s="793" t="s">
        <v>101</v>
      </c>
    </row>
    <row r="31" spans="1:77" x14ac:dyDescent="0.25">
      <c r="A31" s="691">
        <v>3</v>
      </c>
      <c r="B31" s="663"/>
      <c r="C31" s="693" t="s">
        <v>842</v>
      </c>
      <c r="D31" s="668">
        <v>3</v>
      </c>
      <c r="E31" s="668">
        <v>10</v>
      </c>
      <c r="F31" s="668">
        <v>5</v>
      </c>
      <c r="G31" s="668">
        <v>5</v>
      </c>
      <c r="H31" s="668">
        <v>2</v>
      </c>
      <c r="I31" s="668">
        <v>1</v>
      </c>
      <c r="J31" s="668">
        <v>1</v>
      </c>
      <c r="K31" s="663" t="s">
        <v>101</v>
      </c>
      <c r="L31" s="663">
        <v>3</v>
      </c>
      <c r="M31" s="663"/>
      <c r="N31" s="688" t="s">
        <v>843</v>
      </c>
      <c r="O31" s="668">
        <v>3</v>
      </c>
      <c r="P31" s="668">
        <v>10</v>
      </c>
      <c r="Q31" s="668">
        <v>5</v>
      </c>
      <c r="R31" s="668">
        <v>5</v>
      </c>
      <c r="S31" s="668">
        <v>2</v>
      </c>
      <c r="T31" s="668">
        <v>1</v>
      </c>
      <c r="U31" s="668">
        <v>1</v>
      </c>
      <c r="V31" s="665" t="s">
        <v>760</v>
      </c>
      <c r="W31" s="663">
        <v>3</v>
      </c>
      <c r="X31" s="663"/>
      <c r="Y31" s="688" t="s">
        <v>843</v>
      </c>
      <c r="Z31" s="668">
        <v>3</v>
      </c>
      <c r="AA31" s="668">
        <v>10</v>
      </c>
      <c r="AB31" s="668">
        <v>5</v>
      </c>
      <c r="AC31" s="668">
        <v>5</v>
      </c>
      <c r="AD31" s="668">
        <v>2</v>
      </c>
      <c r="AE31" s="668">
        <v>1</v>
      </c>
      <c r="AF31" s="668">
        <v>1</v>
      </c>
      <c r="AG31" s="665" t="s">
        <v>760</v>
      </c>
      <c r="AH31" s="691">
        <v>3</v>
      </c>
      <c r="AI31" s="663"/>
      <c r="AJ31" s="693" t="s">
        <v>842</v>
      </c>
      <c r="AK31" s="663">
        <v>3</v>
      </c>
      <c r="AL31" s="663">
        <v>10</v>
      </c>
      <c r="AM31" s="663">
        <v>5</v>
      </c>
      <c r="AN31" s="663">
        <v>5</v>
      </c>
      <c r="AO31" s="663">
        <v>2</v>
      </c>
      <c r="AP31" s="663">
        <v>1</v>
      </c>
      <c r="AQ31" s="663">
        <v>1</v>
      </c>
      <c r="AR31" s="663" t="s">
        <v>101</v>
      </c>
      <c r="AS31" s="663">
        <v>3</v>
      </c>
      <c r="AT31" s="663"/>
      <c r="AU31" s="687" t="s">
        <v>842</v>
      </c>
      <c r="AV31" s="668">
        <v>3</v>
      </c>
      <c r="AW31" s="668">
        <v>10</v>
      </c>
      <c r="AX31" s="668">
        <v>5</v>
      </c>
      <c r="AY31" s="668">
        <v>5</v>
      </c>
      <c r="AZ31" s="668">
        <v>2</v>
      </c>
      <c r="BA31" s="668">
        <v>1</v>
      </c>
      <c r="BB31" s="668">
        <v>1</v>
      </c>
      <c r="BC31" s="663" t="s">
        <v>101</v>
      </c>
      <c r="BD31" s="663">
        <v>3</v>
      </c>
      <c r="BE31" s="663"/>
      <c r="BF31" s="688" t="s">
        <v>843</v>
      </c>
      <c r="BG31" s="668">
        <v>3</v>
      </c>
      <c r="BH31" s="668">
        <v>10</v>
      </c>
      <c r="BI31" s="668">
        <v>5</v>
      </c>
      <c r="BJ31" s="668">
        <v>5</v>
      </c>
      <c r="BK31" s="668">
        <v>2</v>
      </c>
      <c r="BL31" s="668">
        <v>1</v>
      </c>
      <c r="BM31" s="668">
        <v>1</v>
      </c>
      <c r="BN31" s="776" t="s">
        <v>760</v>
      </c>
      <c r="BO31" s="792">
        <v>4</v>
      </c>
      <c r="BP31" s="784" t="s">
        <v>884</v>
      </c>
      <c r="BQ31" s="784" t="s">
        <v>157</v>
      </c>
      <c r="BR31" s="783">
        <v>4</v>
      </c>
      <c r="BS31" s="785">
        <v>20</v>
      </c>
      <c r="BT31" s="783">
        <v>0</v>
      </c>
      <c r="BU31" s="783">
        <v>20</v>
      </c>
      <c r="BV31" s="783">
        <v>4</v>
      </c>
      <c r="BW31" s="785">
        <v>0</v>
      </c>
      <c r="BX31" s="783">
        <v>4</v>
      </c>
      <c r="BY31" s="793" t="s">
        <v>101</v>
      </c>
    </row>
    <row r="32" spans="1:77" x14ac:dyDescent="0.25">
      <c r="A32" s="663">
        <v>3</v>
      </c>
      <c r="B32" s="663" t="s">
        <v>844</v>
      </c>
      <c r="C32" s="663" t="s">
        <v>845</v>
      </c>
      <c r="D32" s="663">
        <v>0</v>
      </c>
      <c r="E32" s="663">
        <v>0</v>
      </c>
      <c r="F32" s="663">
        <v>0</v>
      </c>
      <c r="G32" s="663">
        <v>0</v>
      </c>
      <c r="H32" s="663">
        <v>0</v>
      </c>
      <c r="I32" s="663">
        <v>0</v>
      </c>
      <c r="J32" s="663">
        <v>0</v>
      </c>
      <c r="K32" s="663" t="s">
        <v>28</v>
      </c>
      <c r="L32" s="663">
        <v>3</v>
      </c>
      <c r="M32" s="663"/>
      <c r="N32" s="663" t="s">
        <v>846</v>
      </c>
      <c r="O32" s="663">
        <v>0</v>
      </c>
      <c r="P32" s="663">
        <v>0</v>
      </c>
      <c r="Q32" s="663">
        <v>0</v>
      </c>
      <c r="R32" s="663">
        <v>0</v>
      </c>
      <c r="S32" s="663">
        <v>2</v>
      </c>
      <c r="T32" s="663">
        <v>0</v>
      </c>
      <c r="U32" s="663">
        <v>2</v>
      </c>
      <c r="V32" s="692" t="s">
        <v>786</v>
      </c>
      <c r="W32" s="663">
        <v>3</v>
      </c>
      <c r="X32" s="663"/>
      <c r="Y32" s="663" t="s">
        <v>846</v>
      </c>
      <c r="Z32" s="663">
        <v>0</v>
      </c>
      <c r="AA32" s="663">
        <v>0</v>
      </c>
      <c r="AB32" s="663">
        <v>0</v>
      </c>
      <c r="AC32" s="663">
        <v>0</v>
      </c>
      <c r="AD32" s="663">
        <v>2</v>
      </c>
      <c r="AE32" s="663">
        <v>0</v>
      </c>
      <c r="AF32" s="663">
        <v>2</v>
      </c>
      <c r="AG32" s="692" t="s">
        <v>786</v>
      </c>
      <c r="AH32" s="663">
        <v>3</v>
      </c>
      <c r="AI32" s="663" t="s">
        <v>844</v>
      </c>
      <c r="AJ32" s="663" t="s">
        <v>845</v>
      </c>
      <c r="AK32" s="663">
        <v>0</v>
      </c>
      <c r="AL32" s="663">
        <v>0</v>
      </c>
      <c r="AM32" s="663">
        <v>0</v>
      </c>
      <c r="AN32" s="663">
        <v>0</v>
      </c>
      <c r="AO32" s="663">
        <v>0</v>
      </c>
      <c r="AP32" s="663">
        <v>0</v>
      </c>
      <c r="AQ32" s="663">
        <v>0</v>
      </c>
      <c r="AR32" s="663" t="s">
        <v>28</v>
      </c>
      <c r="AS32" s="663">
        <v>3</v>
      </c>
      <c r="AT32" s="663" t="s">
        <v>844</v>
      </c>
      <c r="AU32" s="663" t="s">
        <v>845</v>
      </c>
      <c r="AV32" s="663">
        <v>0</v>
      </c>
      <c r="AW32" s="663">
        <v>0</v>
      </c>
      <c r="AX32" s="663">
        <v>0</v>
      </c>
      <c r="AY32" s="663">
        <v>0</v>
      </c>
      <c r="AZ32" s="663">
        <v>0</v>
      </c>
      <c r="BA32" s="663">
        <v>0</v>
      </c>
      <c r="BB32" s="663">
        <v>0</v>
      </c>
      <c r="BC32" s="663" t="s">
        <v>28</v>
      </c>
      <c r="BD32" s="663">
        <v>3</v>
      </c>
      <c r="BE32" s="663"/>
      <c r="BF32" s="663" t="s">
        <v>846</v>
      </c>
      <c r="BG32" s="663">
        <v>0</v>
      </c>
      <c r="BH32" s="663">
        <v>0</v>
      </c>
      <c r="BI32" s="663">
        <v>0</v>
      </c>
      <c r="BJ32" s="663">
        <v>0</v>
      </c>
      <c r="BK32" s="663">
        <v>2</v>
      </c>
      <c r="BL32" s="663">
        <v>0</v>
      </c>
      <c r="BM32" s="663">
        <v>2</v>
      </c>
      <c r="BN32" s="692" t="s">
        <v>786</v>
      </c>
      <c r="BO32" s="792">
        <v>4</v>
      </c>
      <c r="BP32" s="784" t="s">
        <v>869</v>
      </c>
      <c r="BQ32" s="784" t="s">
        <v>111</v>
      </c>
      <c r="BR32" s="783">
        <v>4</v>
      </c>
      <c r="BS32" s="785">
        <v>15</v>
      </c>
      <c r="BT32" s="783">
        <v>5</v>
      </c>
      <c r="BU32" s="783">
        <v>10</v>
      </c>
      <c r="BV32" s="783">
        <v>3</v>
      </c>
      <c r="BW32" s="785">
        <v>1</v>
      </c>
      <c r="BX32" s="783">
        <v>2</v>
      </c>
      <c r="BY32" s="793" t="s">
        <v>667</v>
      </c>
    </row>
    <row r="33" spans="1:77" ht="16.5" thickBot="1" x14ac:dyDescent="0.3">
      <c r="A33" s="663">
        <v>3</v>
      </c>
      <c r="B33" s="663"/>
      <c r="C33" s="663" t="s">
        <v>846</v>
      </c>
      <c r="D33" s="663">
        <v>0</v>
      </c>
      <c r="E33" s="663">
        <v>0</v>
      </c>
      <c r="F33" s="663">
        <v>0</v>
      </c>
      <c r="G33" s="663">
        <v>0</v>
      </c>
      <c r="H33" s="663">
        <v>2</v>
      </c>
      <c r="I33" s="663">
        <v>0</v>
      </c>
      <c r="J33" s="663">
        <v>2</v>
      </c>
      <c r="K33" s="663" t="s">
        <v>28</v>
      </c>
      <c r="L33" s="662"/>
      <c r="M33" s="662"/>
      <c r="N33" s="662"/>
      <c r="O33" s="662"/>
      <c r="P33" s="662"/>
      <c r="Q33" s="662"/>
      <c r="R33" s="662"/>
      <c r="S33" s="662"/>
      <c r="T33" s="662"/>
      <c r="U33" s="662"/>
      <c r="V33" s="662"/>
      <c r="W33" s="662"/>
      <c r="X33" s="662"/>
      <c r="Y33" s="662"/>
      <c r="Z33" s="662"/>
      <c r="AA33" s="662"/>
      <c r="AB33" s="662"/>
      <c r="AC33" s="662"/>
      <c r="AD33" s="662"/>
      <c r="AE33" s="662"/>
      <c r="AF33" s="662"/>
      <c r="AG33" s="662"/>
      <c r="AH33" s="663">
        <v>3</v>
      </c>
      <c r="AI33" s="663"/>
      <c r="AJ33" s="663" t="s">
        <v>846</v>
      </c>
      <c r="AK33" s="663">
        <v>0</v>
      </c>
      <c r="AL33" s="663">
        <v>0</v>
      </c>
      <c r="AM33" s="663">
        <v>0</v>
      </c>
      <c r="AN33" s="663">
        <v>0</v>
      </c>
      <c r="AO33" s="663">
        <v>2</v>
      </c>
      <c r="AP33" s="663">
        <v>0</v>
      </c>
      <c r="AQ33" s="663">
        <v>2</v>
      </c>
      <c r="AR33" s="663" t="s">
        <v>28</v>
      </c>
      <c r="AS33" s="663">
        <v>3</v>
      </c>
      <c r="AT33" s="663"/>
      <c r="AU33" s="663" t="s">
        <v>846</v>
      </c>
      <c r="AV33" s="663">
        <v>0</v>
      </c>
      <c r="AW33" s="663">
        <v>0</v>
      </c>
      <c r="AX33" s="663">
        <v>0</v>
      </c>
      <c r="AY33" s="663">
        <v>0</v>
      </c>
      <c r="AZ33" s="663">
        <v>2</v>
      </c>
      <c r="BA33" s="663">
        <v>0</v>
      </c>
      <c r="BB33" s="663">
        <v>2</v>
      </c>
      <c r="BC33" s="663" t="s">
        <v>28</v>
      </c>
      <c r="BD33" s="662"/>
      <c r="BE33" s="662"/>
      <c r="BF33" s="662"/>
      <c r="BG33" s="662"/>
      <c r="BH33" s="662"/>
      <c r="BI33" s="662"/>
      <c r="BJ33" s="662"/>
      <c r="BK33" s="662"/>
      <c r="BL33" s="662"/>
      <c r="BM33" s="662"/>
      <c r="BN33" s="736"/>
      <c r="BO33" s="792">
        <v>4</v>
      </c>
      <c r="BP33" s="784" t="s">
        <v>879</v>
      </c>
      <c r="BQ33" s="784" t="s">
        <v>175</v>
      </c>
      <c r="BR33" s="783">
        <v>3</v>
      </c>
      <c r="BS33" s="785">
        <v>10</v>
      </c>
      <c r="BT33" s="783">
        <v>0</v>
      </c>
      <c r="BU33" s="783">
        <v>10</v>
      </c>
      <c r="BV33" s="783">
        <v>2</v>
      </c>
      <c r="BW33" s="785">
        <v>0</v>
      </c>
      <c r="BX33" s="783">
        <v>2</v>
      </c>
      <c r="BY33" s="793" t="s">
        <v>101</v>
      </c>
    </row>
    <row r="34" spans="1:77" ht="17.25" thickTop="1" thickBot="1" x14ac:dyDescent="0.3">
      <c r="A34" s="658"/>
      <c r="B34" s="658"/>
      <c r="C34" s="661" t="s">
        <v>135</v>
      </c>
      <c r="D34" s="658">
        <f t="shared" ref="D34:J34" si="12">SUM(D25:D33)</f>
        <v>30</v>
      </c>
      <c r="E34" s="658">
        <f t="shared" si="12"/>
        <v>110</v>
      </c>
      <c r="F34" s="658">
        <f t="shared" si="12"/>
        <v>45</v>
      </c>
      <c r="G34" s="658">
        <f t="shared" si="12"/>
        <v>65</v>
      </c>
      <c r="H34" s="658">
        <f t="shared" si="12"/>
        <v>23</v>
      </c>
      <c r="I34" s="658">
        <f t="shared" si="12"/>
        <v>9</v>
      </c>
      <c r="J34" s="658">
        <f t="shared" si="12"/>
        <v>14</v>
      </c>
      <c r="K34" s="658"/>
      <c r="L34" s="658"/>
      <c r="M34" s="658"/>
      <c r="N34" s="661" t="s">
        <v>135</v>
      </c>
      <c r="O34" s="658">
        <f t="shared" ref="O34:U34" si="13">SUM(O25:O33)</f>
        <v>30</v>
      </c>
      <c r="P34" s="658">
        <f t="shared" si="13"/>
        <v>110</v>
      </c>
      <c r="Q34" s="658">
        <f t="shared" si="13"/>
        <v>45</v>
      </c>
      <c r="R34" s="658">
        <f t="shared" si="13"/>
        <v>65</v>
      </c>
      <c r="S34" s="658">
        <f t="shared" si="13"/>
        <v>23</v>
      </c>
      <c r="T34" s="658">
        <f t="shared" si="13"/>
        <v>9</v>
      </c>
      <c r="U34" s="658">
        <f t="shared" si="13"/>
        <v>14</v>
      </c>
      <c r="V34" s="658"/>
      <c r="W34" s="660"/>
      <c r="X34" s="660"/>
      <c r="Y34" s="661" t="s">
        <v>135</v>
      </c>
      <c r="Z34" s="660">
        <f t="shared" ref="Z34:AF34" si="14">SUM(Z25:Z33)</f>
        <v>30</v>
      </c>
      <c r="AA34" s="660">
        <f t="shared" si="14"/>
        <v>110</v>
      </c>
      <c r="AB34" s="660">
        <f t="shared" si="14"/>
        <v>50</v>
      </c>
      <c r="AC34" s="660">
        <f t="shared" si="14"/>
        <v>60</v>
      </c>
      <c r="AD34" s="660">
        <f t="shared" si="14"/>
        <v>23</v>
      </c>
      <c r="AE34" s="660">
        <f t="shared" si="14"/>
        <v>10</v>
      </c>
      <c r="AF34" s="660">
        <f t="shared" si="14"/>
        <v>13</v>
      </c>
      <c r="AG34" s="660"/>
      <c r="AH34" s="658"/>
      <c r="AI34" s="658"/>
      <c r="AJ34" s="661" t="s">
        <v>135</v>
      </c>
      <c r="AK34" s="658">
        <f t="shared" ref="AK34:AQ34" si="15">SUM(AK25:AK33)</f>
        <v>30</v>
      </c>
      <c r="AL34" s="658">
        <f t="shared" si="15"/>
        <v>110</v>
      </c>
      <c r="AM34" s="658">
        <f t="shared" si="15"/>
        <v>50</v>
      </c>
      <c r="AN34" s="658">
        <f t="shared" si="15"/>
        <v>60</v>
      </c>
      <c r="AO34" s="658">
        <f t="shared" si="15"/>
        <v>23</v>
      </c>
      <c r="AP34" s="658">
        <f t="shared" si="15"/>
        <v>10</v>
      </c>
      <c r="AQ34" s="658">
        <f t="shared" si="15"/>
        <v>13</v>
      </c>
      <c r="AR34" s="658"/>
      <c r="AS34" s="658"/>
      <c r="AT34" s="658"/>
      <c r="AU34" s="661" t="s">
        <v>135</v>
      </c>
      <c r="AV34" s="658">
        <f t="shared" ref="AV34:BB34" si="16">SUM(AV25:AV33)</f>
        <v>30</v>
      </c>
      <c r="AW34" s="658">
        <f t="shared" si="16"/>
        <v>110</v>
      </c>
      <c r="AX34" s="658">
        <f t="shared" si="16"/>
        <v>45</v>
      </c>
      <c r="AY34" s="658">
        <f t="shared" si="16"/>
        <v>65</v>
      </c>
      <c r="AZ34" s="658">
        <f t="shared" si="16"/>
        <v>23</v>
      </c>
      <c r="BA34" s="658">
        <f t="shared" si="16"/>
        <v>9</v>
      </c>
      <c r="BB34" s="658">
        <f t="shared" si="16"/>
        <v>14</v>
      </c>
      <c r="BC34" s="658"/>
      <c r="BD34" s="658"/>
      <c r="BE34" s="658"/>
      <c r="BF34" s="661" t="s">
        <v>135</v>
      </c>
      <c r="BG34" s="658">
        <f t="shared" ref="BG34:BM34" si="17">SUM(BG25:BG33)</f>
        <v>30</v>
      </c>
      <c r="BH34" s="658">
        <f t="shared" si="17"/>
        <v>110</v>
      </c>
      <c r="BI34" s="658">
        <f t="shared" si="17"/>
        <v>45</v>
      </c>
      <c r="BJ34" s="658">
        <f t="shared" si="17"/>
        <v>65</v>
      </c>
      <c r="BK34" s="658">
        <f t="shared" si="17"/>
        <v>23</v>
      </c>
      <c r="BL34" s="658">
        <f t="shared" si="17"/>
        <v>9</v>
      </c>
      <c r="BM34" s="658">
        <f t="shared" si="17"/>
        <v>14</v>
      </c>
      <c r="BN34" s="778"/>
      <c r="BO34" s="792">
        <v>4</v>
      </c>
      <c r="BP34" s="784" t="s">
        <v>1457</v>
      </c>
      <c r="BQ34" s="784" t="s">
        <v>241</v>
      </c>
      <c r="BR34" s="783">
        <v>3</v>
      </c>
      <c r="BS34" s="785">
        <v>10</v>
      </c>
      <c r="BT34" s="783">
        <v>5</v>
      </c>
      <c r="BU34" s="783">
        <v>5</v>
      </c>
      <c r="BV34" s="783">
        <v>2</v>
      </c>
      <c r="BW34" s="785">
        <v>1</v>
      </c>
      <c r="BX34" s="783">
        <v>1</v>
      </c>
      <c r="BY34" s="793" t="s">
        <v>101</v>
      </c>
    </row>
    <row r="35" spans="1:77" ht="16.5" thickTop="1" x14ac:dyDescent="0.25">
      <c r="A35" s="663">
        <v>4</v>
      </c>
      <c r="B35" s="663" t="s">
        <v>847</v>
      </c>
      <c r="C35" s="664" t="s">
        <v>66</v>
      </c>
      <c r="D35" s="668">
        <v>3</v>
      </c>
      <c r="E35" s="668">
        <v>10</v>
      </c>
      <c r="F35" s="668">
        <v>10</v>
      </c>
      <c r="G35" s="668">
        <v>0</v>
      </c>
      <c r="H35" s="668">
        <v>2</v>
      </c>
      <c r="I35" s="668">
        <v>2</v>
      </c>
      <c r="J35" s="668">
        <v>0</v>
      </c>
      <c r="K35" s="663" t="s">
        <v>667</v>
      </c>
      <c r="L35" s="663">
        <v>4</v>
      </c>
      <c r="M35" s="663" t="s">
        <v>848</v>
      </c>
      <c r="N35" s="666" t="s">
        <v>849</v>
      </c>
      <c r="O35" s="668">
        <v>3</v>
      </c>
      <c r="P35" s="668">
        <v>10</v>
      </c>
      <c r="Q35" s="668">
        <v>10</v>
      </c>
      <c r="R35" s="668">
        <v>0</v>
      </c>
      <c r="S35" s="668">
        <v>2</v>
      </c>
      <c r="T35" s="668">
        <v>2</v>
      </c>
      <c r="U35" s="668">
        <v>0</v>
      </c>
      <c r="V35" s="665" t="s">
        <v>756</v>
      </c>
      <c r="W35" s="663">
        <v>4</v>
      </c>
      <c r="X35" s="663" t="s">
        <v>850</v>
      </c>
      <c r="Y35" s="666" t="s">
        <v>851</v>
      </c>
      <c r="Z35" s="663">
        <v>3</v>
      </c>
      <c r="AA35" s="663">
        <v>10</v>
      </c>
      <c r="AB35" s="663">
        <v>5</v>
      </c>
      <c r="AC35" s="663">
        <v>5</v>
      </c>
      <c r="AD35" s="663">
        <v>2</v>
      </c>
      <c r="AE35" s="663">
        <v>1</v>
      </c>
      <c r="AF35" s="663">
        <v>1</v>
      </c>
      <c r="AG35" s="665" t="s">
        <v>756</v>
      </c>
      <c r="AH35" s="663">
        <v>4</v>
      </c>
      <c r="AI35" s="663" t="s">
        <v>847</v>
      </c>
      <c r="AJ35" s="664" t="s">
        <v>66</v>
      </c>
      <c r="AK35" s="668">
        <v>3</v>
      </c>
      <c r="AL35" s="668">
        <v>10</v>
      </c>
      <c r="AM35" s="668">
        <v>10</v>
      </c>
      <c r="AN35" s="668">
        <v>0</v>
      </c>
      <c r="AO35" s="668">
        <v>2</v>
      </c>
      <c r="AP35" s="668">
        <v>2</v>
      </c>
      <c r="AQ35" s="668">
        <v>0</v>
      </c>
      <c r="AR35" s="663" t="s">
        <v>667</v>
      </c>
      <c r="AS35" s="663">
        <v>4</v>
      </c>
      <c r="AT35" s="663" t="s">
        <v>852</v>
      </c>
      <c r="AU35" s="663" t="s">
        <v>687</v>
      </c>
      <c r="AV35" s="668">
        <v>5</v>
      </c>
      <c r="AW35" s="668">
        <v>20</v>
      </c>
      <c r="AX35" s="663">
        <v>10</v>
      </c>
      <c r="AY35" s="663">
        <v>10</v>
      </c>
      <c r="AZ35" s="668">
        <v>4</v>
      </c>
      <c r="BA35" s="663">
        <v>2</v>
      </c>
      <c r="BB35" s="663">
        <v>2</v>
      </c>
      <c r="BC35" s="663" t="s">
        <v>667</v>
      </c>
      <c r="BD35" s="663">
        <v>4</v>
      </c>
      <c r="BE35" s="663" t="s">
        <v>853</v>
      </c>
      <c r="BF35" s="666" t="s">
        <v>854</v>
      </c>
      <c r="BG35" s="668">
        <v>5</v>
      </c>
      <c r="BH35" s="668">
        <v>20</v>
      </c>
      <c r="BI35" s="663">
        <v>10</v>
      </c>
      <c r="BJ35" s="663">
        <v>10</v>
      </c>
      <c r="BK35" s="668">
        <v>4</v>
      </c>
      <c r="BL35" s="663">
        <v>2</v>
      </c>
      <c r="BM35" s="663">
        <v>2</v>
      </c>
      <c r="BN35" s="776" t="s">
        <v>756</v>
      </c>
      <c r="BO35" s="792">
        <v>4</v>
      </c>
      <c r="BP35" s="784" t="s">
        <v>1458</v>
      </c>
      <c r="BQ35" s="784" t="s">
        <v>21</v>
      </c>
      <c r="BR35" s="783">
        <v>3</v>
      </c>
      <c r="BS35" s="785">
        <v>10</v>
      </c>
      <c r="BT35" s="783">
        <v>5</v>
      </c>
      <c r="BU35" s="783">
        <v>5</v>
      </c>
      <c r="BV35" s="783">
        <v>2</v>
      </c>
      <c r="BW35" s="785">
        <v>1</v>
      </c>
      <c r="BX35" s="783">
        <v>1</v>
      </c>
      <c r="BY35" s="793" t="s">
        <v>667</v>
      </c>
    </row>
    <row r="36" spans="1:77" x14ac:dyDescent="0.25">
      <c r="A36" s="663">
        <v>4</v>
      </c>
      <c r="B36" s="663" t="s">
        <v>855</v>
      </c>
      <c r="C36" s="664" t="s">
        <v>856</v>
      </c>
      <c r="D36" s="663">
        <v>3</v>
      </c>
      <c r="E36" s="663">
        <v>10</v>
      </c>
      <c r="F36" s="663">
        <v>10</v>
      </c>
      <c r="G36" s="663">
        <v>0</v>
      </c>
      <c r="H36" s="663">
        <v>2</v>
      </c>
      <c r="I36" s="663">
        <v>2</v>
      </c>
      <c r="J36" s="663">
        <v>0</v>
      </c>
      <c r="K36" s="663" t="s">
        <v>667</v>
      </c>
      <c r="L36" s="663">
        <v>4</v>
      </c>
      <c r="M36" s="663" t="s">
        <v>857</v>
      </c>
      <c r="N36" s="666" t="s">
        <v>858</v>
      </c>
      <c r="O36" s="663">
        <v>3</v>
      </c>
      <c r="P36" s="663">
        <v>10</v>
      </c>
      <c r="Q36" s="663">
        <v>10</v>
      </c>
      <c r="R36" s="663">
        <v>0</v>
      </c>
      <c r="S36" s="663">
        <v>2</v>
      </c>
      <c r="T36" s="663">
        <v>2</v>
      </c>
      <c r="U36" s="663">
        <v>0</v>
      </c>
      <c r="V36" s="665" t="s">
        <v>756</v>
      </c>
      <c r="W36" s="663">
        <v>4</v>
      </c>
      <c r="X36" s="663" t="s">
        <v>859</v>
      </c>
      <c r="Y36" s="666" t="s">
        <v>860</v>
      </c>
      <c r="Z36" s="668">
        <v>4</v>
      </c>
      <c r="AA36" s="668">
        <v>15</v>
      </c>
      <c r="AB36" s="668">
        <v>5</v>
      </c>
      <c r="AC36" s="668">
        <v>10</v>
      </c>
      <c r="AD36" s="668">
        <v>3</v>
      </c>
      <c r="AE36" s="668">
        <v>1</v>
      </c>
      <c r="AF36" s="668">
        <v>2</v>
      </c>
      <c r="AG36" s="665" t="s">
        <v>756</v>
      </c>
      <c r="AH36" s="663">
        <v>4</v>
      </c>
      <c r="AI36" s="663" t="s">
        <v>861</v>
      </c>
      <c r="AJ36" s="664" t="s">
        <v>685</v>
      </c>
      <c r="AK36" s="663">
        <v>6</v>
      </c>
      <c r="AL36" s="663">
        <v>20</v>
      </c>
      <c r="AM36" s="663">
        <v>10</v>
      </c>
      <c r="AN36" s="663">
        <v>10</v>
      </c>
      <c r="AO36" s="663">
        <v>4</v>
      </c>
      <c r="AP36" s="663">
        <v>2</v>
      </c>
      <c r="AQ36" s="663">
        <v>2</v>
      </c>
      <c r="AR36" s="663" t="s">
        <v>667</v>
      </c>
      <c r="AS36" s="663">
        <v>4</v>
      </c>
      <c r="AT36" s="663" t="s">
        <v>862</v>
      </c>
      <c r="AU36" s="664" t="s">
        <v>863</v>
      </c>
      <c r="AV36" s="663">
        <v>3</v>
      </c>
      <c r="AW36" s="663">
        <v>10</v>
      </c>
      <c r="AX36" s="663">
        <v>5</v>
      </c>
      <c r="AY36" s="663">
        <v>5</v>
      </c>
      <c r="AZ36" s="663">
        <v>2</v>
      </c>
      <c r="BA36" s="663">
        <v>1</v>
      </c>
      <c r="BB36" s="663">
        <v>1</v>
      </c>
      <c r="BC36" s="663" t="s">
        <v>667</v>
      </c>
      <c r="BD36" s="663">
        <v>4</v>
      </c>
      <c r="BE36" s="663" t="s">
        <v>850</v>
      </c>
      <c r="BF36" s="666" t="s">
        <v>851</v>
      </c>
      <c r="BG36" s="663">
        <v>3</v>
      </c>
      <c r="BH36" s="663">
        <v>10</v>
      </c>
      <c r="BI36" s="663">
        <v>5</v>
      </c>
      <c r="BJ36" s="663">
        <v>5</v>
      </c>
      <c r="BK36" s="663">
        <v>2</v>
      </c>
      <c r="BL36" s="663">
        <v>1</v>
      </c>
      <c r="BM36" s="663">
        <v>1</v>
      </c>
      <c r="BN36" s="776" t="s">
        <v>756</v>
      </c>
      <c r="BO36" s="792">
        <v>4</v>
      </c>
      <c r="BP36" s="786"/>
      <c r="BQ36" s="943" t="s">
        <v>888</v>
      </c>
      <c r="BR36" s="783">
        <v>3</v>
      </c>
      <c r="BS36" s="785">
        <v>10</v>
      </c>
      <c r="BT36" s="783">
        <v>5</v>
      </c>
      <c r="BU36" s="783">
        <v>5</v>
      </c>
      <c r="BV36" s="783">
        <v>2</v>
      </c>
      <c r="BW36" s="785">
        <v>1</v>
      </c>
      <c r="BX36" s="783">
        <v>1</v>
      </c>
      <c r="BY36" s="793" t="s">
        <v>101</v>
      </c>
    </row>
    <row r="37" spans="1:77" ht="16.5" thickBot="1" x14ac:dyDescent="0.3">
      <c r="A37" s="663">
        <v>4</v>
      </c>
      <c r="B37" s="663" t="s">
        <v>862</v>
      </c>
      <c r="C37" s="664" t="s">
        <v>863</v>
      </c>
      <c r="D37" s="663">
        <v>3</v>
      </c>
      <c r="E37" s="663">
        <v>10</v>
      </c>
      <c r="F37" s="663">
        <v>5</v>
      </c>
      <c r="G37" s="663">
        <v>5</v>
      </c>
      <c r="H37" s="663">
        <v>2</v>
      </c>
      <c r="I37" s="663">
        <v>1</v>
      </c>
      <c r="J37" s="663">
        <v>1</v>
      </c>
      <c r="K37" s="663" t="s">
        <v>667</v>
      </c>
      <c r="L37" s="663">
        <v>4</v>
      </c>
      <c r="M37" s="663" t="s">
        <v>850</v>
      </c>
      <c r="N37" s="666" t="s">
        <v>851</v>
      </c>
      <c r="O37" s="663">
        <v>3</v>
      </c>
      <c r="P37" s="663">
        <v>10</v>
      </c>
      <c r="Q37" s="663">
        <v>5</v>
      </c>
      <c r="R37" s="663">
        <v>5</v>
      </c>
      <c r="S37" s="663">
        <v>2</v>
      </c>
      <c r="T37" s="663">
        <v>1</v>
      </c>
      <c r="U37" s="663">
        <v>1</v>
      </c>
      <c r="V37" s="665" t="s">
        <v>756</v>
      </c>
      <c r="W37" s="663">
        <v>4</v>
      </c>
      <c r="X37" s="663" t="s">
        <v>864</v>
      </c>
      <c r="Y37" s="666" t="s">
        <v>865</v>
      </c>
      <c r="Z37" s="663">
        <v>4</v>
      </c>
      <c r="AA37" s="663">
        <v>10</v>
      </c>
      <c r="AB37" s="663">
        <v>5</v>
      </c>
      <c r="AC37" s="663">
        <v>5</v>
      </c>
      <c r="AD37" s="663">
        <v>2</v>
      </c>
      <c r="AE37" s="663">
        <v>1</v>
      </c>
      <c r="AF37" s="663">
        <v>1</v>
      </c>
      <c r="AG37" s="665" t="s">
        <v>756</v>
      </c>
      <c r="AH37" s="663">
        <v>4</v>
      </c>
      <c r="AI37" s="663" t="s">
        <v>862</v>
      </c>
      <c r="AJ37" s="664" t="s">
        <v>863</v>
      </c>
      <c r="AK37" s="663">
        <v>3</v>
      </c>
      <c r="AL37" s="663">
        <v>10</v>
      </c>
      <c r="AM37" s="663">
        <v>5</v>
      </c>
      <c r="AN37" s="663">
        <v>5</v>
      </c>
      <c r="AO37" s="663">
        <v>2</v>
      </c>
      <c r="AP37" s="663">
        <v>1</v>
      </c>
      <c r="AQ37" s="663">
        <v>1</v>
      </c>
      <c r="AR37" s="663" t="s">
        <v>667</v>
      </c>
      <c r="AS37" s="663">
        <v>4</v>
      </c>
      <c r="AT37" s="663" t="s">
        <v>866</v>
      </c>
      <c r="AU37" s="663" t="s">
        <v>699</v>
      </c>
      <c r="AV37" s="668">
        <v>3</v>
      </c>
      <c r="AW37" s="668">
        <v>10</v>
      </c>
      <c r="AX37" s="663">
        <v>0</v>
      </c>
      <c r="AY37" s="663">
        <v>10</v>
      </c>
      <c r="AZ37" s="668">
        <v>2</v>
      </c>
      <c r="BA37" s="663">
        <v>0</v>
      </c>
      <c r="BB37" s="663">
        <v>2</v>
      </c>
      <c r="BC37" s="663" t="s">
        <v>101</v>
      </c>
      <c r="BD37" s="663">
        <v>4</v>
      </c>
      <c r="BE37" s="663" t="s">
        <v>867</v>
      </c>
      <c r="BF37" s="666" t="s">
        <v>868</v>
      </c>
      <c r="BG37" s="668">
        <v>3</v>
      </c>
      <c r="BH37" s="668">
        <v>10</v>
      </c>
      <c r="BI37" s="663">
        <v>0</v>
      </c>
      <c r="BJ37" s="663">
        <v>10</v>
      </c>
      <c r="BK37" s="668">
        <v>2</v>
      </c>
      <c r="BL37" s="663">
        <v>0</v>
      </c>
      <c r="BM37" s="663">
        <v>2</v>
      </c>
      <c r="BN37" s="776" t="s">
        <v>760</v>
      </c>
      <c r="BO37" s="802">
        <v>4</v>
      </c>
      <c r="BP37" s="807"/>
      <c r="BQ37" s="944" t="s">
        <v>886</v>
      </c>
      <c r="BR37" s="804">
        <v>3</v>
      </c>
      <c r="BS37" s="805">
        <v>10</v>
      </c>
      <c r="BT37" s="804">
        <v>0</v>
      </c>
      <c r="BU37" s="804">
        <v>10</v>
      </c>
      <c r="BV37" s="804">
        <v>2</v>
      </c>
      <c r="BW37" s="805">
        <v>0</v>
      </c>
      <c r="BX37" s="804">
        <v>2</v>
      </c>
      <c r="BY37" s="806" t="s">
        <v>101</v>
      </c>
    </row>
    <row r="38" spans="1:77" ht="16.5" thickBot="1" x14ac:dyDescent="0.3">
      <c r="A38" s="663">
        <v>4</v>
      </c>
      <c r="B38" s="663" t="s">
        <v>869</v>
      </c>
      <c r="C38" s="664" t="s">
        <v>111</v>
      </c>
      <c r="D38" s="668">
        <v>4</v>
      </c>
      <c r="E38" s="668">
        <v>15</v>
      </c>
      <c r="F38" s="668">
        <v>5</v>
      </c>
      <c r="G38" s="668">
        <v>10</v>
      </c>
      <c r="H38" s="668">
        <v>3</v>
      </c>
      <c r="I38" s="668">
        <v>1</v>
      </c>
      <c r="J38" s="668">
        <v>2</v>
      </c>
      <c r="K38" s="663" t="s">
        <v>667</v>
      </c>
      <c r="L38" s="663">
        <v>4</v>
      </c>
      <c r="M38" s="663" t="s">
        <v>859</v>
      </c>
      <c r="N38" s="666" t="s">
        <v>860</v>
      </c>
      <c r="O38" s="668">
        <v>4</v>
      </c>
      <c r="P38" s="668">
        <v>15</v>
      </c>
      <c r="Q38" s="668">
        <v>5</v>
      </c>
      <c r="R38" s="668">
        <v>10</v>
      </c>
      <c r="S38" s="668">
        <v>3</v>
      </c>
      <c r="T38" s="668">
        <v>1</v>
      </c>
      <c r="U38" s="668">
        <v>2</v>
      </c>
      <c r="V38" s="665" t="s">
        <v>756</v>
      </c>
      <c r="W38" s="663">
        <v>4</v>
      </c>
      <c r="X38" s="663" t="s">
        <v>870</v>
      </c>
      <c r="Y38" s="666" t="s">
        <v>871</v>
      </c>
      <c r="Z38" s="663">
        <v>5</v>
      </c>
      <c r="AA38" s="663">
        <v>10</v>
      </c>
      <c r="AB38" s="663">
        <v>5</v>
      </c>
      <c r="AC38" s="663">
        <v>5</v>
      </c>
      <c r="AD38" s="663">
        <v>2</v>
      </c>
      <c r="AE38" s="663">
        <v>1</v>
      </c>
      <c r="AF38" s="663">
        <v>1</v>
      </c>
      <c r="AG38" s="665" t="s">
        <v>756</v>
      </c>
      <c r="AH38" s="663">
        <v>4</v>
      </c>
      <c r="AI38" s="663" t="s">
        <v>872</v>
      </c>
      <c r="AJ38" s="663" t="s">
        <v>435</v>
      </c>
      <c r="AK38" s="663">
        <v>4</v>
      </c>
      <c r="AL38" s="663">
        <v>15</v>
      </c>
      <c r="AM38" s="663">
        <v>0</v>
      </c>
      <c r="AN38" s="663">
        <v>15</v>
      </c>
      <c r="AO38" s="663">
        <v>3</v>
      </c>
      <c r="AP38" s="663">
        <v>0</v>
      </c>
      <c r="AQ38" s="663">
        <v>3</v>
      </c>
      <c r="AR38" s="663" t="s">
        <v>101</v>
      </c>
      <c r="AS38" s="663">
        <v>4</v>
      </c>
      <c r="AT38" s="663" t="s">
        <v>873</v>
      </c>
      <c r="AU38" s="664" t="s">
        <v>166</v>
      </c>
      <c r="AV38" s="663">
        <v>4</v>
      </c>
      <c r="AW38" s="663">
        <v>20</v>
      </c>
      <c r="AX38" s="663">
        <v>5</v>
      </c>
      <c r="AY38" s="663">
        <v>15</v>
      </c>
      <c r="AZ38" s="663">
        <v>3</v>
      </c>
      <c r="BA38" s="663">
        <v>1</v>
      </c>
      <c r="BB38" s="663">
        <v>2</v>
      </c>
      <c r="BC38" s="663" t="s">
        <v>101</v>
      </c>
      <c r="BD38" s="663">
        <v>4</v>
      </c>
      <c r="BE38" s="663" t="s">
        <v>874</v>
      </c>
      <c r="BF38" s="666" t="s">
        <v>875</v>
      </c>
      <c r="BG38" s="663">
        <v>4</v>
      </c>
      <c r="BH38" s="663">
        <v>20</v>
      </c>
      <c r="BI38" s="663">
        <v>5</v>
      </c>
      <c r="BJ38" s="663">
        <v>15</v>
      </c>
      <c r="BK38" s="663">
        <v>3</v>
      </c>
      <c r="BL38" s="663">
        <v>1</v>
      </c>
      <c r="BM38" s="663">
        <v>2</v>
      </c>
      <c r="BN38" s="776" t="s">
        <v>760</v>
      </c>
      <c r="BO38" s="813"/>
      <c r="BP38" s="814"/>
      <c r="BQ38" s="815" t="s">
        <v>135</v>
      </c>
      <c r="BR38" s="816">
        <v>30</v>
      </c>
      <c r="BS38" s="817">
        <v>115</v>
      </c>
      <c r="BT38" s="816">
        <v>30</v>
      </c>
      <c r="BU38" s="816">
        <v>85</v>
      </c>
      <c r="BV38" s="816">
        <v>22</v>
      </c>
      <c r="BW38" s="817">
        <v>6</v>
      </c>
      <c r="BX38" s="816">
        <v>16</v>
      </c>
      <c r="BY38" s="818"/>
    </row>
    <row r="39" spans="1:77" ht="18.75" customHeight="1" thickBot="1" x14ac:dyDescent="0.3">
      <c r="A39" s="663">
        <v>4</v>
      </c>
      <c r="B39" s="663" t="s">
        <v>873</v>
      </c>
      <c r="C39" s="664" t="s">
        <v>166</v>
      </c>
      <c r="D39" s="663">
        <v>4</v>
      </c>
      <c r="E39" s="663">
        <v>20</v>
      </c>
      <c r="F39" s="663">
        <v>5</v>
      </c>
      <c r="G39" s="663">
        <v>15</v>
      </c>
      <c r="H39" s="663">
        <v>3</v>
      </c>
      <c r="I39" s="663">
        <v>1</v>
      </c>
      <c r="J39" s="663">
        <v>2</v>
      </c>
      <c r="K39" s="663" t="s">
        <v>101</v>
      </c>
      <c r="L39" s="663">
        <v>4</v>
      </c>
      <c r="M39" s="663" t="s">
        <v>874</v>
      </c>
      <c r="N39" s="666" t="s">
        <v>875</v>
      </c>
      <c r="O39" s="663">
        <v>4</v>
      </c>
      <c r="P39" s="663">
        <v>20</v>
      </c>
      <c r="Q39" s="663">
        <v>5</v>
      </c>
      <c r="R39" s="663">
        <v>15</v>
      </c>
      <c r="S39" s="663">
        <v>3</v>
      </c>
      <c r="T39" s="663">
        <v>1</v>
      </c>
      <c r="U39" s="663">
        <v>2</v>
      </c>
      <c r="V39" s="665" t="s">
        <v>760</v>
      </c>
      <c r="W39" s="663">
        <v>4</v>
      </c>
      <c r="X39" s="663" t="s">
        <v>874</v>
      </c>
      <c r="Y39" s="666" t="s">
        <v>875</v>
      </c>
      <c r="Z39" s="663">
        <v>4</v>
      </c>
      <c r="AA39" s="663">
        <v>20</v>
      </c>
      <c r="AB39" s="663">
        <v>5</v>
      </c>
      <c r="AC39" s="663">
        <v>15</v>
      </c>
      <c r="AD39" s="663">
        <v>3</v>
      </c>
      <c r="AE39" s="663">
        <v>1</v>
      </c>
      <c r="AF39" s="663">
        <v>2</v>
      </c>
      <c r="AG39" s="665" t="s">
        <v>760</v>
      </c>
      <c r="AH39" s="663">
        <v>4</v>
      </c>
      <c r="AI39" s="663" t="s">
        <v>873</v>
      </c>
      <c r="AJ39" s="664" t="s">
        <v>166</v>
      </c>
      <c r="AK39" s="663">
        <v>4</v>
      </c>
      <c r="AL39" s="663">
        <v>20</v>
      </c>
      <c r="AM39" s="663">
        <v>5</v>
      </c>
      <c r="AN39" s="663">
        <v>15</v>
      </c>
      <c r="AO39" s="663">
        <v>3</v>
      </c>
      <c r="AP39" s="663">
        <v>1</v>
      </c>
      <c r="AQ39" s="663">
        <v>2</v>
      </c>
      <c r="AR39" s="663" t="s">
        <v>101</v>
      </c>
      <c r="AS39" s="663">
        <v>4</v>
      </c>
      <c r="AT39" s="663" t="s">
        <v>876</v>
      </c>
      <c r="AU39" s="663" t="s">
        <v>705</v>
      </c>
      <c r="AV39" s="668">
        <v>5</v>
      </c>
      <c r="AW39" s="668">
        <v>20</v>
      </c>
      <c r="AX39" s="663">
        <v>5</v>
      </c>
      <c r="AY39" s="663">
        <v>15</v>
      </c>
      <c r="AZ39" s="668">
        <v>4</v>
      </c>
      <c r="BA39" s="663">
        <v>2</v>
      </c>
      <c r="BB39" s="663">
        <v>2</v>
      </c>
      <c r="BC39" s="663" t="s">
        <v>667</v>
      </c>
      <c r="BD39" s="663">
        <v>4</v>
      </c>
      <c r="BE39" s="663" t="s">
        <v>877</v>
      </c>
      <c r="BF39" s="666" t="s">
        <v>878</v>
      </c>
      <c r="BG39" s="668">
        <v>5</v>
      </c>
      <c r="BH39" s="668">
        <v>20</v>
      </c>
      <c r="BI39" s="663">
        <v>5</v>
      </c>
      <c r="BJ39" s="663">
        <v>15</v>
      </c>
      <c r="BK39" s="668">
        <v>4</v>
      </c>
      <c r="BL39" s="663">
        <v>2</v>
      </c>
      <c r="BM39" s="663">
        <v>2</v>
      </c>
      <c r="BN39" s="776" t="s">
        <v>756</v>
      </c>
      <c r="BO39" s="1183"/>
      <c r="BP39" s="1184"/>
      <c r="BQ39" s="1184"/>
      <c r="BR39" s="1184"/>
      <c r="BS39" s="1184"/>
      <c r="BT39" s="1184"/>
      <c r="BU39" s="1184"/>
      <c r="BV39" s="1184"/>
      <c r="BW39" s="1184"/>
      <c r="BX39" s="1184"/>
      <c r="BY39" s="1185"/>
    </row>
    <row r="40" spans="1:77" ht="16.5" customHeight="1" thickBot="1" x14ac:dyDescent="0.3">
      <c r="A40" s="663">
        <v>4</v>
      </c>
      <c r="B40" s="663" t="s">
        <v>879</v>
      </c>
      <c r="C40" s="663" t="s">
        <v>175</v>
      </c>
      <c r="D40" s="668">
        <v>3</v>
      </c>
      <c r="E40" s="668">
        <v>10</v>
      </c>
      <c r="F40" s="668">
        <v>0</v>
      </c>
      <c r="G40" s="668">
        <v>10</v>
      </c>
      <c r="H40" s="668">
        <v>2</v>
      </c>
      <c r="I40" s="668">
        <v>0</v>
      </c>
      <c r="J40" s="668">
        <v>2</v>
      </c>
      <c r="K40" s="663" t="s">
        <v>101</v>
      </c>
      <c r="L40" s="663">
        <v>4</v>
      </c>
      <c r="M40" s="663" t="s">
        <v>880</v>
      </c>
      <c r="N40" s="662" t="s">
        <v>881</v>
      </c>
      <c r="O40" s="668">
        <v>3</v>
      </c>
      <c r="P40" s="668">
        <v>10</v>
      </c>
      <c r="Q40" s="668">
        <v>0</v>
      </c>
      <c r="R40" s="668">
        <v>10</v>
      </c>
      <c r="S40" s="668">
        <v>2</v>
      </c>
      <c r="T40" s="668">
        <v>0</v>
      </c>
      <c r="U40" s="668">
        <v>2</v>
      </c>
      <c r="V40" s="665" t="s">
        <v>760</v>
      </c>
      <c r="W40" s="663">
        <v>4</v>
      </c>
      <c r="X40" s="663" t="s">
        <v>882</v>
      </c>
      <c r="Y40" s="666" t="s">
        <v>883</v>
      </c>
      <c r="Z40" s="663">
        <v>4</v>
      </c>
      <c r="AA40" s="663">
        <v>20</v>
      </c>
      <c r="AB40" s="663">
        <v>0</v>
      </c>
      <c r="AC40" s="663">
        <v>20</v>
      </c>
      <c r="AD40" s="663">
        <v>4</v>
      </c>
      <c r="AE40" s="663">
        <v>0</v>
      </c>
      <c r="AF40" s="663">
        <v>4</v>
      </c>
      <c r="AG40" s="665" t="s">
        <v>760</v>
      </c>
      <c r="AH40" s="663">
        <v>4</v>
      </c>
      <c r="AI40" s="663" t="s">
        <v>884</v>
      </c>
      <c r="AJ40" s="664" t="s">
        <v>157</v>
      </c>
      <c r="AK40" s="663">
        <v>4</v>
      </c>
      <c r="AL40" s="663">
        <v>20</v>
      </c>
      <c r="AM40" s="663">
        <v>0</v>
      </c>
      <c r="AN40" s="663">
        <v>20</v>
      </c>
      <c r="AO40" s="663">
        <v>4</v>
      </c>
      <c r="AP40" s="663">
        <v>0</v>
      </c>
      <c r="AQ40" s="663">
        <v>4</v>
      </c>
      <c r="AR40" s="663" t="s">
        <v>101</v>
      </c>
      <c r="AS40" s="663">
        <v>4</v>
      </c>
      <c r="AT40" s="663" t="s">
        <v>884</v>
      </c>
      <c r="AU40" s="664" t="s">
        <v>157</v>
      </c>
      <c r="AV40" s="663">
        <v>4</v>
      </c>
      <c r="AW40" s="663">
        <v>20</v>
      </c>
      <c r="AX40" s="663">
        <v>0</v>
      </c>
      <c r="AY40" s="663">
        <v>20</v>
      </c>
      <c r="AZ40" s="663">
        <v>4</v>
      </c>
      <c r="BA40" s="663">
        <v>0</v>
      </c>
      <c r="BB40" s="663">
        <v>4</v>
      </c>
      <c r="BC40" s="663" t="s">
        <v>101</v>
      </c>
      <c r="BD40" s="663">
        <v>4</v>
      </c>
      <c r="BE40" s="663" t="s">
        <v>882</v>
      </c>
      <c r="BF40" s="666" t="s">
        <v>883</v>
      </c>
      <c r="BG40" s="663">
        <v>4</v>
      </c>
      <c r="BH40" s="663">
        <v>20</v>
      </c>
      <c r="BI40" s="663">
        <v>0</v>
      </c>
      <c r="BJ40" s="663">
        <v>20</v>
      </c>
      <c r="BK40" s="663">
        <v>4</v>
      </c>
      <c r="BL40" s="663">
        <v>0</v>
      </c>
      <c r="BM40" s="663">
        <v>4</v>
      </c>
      <c r="BN40" s="776" t="s">
        <v>760</v>
      </c>
      <c r="BO40" s="819"/>
      <c r="BP40" s="820" t="s">
        <v>659</v>
      </c>
      <c r="BQ40" s="821" t="s">
        <v>13</v>
      </c>
      <c r="BR40" s="822"/>
      <c r="BS40" s="822"/>
      <c r="BT40" s="822"/>
      <c r="BU40" s="822"/>
      <c r="BV40" s="822"/>
      <c r="BW40" s="822"/>
      <c r="BX40" s="822"/>
      <c r="BY40" s="823"/>
    </row>
    <row r="41" spans="1:77" x14ac:dyDescent="0.25">
      <c r="A41" s="663">
        <v>4</v>
      </c>
      <c r="B41" s="663" t="s">
        <v>884</v>
      </c>
      <c r="C41" s="664" t="s">
        <v>157</v>
      </c>
      <c r="D41" s="663">
        <v>4</v>
      </c>
      <c r="E41" s="663">
        <v>20</v>
      </c>
      <c r="F41" s="663">
        <v>0</v>
      </c>
      <c r="G41" s="663">
        <v>20</v>
      </c>
      <c r="H41" s="663">
        <v>4</v>
      </c>
      <c r="I41" s="663">
        <v>0</v>
      </c>
      <c r="J41" s="663">
        <v>4</v>
      </c>
      <c r="K41" s="663" t="s">
        <v>101</v>
      </c>
      <c r="L41" s="663">
        <v>4</v>
      </c>
      <c r="M41" s="663" t="s">
        <v>882</v>
      </c>
      <c r="N41" s="666" t="s">
        <v>883</v>
      </c>
      <c r="O41" s="663">
        <v>4</v>
      </c>
      <c r="P41" s="663">
        <v>20</v>
      </c>
      <c r="Q41" s="663">
        <v>0</v>
      </c>
      <c r="R41" s="663">
        <v>20</v>
      </c>
      <c r="S41" s="663">
        <v>4</v>
      </c>
      <c r="T41" s="663">
        <v>0</v>
      </c>
      <c r="U41" s="663">
        <v>4</v>
      </c>
      <c r="V41" s="665" t="s">
        <v>760</v>
      </c>
      <c r="W41" s="663">
        <v>4</v>
      </c>
      <c r="X41" s="663"/>
      <c r="Y41" s="688" t="s">
        <v>885</v>
      </c>
      <c r="Z41" s="663">
        <v>3</v>
      </c>
      <c r="AA41" s="663">
        <v>10</v>
      </c>
      <c r="AB41" s="663">
        <v>0</v>
      </c>
      <c r="AC41" s="663">
        <v>10</v>
      </c>
      <c r="AD41" s="663">
        <v>2</v>
      </c>
      <c r="AE41" s="663">
        <v>0</v>
      </c>
      <c r="AF41" s="663">
        <v>2</v>
      </c>
      <c r="AG41" s="665" t="s">
        <v>760</v>
      </c>
      <c r="AH41" s="663">
        <v>4</v>
      </c>
      <c r="AI41" s="663"/>
      <c r="AJ41" s="687" t="s">
        <v>886</v>
      </c>
      <c r="AK41" s="663">
        <v>3</v>
      </c>
      <c r="AL41" s="663">
        <v>10</v>
      </c>
      <c r="AM41" s="663">
        <v>0</v>
      </c>
      <c r="AN41" s="663">
        <v>10</v>
      </c>
      <c r="AO41" s="663">
        <v>2</v>
      </c>
      <c r="AP41" s="663">
        <v>0</v>
      </c>
      <c r="AQ41" s="663">
        <v>2</v>
      </c>
      <c r="AR41" s="663" t="s">
        <v>101</v>
      </c>
      <c r="AS41" s="663">
        <v>4</v>
      </c>
      <c r="AT41" s="663"/>
      <c r="AU41" s="687" t="s">
        <v>886</v>
      </c>
      <c r="AV41" s="663">
        <v>3</v>
      </c>
      <c r="AW41" s="663">
        <v>10</v>
      </c>
      <c r="AX41" s="663">
        <v>0</v>
      </c>
      <c r="AY41" s="663">
        <v>10</v>
      </c>
      <c r="AZ41" s="663">
        <v>2</v>
      </c>
      <c r="BA41" s="663">
        <v>0</v>
      </c>
      <c r="BB41" s="663">
        <v>2</v>
      </c>
      <c r="BC41" s="663" t="s">
        <v>101</v>
      </c>
      <c r="BD41" s="663">
        <v>4</v>
      </c>
      <c r="BE41" s="663"/>
      <c r="BF41" s="688" t="s">
        <v>885</v>
      </c>
      <c r="BG41" s="663">
        <v>3</v>
      </c>
      <c r="BH41" s="663">
        <v>10</v>
      </c>
      <c r="BI41" s="663">
        <v>0</v>
      </c>
      <c r="BJ41" s="663">
        <v>10</v>
      </c>
      <c r="BK41" s="663">
        <v>2</v>
      </c>
      <c r="BL41" s="663">
        <v>0</v>
      </c>
      <c r="BM41" s="663">
        <v>2</v>
      </c>
      <c r="BN41" s="776" t="s">
        <v>760</v>
      </c>
      <c r="BO41" s="842">
        <v>5</v>
      </c>
      <c r="BP41" s="809" t="s">
        <v>922</v>
      </c>
      <c r="BQ41" s="945" t="s">
        <v>71</v>
      </c>
      <c r="BR41" s="810">
        <v>3</v>
      </c>
      <c r="BS41" s="811">
        <v>10</v>
      </c>
      <c r="BT41" s="810">
        <v>0</v>
      </c>
      <c r="BU41" s="810">
        <v>10</v>
      </c>
      <c r="BV41" s="811">
        <v>2</v>
      </c>
      <c r="BW41" s="811">
        <v>0</v>
      </c>
      <c r="BX41" s="810">
        <v>2</v>
      </c>
      <c r="BY41" s="812" t="s">
        <v>101</v>
      </c>
    </row>
    <row r="42" spans="1:77" x14ac:dyDescent="0.25">
      <c r="A42" s="663">
        <v>4</v>
      </c>
      <c r="B42" s="663"/>
      <c r="C42" s="687" t="s">
        <v>886</v>
      </c>
      <c r="D42" s="663">
        <v>3</v>
      </c>
      <c r="E42" s="663">
        <v>10</v>
      </c>
      <c r="F42" s="663">
        <v>0</v>
      </c>
      <c r="G42" s="663">
        <v>10</v>
      </c>
      <c r="H42" s="663">
        <v>2</v>
      </c>
      <c r="I42" s="663">
        <v>0</v>
      </c>
      <c r="J42" s="663">
        <v>2</v>
      </c>
      <c r="K42" s="663" t="s">
        <v>101</v>
      </c>
      <c r="L42" s="663">
        <v>4</v>
      </c>
      <c r="M42" s="663"/>
      <c r="N42" s="688" t="s">
        <v>885</v>
      </c>
      <c r="O42" s="663">
        <v>3</v>
      </c>
      <c r="P42" s="663">
        <v>10</v>
      </c>
      <c r="Q42" s="663">
        <v>0</v>
      </c>
      <c r="R42" s="663">
        <v>10</v>
      </c>
      <c r="S42" s="663">
        <v>2</v>
      </c>
      <c r="T42" s="663">
        <v>0</v>
      </c>
      <c r="U42" s="663">
        <v>2</v>
      </c>
      <c r="V42" s="665" t="s">
        <v>760</v>
      </c>
      <c r="W42" s="663">
        <v>4</v>
      </c>
      <c r="X42" s="663"/>
      <c r="Y42" s="688" t="s">
        <v>887</v>
      </c>
      <c r="Z42" s="668">
        <v>3</v>
      </c>
      <c r="AA42" s="668">
        <v>10</v>
      </c>
      <c r="AB42" s="668">
        <v>5</v>
      </c>
      <c r="AC42" s="668">
        <v>5</v>
      </c>
      <c r="AD42" s="668">
        <v>2</v>
      </c>
      <c r="AE42" s="668">
        <v>1</v>
      </c>
      <c r="AF42" s="668">
        <v>1</v>
      </c>
      <c r="AG42" s="665" t="s">
        <v>760</v>
      </c>
      <c r="AH42" s="663">
        <v>4</v>
      </c>
      <c r="AI42" s="663"/>
      <c r="AJ42" s="687" t="s">
        <v>888</v>
      </c>
      <c r="AK42" s="663">
        <v>3</v>
      </c>
      <c r="AL42" s="663">
        <v>10</v>
      </c>
      <c r="AM42" s="663">
        <v>5</v>
      </c>
      <c r="AN42" s="663">
        <v>5</v>
      </c>
      <c r="AO42" s="663">
        <v>2</v>
      </c>
      <c r="AP42" s="663">
        <v>1</v>
      </c>
      <c r="AQ42" s="663">
        <v>1</v>
      </c>
      <c r="AR42" s="663" t="s">
        <v>101</v>
      </c>
      <c r="AS42" s="663">
        <v>4</v>
      </c>
      <c r="AT42" s="663"/>
      <c r="AU42" s="687" t="s">
        <v>888</v>
      </c>
      <c r="AV42" s="668">
        <v>3</v>
      </c>
      <c r="AW42" s="668">
        <v>10</v>
      </c>
      <c r="AX42" s="668">
        <v>5</v>
      </c>
      <c r="AY42" s="668">
        <v>5</v>
      </c>
      <c r="AZ42" s="668">
        <v>2</v>
      </c>
      <c r="BA42" s="668">
        <v>1</v>
      </c>
      <c r="BB42" s="668">
        <v>1</v>
      </c>
      <c r="BC42" s="663" t="s">
        <v>101</v>
      </c>
      <c r="BD42" s="663">
        <v>4</v>
      </c>
      <c r="BE42" s="663"/>
      <c r="BF42" s="688" t="s">
        <v>887</v>
      </c>
      <c r="BG42" s="668">
        <v>3</v>
      </c>
      <c r="BH42" s="668">
        <v>10</v>
      </c>
      <c r="BI42" s="668">
        <v>5</v>
      </c>
      <c r="BJ42" s="668">
        <v>5</v>
      </c>
      <c r="BK42" s="668">
        <v>2</v>
      </c>
      <c r="BL42" s="668">
        <v>1</v>
      </c>
      <c r="BM42" s="668">
        <v>1</v>
      </c>
      <c r="BN42" s="776" t="s">
        <v>760</v>
      </c>
      <c r="BO42" s="835">
        <v>5</v>
      </c>
      <c r="BP42" s="784" t="s">
        <v>892</v>
      </c>
      <c r="BQ42" s="934" t="s">
        <v>438</v>
      </c>
      <c r="BR42" s="783">
        <v>3</v>
      </c>
      <c r="BS42" s="785">
        <v>10</v>
      </c>
      <c r="BT42" s="783">
        <v>10</v>
      </c>
      <c r="BU42" s="783">
        <v>0</v>
      </c>
      <c r="BV42" s="785">
        <v>2</v>
      </c>
      <c r="BW42" s="785">
        <v>2</v>
      </c>
      <c r="BX42" s="783">
        <v>0</v>
      </c>
      <c r="BY42" s="793" t="s">
        <v>667</v>
      </c>
    </row>
    <row r="43" spans="1:77" x14ac:dyDescent="0.25">
      <c r="A43" s="663">
        <v>4</v>
      </c>
      <c r="B43" s="663"/>
      <c r="C43" s="687" t="s">
        <v>888</v>
      </c>
      <c r="D43" s="668">
        <v>3</v>
      </c>
      <c r="E43" s="668">
        <v>10</v>
      </c>
      <c r="F43" s="668">
        <v>5</v>
      </c>
      <c r="G43" s="668">
        <v>5</v>
      </c>
      <c r="H43" s="668">
        <v>2</v>
      </c>
      <c r="I43" s="668">
        <v>1</v>
      </c>
      <c r="J43" s="668">
        <v>1</v>
      </c>
      <c r="K43" s="663" t="s">
        <v>101</v>
      </c>
      <c r="L43" s="663">
        <v>4</v>
      </c>
      <c r="M43" s="663"/>
      <c r="N43" s="688" t="s">
        <v>887</v>
      </c>
      <c r="O43" s="668">
        <v>3</v>
      </c>
      <c r="P43" s="668">
        <v>10</v>
      </c>
      <c r="Q43" s="668">
        <v>5</v>
      </c>
      <c r="R43" s="668">
        <v>5</v>
      </c>
      <c r="S43" s="668">
        <v>2</v>
      </c>
      <c r="T43" s="668">
        <v>1</v>
      </c>
      <c r="U43" s="668">
        <v>1</v>
      </c>
      <c r="V43" s="665" t="s">
        <v>760</v>
      </c>
      <c r="W43" s="663">
        <v>4</v>
      </c>
      <c r="X43" s="663"/>
      <c r="Y43" s="663" t="s">
        <v>889</v>
      </c>
      <c r="Z43" s="663">
        <v>0</v>
      </c>
      <c r="AA43" s="663">
        <v>0</v>
      </c>
      <c r="AB43" s="663">
        <v>0</v>
      </c>
      <c r="AC43" s="663">
        <v>0</v>
      </c>
      <c r="AD43" s="663">
        <v>2</v>
      </c>
      <c r="AE43" s="663">
        <v>0</v>
      </c>
      <c r="AF43" s="663">
        <v>2</v>
      </c>
      <c r="AG43" s="692" t="s">
        <v>786</v>
      </c>
      <c r="AH43" s="663">
        <v>4</v>
      </c>
      <c r="AI43" s="663" t="s">
        <v>890</v>
      </c>
      <c r="AJ43" s="663" t="s">
        <v>891</v>
      </c>
      <c r="AK43" s="663">
        <v>0</v>
      </c>
      <c r="AL43" s="663">
        <v>0</v>
      </c>
      <c r="AM43" s="663">
        <v>0</v>
      </c>
      <c r="AN43" s="663">
        <v>0</v>
      </c>
      <c r="AO43" s="663">
        <v>0</v>
      </c>
      <c r="AP43" s="663">
        <v>0</v>
      </c>
      <c r="AQ43" s="663">
        <v>0</v>
      </c>
      <c r="AR43" s="663" t="s">
        <v>28</v>
      </c>
      <c r="AS43" s="663">
        <v>4</v>
      </c>
      <c r="AT43" s="663" t="s">
        <v>890</v>
      </c>
      <c r="AU43" s="663" t="s">
        <v>891</v>
      </c>
      <c r="AV43" s="663">
        <v>0</v>
      </c>
      <c r="AW43" s="663">
        <v>0</v>
      </c>
      <c r="AX43" s="663">
        <v>0</v>
      </c>
      <c r="AY43" s="663">
        <v>0</v>
      </c>
      <c r="AZ43" s="663">
        <v>0</v>
      </c>
      <c r="BA43" s="663">
        <v>0</v>
      </c>
      <c r="BB43" s="663">
        <v>0</v>
      </c>
      <c r="BC43" s="663" t="s">
        <v>28</v>
      </c>
      <c r="BD43" s="663">
        <v>4</v>
      </c>
      <c r="BE43" s="663"/>
      <c r="BF43" s="663" t="s">
        <v>889</v>
      </c>
      <c r="BG43" s="663">
        <v>0</v>
      </c>
      <c r="BH43" s="663">
        <v>0</v>
      </c>
      <c r="BI43" s="663">
        <v>0</v>
      </c>
      <c r="BJ43" s="663">
        <v>0</v>
      </c>
      <c r="BK43" s="663">
        <v>2</v>
      </c>
      <c r="BL43" s="663">
        <v>0</v>
      </c>
      <c r="BM43" s="663">
        <v>2</v>
      </c>
      <c r="BN43" s="692" t="s">
        <v>786</v>
      </c>
      <c r="BO43" s="835">
        <v>5</v>
      </c>
      <c r="BP43" s="784" t="s">
        <v>1465</v>
      </c>
      <c r="BQ43" s="934" t="s">
        <v>1466</v>
      </c>
      <c r="BR43" s="783">
        <v>3</v>
      </c>
      <c r="BS43" s="785">
        <v>10</v>
      </c>
      <c r="BT43" s="783">
        <v>0</v>
      </c>
      <c r="BU43" s="783">
        <v>10</v>
      </c>
      <c r="BV43" s="785">
        <v>2</v>
      </c>
      <c r="BW43" s="785">
        <v>0</v>
      </c>
      <c r="BX43" s="783">
        <v>2</v>
      </c>
      <c r="BY43" s="793" t="s">
        <v>101</v>
      </c>
    </row>
    <row r="44" spans="1:77" x14ac:dyDescent="0.25">
      <c r="A44" s="663">
        <v>4</v>
      </c>
      <c r="B44" s="663" t="s">
        <v>890</v>
      </c>
      <c r="C44" s="663" t="s">
        <v>891</v>
      </c>
      <c r="D44" s="663">
        <v>0</v>
      </c>
      <c r="E44" s="663">
        <v>0</v>
      </c>
      <c r="F44" s="663">
        <v>0</v>
      </c>
      <c r="G44" s="663">
        <v>0</v>
      </c>
      <c r="H44" s="663">
        <v>0</v>
      </c>
      <c r="I44" s="663">
        <v>0</v>
      </c>
      <c r="J44" s="663">
        <v>0</v>
      </c>
      <c r="K44" s="663" t="s">
        <v>28</v>
      </c>
      <c r="L44" s="663">
        <v>4</v>
      </c>
      <c r="M44" s="663"/>
      <c r="N44" s="663" t="s">
        <v>889</v>
      </c>
      <c r="O44" s="663">
        <v>0</v>
      </c>
      <c r="P44" s="663">
        <v>0</v>
      </c>
      <c r="Q44" s="663">
        <v>0</v>
      </c>
      <c r="R44" s="663">
        <v>0</v>
      </c>
      <c r="S44" s="663">
        <v>2</v>
      </c>
      <c r="T44" s="663">
        <v>0</v>
      </c>
      <c r="U44" s="663">
        <v>2</v>
      </c>
      <c r="V44" s="692" t="s">
        <v>786</v>
      </c>
      <c r="W44" s="662"/>
      <c r="X44" s="662"/>
      <c r="Y44" s="662"/>
      <c r="Z44" s="662"/>
      <c r="AA44" s="662"/>
      <c r="AB44" s="662"/>
      <c r="AC44" s="662"/>
      <c r="AD44" s="662"/>
      <c r="AE44" s="662"/>
      <c r="AF44" s="662"/>
      <c r="AG44" s="662"/>
      <c r="AH44" s="663">
        <v>4</v>
      </c>
      <c r="AI44" s="663"/>
      <c r="AJ44" s="663" t="s">
        <v>889</v>
      </c>
      <c r="AK44" s="663">
        <v>0</v>
      </c>
      <c r="AL44" s="663">
        <v>0</v>
      </c>
      <c r="AM44" s="663">
        <v>0</v>
      </c>
      <c r="AN44" s="663">
        <v>0</v>
      </c>
      <c r="AO44" s="663">
        <v>2</v>
      </c>
      <c r="AP44" s="663">
        <v>0</v>
      </c>
      <c r="AQ44" s="663">
        <v>2</v>
      </c>
      <c r="AR44" s="663" t="s">
        <v>28</v>
      </c>
      <c r="AS44" s="663">
        <v>4</v>
      </c>
      <c r="AT44" s="663"/>
      <c r="AU44" s="663" t="s">
        <v>889</v>
      </c>
      <c r="AV44" s="663">
        <v>0</v>
      </c>
      <c r="AW44" s="663">
        <v>0</v>
      </c>
      <c r="AX44" s="663">
        <v>0</v>
      </c>
      <c r="AY44" s="663">
        <v>0</v>
      </c>
      <c r="AZ44" s="663">
        <v>2</v>
      </c>
      <c r="BA44" s="663">
        <v>0</v>
      </c>
      <c r="BB44" s="663">
        <v>2</v>
      </c>
      <c r="BC44" s="663" t="s">
        <v>28</v>
      </c>
      <c r="BD44" s="662"/>
      <c r="BE44" s="662"/>
      <c r="BF44" s="662"/>
      <c r="BG44" s="662"/>
      <c r="BH44" s="662"/>
      <c r="BI44" s="662"/>
      <c r="BJ44" s="662"/>
      <c r="BK44" s="662"/>
      <c r="BL44" s="662"/>
      <c r="BM44" s="662"/>
      <c r="BN44" s="736"/>
      <c r="BO44" s="835">
        <v>5</v>
      </c>
      <c r="BP44" s="784" t="s">
        <v>1467</v>
      </c>
      <c r="BQ44" s="934" t="s">
        <v>189</v>
      </c>
      <c r="BR44" s="783">
        <v>3</v>
      </c>
      <c r="BS44" s="785">
        <v>15</v>
      </c>
      <c r="BT44" s="783">
        <v>10</v>
      </c>
      <c r="BU44" s="783">
        <v>5</v>
      </c>
      <c r="BV44" s="785">
        <v>3</v>
      </c>
      <c r="BW44" s="785">
        <v>2</v>
      </c>
      <c r="BX44" s="783">
        <v>1</v>
      </c>
      <c r="BY44" s="793" t="s">
        <v>101</v>
      </c>
    </row>
    <row r="45" spans="1:77" ht="16.5" thickBot="1" x14ac:dyDescent="0.3">
      <c r="A45" s="663">
        <v>4</v>
      </c>
      <c r="B45" s="663"/>
      <c r="C45" s="663" t="s">
        <v>889</v>
      </c>
      <c r="D45" s="663">
        <v>0</v>
      </c>
      <c r="E45" s="663">
        <v>0</v>
      </c>
      <c r="F45" s="663">
        <v>0</v>
      </c>
      <c r="G45" s="663">
        <v>0</v>
      </c>
      <c r="H45" s="663">
        <v>2</v>
      </c>
      <c r="I45" s="663">
        <v>0</v>
      </c>
      <c r="J45" s="663">
        <v>2</v>
      </c>
      <c r="K45" s="663" t="s">
        <v>28</v>
      </c>
      <c r="L45" s="662"/>
      <c r="M45" s="662"/>
      <c r="N45" s="662"/>
      <c r="O45" s="662"/>
      <c r="P45" s="662"/>
      <c r="Q45" s="662"/>
      <c r="R45" s="662"/>
      <c r="S45" s="662"/>
      <c r="T45" s="662"/>
      <c r="U45" s="662"/>
      <c r="V45" s="662"/>
      <c r="W45" s="662"/>
      <c r="X45" s="662"/>
      <c r="Y45" s="662"/>
      <c r="Z45" s="662"/>
      <c r="AA45" s="662"/>
      <c r="AB45" s="662"/>
      <c r="AC45" s="662"/>
      <c r="AD45" s="662"/>
      <c r="AE45" s="662"/>
      <c r="AF45" s="662"/>
      <c r="AG45" s="662"/>
      <c r="AH45" s="662"/>
      <c r="AI45" s="662"/>
      <c r="AJ45" s="662"/>
      <c r="AK45" s="662"/>
      <c r="AL45" s="662"/>
      <c r="AM45" s="662"/>
      <c r="AN45" s="662"/>
      <c r="AO45" s="662"/>
      <c r="AP45" s="662"/>
      <c r="AQ45" s="662"/>
      <c r="AR45" s="662"/>
      <c r="AS45" s="662"/>
      <c r="AT45" s="662"/>
      <c r="AU45" s="662"/>
      <c r="AV45" s="662"/>
      <c r="AW45" s="662"/>
      <c r="AX45" s="662"/>
      <c r="AY45" s="662"/>
      <c r="AZ45" s="662"/>
      <c r="BA45" s="662"/>
      <c r="BB45" s="662"/>
      <c r="BC45" s="662"/>
      <c r="BD45" s="662"/>
      <c r="BE45" s="662"/>
      <c r="BF45" s="662"/>
      <c r="BG45" s="662"/>
      <c r="BH45" s="662"/>
      <c r="BI45" s="662"/>
      <c r="BJ45" s="662"/>
      <c r="BK45" s="662"/>
      <c r="BL45" s="662"/>
      <c r="BM45" s="662"/>
      <c r="BN45" s="736"/>
      <c r="BO45" s="835">
        <v>5</v>
      </c>
      <c r="BP45" s="784" t="s">
        <v>1468</v>
      </c>
      <c r="BQ45" s="934" t="s">
        <v>131</v>
      </c>
      <c r="BR45" s="783">
        <v>3</v>
      </c>
      <c r="BS45" s="785">
        <v>20</v>
      </c>
      <c r="BT45" s="783">
        <v>10</v>
      </c>
      <c r="BU45" s="783">
        <v>10</v>
      </c>
      <c r="BV45" s="785">
        <v>4</v>
      </c>
      <c r="BW45" s="785">
        <v>2</v>
      </c>
      <c r="BX45" s="783">
        <v>2</v>
      </c>
      <c r="BY45" s="793" t="s">
        <v>667</v>
      </c>
    </row>
    <row r="46" spans="1:77" ht="17.25" thickTop="1" thickBot="1" x14ac:dyDescent="0.3">
      <c r="A46" s="658"/>
      <c r="B46" s="658"/>
      <c r="C46" s="661" t="s">
        <v>135</v>
      </c>
      <c r="D46" s="658">
        <f t="shared" ref="D46:J46" si="18">SUM(D35:D45)</f>
        <v>30</v>
      </c>
      <c r="E46" s="658">
        <f t="shared" si="18"/>
        <v>115</v>
      </c>
      <c r="F46" s="658">
        <f t="shared" si="18"/>
        <v>40</v>
      </c>
      <c r="G46" s="658">
        <f t="shared" si="18"/>
        <v>75</v>
      </c>
      <c r="H46" s="658">
        <f t="shared" si="18"/>
        <v>24</v>
      </c>
      <c r="I46" s="658">
        <f t="shared" si="18"/>
        <v>8</v>
      </c>
      <c r="J46" s="658">
        <f t="shared" si="18"/>
        <v>16</v>
      </c>
      <c r="K46" s="658"/>
      <c r="L46" s="658"/>
      <c r="M46" s="658"/>
      <c r="N46" s="661" t="s">
        <v>135</v>
      </c>
      <c r="O46" s="658">
        <f t="shared" ref="O46:U46" si="19">SUM(O35:O45)</f>
        <v>30</v>
      </c>
      <c r="P46" s="658">
        <f t="shared" si="19"/>
        <v>115</v>
      </c>
      <c r="Q46" s="658">
        <f t="shared" si="19"/>
        <v>40</v>
      </c>
      <c r="R46" s="658">
        <f t="shared" si="19"/>
        <v>75</v>
      </c>
      <c r="S46" s="658">
        <f t="shared" si="19"/>
        <v>24</v>
      </c>
      <c r="T46" s="658">
        <f t="shared" si="19"/>
        <v>8</v>
      </c>
      <c r="U46" s="658">
        <f t="shared" si="19"/>
        <v>16</v>
      </c>
      <c r="V46" s="658"/>
      <c r="W46" s="660"/>
      <c r="X46" s="660"/>
      <c r="Y46" s="661" t="s">
        <v>135</v>
      </c>
      <c r="Z46" s="660">
        <f t="shared" ref="Z46:AF46" si="20">SUM(Z35:Z45)</f>
        <v>30</v>
      </c>
      <c r="AA46" s="660">
        <f t="shared" si="20"/>
        <v>105</v>
      </c>
      <c r="AB46" s="660">
        <f t="shared" si="20"/>
        <v>30</v>
      </c>
      <c r="AC46" s="660">
        <f t="shared" si="20"/>
        <v>75</v>
      </c>
      <c r="AD46" s="660">
        <f t="shared" si="20"/>
        <v>22</v>
      </c>
      <c r="AE46" s="660">
        <f t="shared" si="20"/>
        <v>6</v>
      </c>
      <c r="AF46" s="660">
        <f t="shared" si="20"/>
        <v>16</v>
      </c>
      <c r="AG46" s="660"/>
      <c r="AH46" s="658"/>
      <c r="AI46" s="658"/>
      <c r="AJ46" s="661" t="s">
        <v>135</v>
      </c>
      <c r="AK46" s="658">
        <f t="shared" ref="AK46:AQ46" si="21">SUM(AK35:AK45)</f>
        <v>30</v>
      </c>
      <c r="AL46" s="658">
        <f t="shared" si="21"/>
        <v>115</v>
      </c>
      <c r="AM46" s="658">
        <f t="shared" si="21"/>
        <v>35</v>
      </c>
      <c r="AN46" s="658">
        <f t="shared" si="21"/>
        <v>80</v>
      </c>
      <c r="AO46" s="658">
        <f t="shared" si="21"/>
        <v>24</v>
      </c>
      <c r="AP46" s="658">
        <f t="shared" si="21"/>
        <v>7</v>
      </c>
      <c r="AQ46" s="658">
        <f t="shared" si="21"/>
        <v>17</v>
      </c>
      <c r="AR46" s="658"/>
      <c r="AS46" s="658"/>
      <c r="AT46" s="658"/>
      <c r="AU46" s="661" t="s">
        <v>135</v>
      </c>
      <c r="AV46" s="658">
        <f t="shared" ref="AV46:BB46" si="22">SUM(AV35:AV45)</f>
        <v>30</v>
      </c>
      <c r="AW46" s="658">
        <f t="shared" si="22"/>
        <v>120</v>
      </c>
      <c r="AX46" s="658">
        <f t="shared" si="22"/>
        <v>30</v>
      </c>
      <c r="AY46" s="658">
        <f t="shared" si="22"/>
        <v>90</v>
      </c>
      <c r="AZ46" s="658">
        <f t="shared" si="22"/>
        <v>25</v>
      </c>
      <c r="BA46" s="658">
        <f t="shared" si="22"/>
        <v>7</v>
      </c>
      <c r="BB46" s="658">
        <f t="shared" si="22"/>
        <v>18</v>
      </c>
      <c r="BC46" s="658"/>
      <c r="BD46" s="658"/>
      <c r="BE46" s="658"/>
      <c r="BF46" s="661" t="s">
        <v>135</v>
      </c>
      <c r="BG46" s="658">
        <f t="shared" ref="BG46:BM46" si="23">SUM(BG35:BG45)</f>
        <v>30</v>
      </c>
      <c r="BH46" s="658">
        <f t="shared" si="23"/>
        <v>120</v>
      </c>
      <c r="BI46" s="658">
        <f t="shared" si="23"/>
        <v>30</v>
      </c>
      <c r="BJ46" s="658">
        <f t="shared" si="23"/>
        <v>90</v>
      </c>
      <c r="BK46" s="658">
        <f t="shared" si="23"/>
        <v>25</v>
      </c>
      <c r="BL46" s="658">
        <f t="shared" si="23"/>
        <v>7</v>
      </c>
      <c r="BM46" s="658">
        <f t="shared" si="23"/>
        <v>18</v>
      </c>
      <c r="BN46" s="778"/>
      <c r="BO46" s="835">
        <v>5</v>
      </c>
      <c r="BP46" s="786"/>
      <c r="BQ46" s="845" t="s">
        <v>924</v>
      </c>
      <c r="BR46" s="783">
        <v>3</v>
      </c>
      <c r="BS46" s="785">
        <v>10</v>
      </c>
      <c r="BT46" s="783">
        <v>5</v>
      </c>
      <c r="BU46" s="783">
        <v>5</v>
      </c>
      <c r="BV46" s="785">
        <v>2</v>
      </c>
      <c r="BW46" s="785">
        <v>1</v>
      </c>
      <c r="BX46" s="783">
        <v>1</v>
      </c>
      <c r="BY46" s="793" t="s">
        <v>101</v>
      </c>
    </row>
    <row r="47" spans="1:77" ht="15.75" customHeight="1" thickTop="1" x14ac:dyDescent="0.25">
      <c r="A47" s="691">
        <v>5</v>
      </c>
      <c r="B47" s="663" t="s">
        <v>892</v>
      </c>
      <c r="C47" s="838" t="s">
        <v>438</v>
      </c>
      <c r="D47" s="663">
        <v>3</v>
      </c>
      <c r="E47" s="663">
        <v>10</v>
      </c>
      <c r="F47" s="663">
        <v>10</v>
      </c>
      <c r="G47" s="663">
        <v>0</v>
      </c>
      <c r="H47" s="663">
        <v>2</v>
      </c>
      <c r="I47" s="663">
        <v>2</v>
      </c>
      <c r="J47" s="663">
        <v>0</v>
      </c>
      <c r="K47" s="663" t="s">
        <v>667</v>
      </c>
      <c r="L47" s="663">
        <v>5</v>
      </c>
      <c r="M47" s="663" t="s">
        <v>893</v>
      </c>
      <c r="N47" s="666" t="s">
        <v>894</v>
      </c>
      <c r="O47" s="663">
        <v>3</v>
      </c>
      <c r="P47" s="663">
        <v>10</v>
      </c>
      <c r="Q47" s="663">
        <v>10</v>
      </c>
      <c r="R47" s="663">
        <v>0</v>
      </c>
      <c r="S47" s="663">
        <v>2</v>
      </c>
      <c r="T47" s="663">
        <v>2</v>
      </c>
      <c r="U47" s="663">
        <v>0</v>
      </c>
      <c r="V47" s="665" t="s">
        <v>756</v>
      </c>
      <c r="W47" s="663">
        <v>5</v>
      </c>
      <c r="X47" s="663" t="s">
        <v>895</v>
      </c>
      <c r="Y47" s="666" t="s">
        <v>894</v>
      </c>
      <c r="Z47" s="663">
        <v>5</v>
      </c>
      <c r="AA47" s="663">
        <v>20</v>
      </c>
      <c r="AB47" s="663">
        <v>10</v>
      </c>
      <c r="AC47" s="663">
        <v>10</v>
      </c>
      <c r="AD47" s="663">
        <v>4</v>
      </c>
      <c r="AE47" s="663">
        <v>2</v>
      </c>
      <c r="AF47" s="663">
        <v>2</v>
      </c>
      <c r="AG47" s="665" t="s">
        <v>756</v>
      </c>
      <c r="AH47" s="691">
        <v>5</v>
      </c>
      <c r="AI47" s="663" t="s">
        <v>896</v>
      </c>
      <c r="AJ47" s="837" t="s">
        <v>69</v>
      </c>
      <c r="AK47" s="663">
        <v>3</v>
      </c>
      <c r="AL47" s="663">
        <v>10</v>
      </c>
      <c r="AM47" s="663">
        <v>5</v>
      </c>
      <c r="AN47" s="663">
        <v>5</v>
      </c>
      <c r="AO47" s="663">
        <v>2</v>
      </c>
      <c r="AP47" s="663">
        <v>1</v>
      </c>
      <c r="AQ47" s="663">
        <v>1</v>
      </c>
      <c r="AR47" s="663" t="s">
        <v>101</v>
      </c>
      <c r="AS47" s="663">
        <v>5</v>
      </c>
      <c r="AT47" s="663" t="s">
        <v>897</v>
      </c>
      <c r="AU47" s="663" t="s">
        <v>716</v>
      </c>
      <c r="AV47" s="668">
        <v>5</v>
      </c>
      <c r="AW47" s="668">
        <v>15</v>
      </c>
      <c r="AX47" s="663">
        <v>10</v>
      </c>
      <c r="AY47" s="663">
        <v>5</v>
      </c>
      <c r="AZ47" s="668">
        <v>3</v>
      </c>
      <c r="BA47" s="663">
        <v>2</v>
      </c>
      <c r="BB47" s="663">
        <v>1</v>
      </c>
      <c r="BC47" s="663" t="s">
        <v>667</v>
      </c>
      <c r="BD47" s="663">
        <v>5</v>
      </c>
      <c r="BE47" s="663" t="s">
        <v>898</v>
      </c>
      <c r="BF47" s="666" t="s">
        <v>899</v>
      </c>
      <c r="BG47" s="668">
        <v>5</v>
      </c>
      <c r="BH47" s="668">
        <v>15</v>
      </c>
      <c r="BI47" s="663">
        <v>10</v>
      </c>
      <c r="BJ47" s="663">
        <v>5</v>
      </c>
      <c r="BK47" s="668">
        <v>3</v>
      </c>
      <c r="BL47" s="663">
        <v>2</v>
      </c>
      <c r="BM47" s="663">
        <v>1</v>
      </c>
      <c r="BN47" s="779" t="s">
        <v>667</v>
      </c>
      <c r="BO47" s="835">
        <v>5</v>
      </c>
      <c r="BP47" s="786"/>
      <c r="BQ47" s="934" t="s">
        <v>1469</v>
      </c>
      <c r="BR47" s="783">
        <v>12</v>
      </c>
      <c r="BS47" s="785">
        <v>45</v>
      </c>
      <c r="BT47" s="783">
        <v>20</v>
      </c>
      <c r="BU47" s="783">
        <v>25</v>
      </c>
      <c r="BV47" s="785">
        <v>9</v>
      </c>
      <c r="BW47" s="785">
        <v>4</v>
      </c>
      <c r="BX47" s="783">
        <v>5</v>
      </c>
      <c r="BY47" s="793" t="s">
        <v>1470</v>
      </c>
    </row>
    <row r="48" spans="1:77" x14ac:dyDescent="0.25">
      <c r="A48" s="691">
        <v>5</v>
      </c>
      <c r="B48" s="663" t="s">
        <v>900</v>
      </c>
      <c r="C48" s="838" t="s">
        <v>714</v>
      </c>
      <c r="D48" s="668">
        <v>3</v>
      </c>
      <c r="E48" s="668">
        <v>15</v>
      </c>
      <c r="F48" s="668">
        <v>0</v>
      </c>
      <c r="G48" s="664">
        <v>15</v>
      </c>
      <c r="H48" s="668">
        <v>3</v>
      </c>
      <c r="I48" s="668">
        <v>0</v>
      </c>
      <c r="J48" s="668">
        <v>3</v>
      </c>
      <c r="K48" s="663" t="s">
        <v>667</v>
      </c>
      <c r="L48" s="663">
        <v>5</v>
      </c>
      <c r="M48" s="663" t="s">
        <v>901</v>
      </c>
      <c r="N48" s="689" t="s">
        <v>902</v>
      </c>
      <c r="O48" s="668">
        <v>3</v>
      </c>
      <c r="P48" s="668">
        <v>15</v>
      </c>
      <c r="Q48" s="668">
        <v>0</v>
      </c>
      <c r="R48" s="664">
        <v>15</v>
      </c>
      <c r="S48" s="668">
        <v>3</v>
      </c>
      <c r="T48" s="668">
        <v>0</v>
      </c>
      <c r="U48" s="668">
        <v>3</v>
      </c>
      <c r="V48" s="665" t="s">
        <v>756</v>
      </c>
      <c r="W48" s="663">
        <v>5</v>
      </c>
      <c r="X48" s="663" t="s">
        <v>903</v>
      </c>
      <c r="Y48" s="666" t="s">
        <v>904</v>
      </c>
      <c r="Z48" s="663">
        <v>3</v>
      </c>
      <c r="AA48" s="663">
        <v>10</v>
      </c>
      <c r="AB48" s="663">
        <v>10</v>
      </c>
      <c r="AC48" s="663">
        <v>0</v>
      </c>
      <c r="AD48" s="663">
        <v>2</v>
      </c>
      <c r="AE48" s="663">
        <v>2</v>
      </c>
      <c r="AF48" s="663">
        <v>0</v>
      </c>
      <c r="AG48" s="665" t="s">
        <v>756</v>
      </c>
      <c r="AH48" s="691">
        <v>5</v>
      </c>
      <c r="AI48" s="663" t="s">
        <v>905</v>
      </c>
      <c r="AJ48" s="838" t="s">
        <v>714</v>
      </c>
      <c r="AK48" s="668">
        <v>3</v>
      </c>
      <c r="AL48" s="668">
        <v>15</v>
      </c>
      <c r="AM48" s="668">
        <v>0</v>
      </c>
      <c r="AN48" s="664">
        <v>15</v>
      </c>
      <c r="AO48" s="668">
        <v>3</v>
      </c>
      <c r="AP48" s="668">
        <v>0</v>
      </c>
      <c r="AQ48" s="668">
        <v>3</v>
      </c>
      <c r="AR48" s="663" t="s">
        <v>667</v>
      </c>
      <c r="AS48" s="663">
        <v>5</v>
      </c>
      <c r="AT48" s="663" t="s">
        <v>906</v>
      </c>
      <c r="AU48" s="663" t="s">
        <v>20</v>
      </c>
      <c r="AV48" s="668">
        <v>4</v>
      </c>
      <c r="AW48" s="668">
        <v>15</v>
      </c>
      <c r="AX48" s="668">
        <v>5</v>
      </c>
      <c r="AY48" s="668">
        <v>10</v>
      </c>
      <c r="AZ48" s="668">
        <v>3</v>
      </c>
      <c r="BA48" s="668">
        <v>1</v>
      </c>
      <c r="BB48" s="668">
        <v>2</v>
      </c>
      <c r="BC48" s="663" t="s">
        <v>101</v>
      </c>
      <c r="BD48" s="663">
        <v>5</v>
      </c>
      <c r="BE48" s="663" t="s">
        <v>907</v>
      </c>
      <c r="BF48" s="666" t="s">
        <v>908</v>
      </c>
      <c r="BG48" s="668">
        <v>4</v>
      </c>
      <c r="BH48" s="668">
        <v>15</v>
      </c>
      <c r="BI48" s="668">
        <v>5</v>
      </c>
      <c r="BJ48" s="668">
        <v>10</v>
      </c>
      <c r="BK48" s="668">
        <v>3</v>
      </c>
      <c r="BL48" s="668">
        <v>1</v>
      </c>
      <c r="BM48" s="668">
        <v>2</v>
      </c>
      <c r="BN48" s="776" t="s">
        <v>760</v>
      </c>
      <c r="BO48" s="794"/>
      <c r="BP48" s="786"/>
      <c r="BQ48" s="787" t="s">
        <v>135</v>
      </c>
      <c r="BR48" s="788">
        <v>30</v>
      </c>
      <c r="BS48" s="789">
        <v>120</v>
      </c>
      <c r="BT48" s="788">
        <v>55</v>
      </c>
      <c r="BU48" s="788">
        <v>65</v>
      </c>
      <c r="BV48" s="789">
        <v>24</v>
      </c>
      <c r="BW48" s="789">
        <v>11</v>
      </c>
      <c r="BX48" s="788">
        <v>13</v>
      </c>
      <c r="BY48" s="795"/>
    </row>
    <row r="49" spans="1:77" x14ac:dyDescent="0.25">
      <c r="A49" s="691">
        <v>5</v>
      </c>
      <c r="B49" s="663" t="s">
        <v>909</v>
      </c>
      <c r="C49" s="838" t="s">
        <v>176</v>
      </c>
      <c r="D49" s="663">
        <v>3</v>
      </c>
      <c r="E49" s="663">
        <v>15</v>
      </c>
      <c r="F49" s="663">
        <v>10</v>
      </c>
      <c r="G49" s="663">
        <v>5</v>
      </c>
      <c r="H49" s="663">
        <v>3</v>
      </c>
      <c r="I49" s="663">
        <v>2</v>
      </c>
      <c r="J49" s="663">
        <v>1</v>
      </c>
      <c r="K49" s="663" t="s">
        <v>667</v>
      </c>
      <c r="L49" s="663">
        <v>5</v>
      </c>
      <c r="M49" s="663" t="s">
        <v>910</v>
      </c>
      <c r="N49" s="666" t="s">
        <v>911</v>
      </c>
      <c r="O49" s="663">
        <v>3</v>
      </c>
      <c r="P49" s="663">
        <v>15</v>
      </c>
      <c r="Q49" s="663">
        <v>10</v>
      </c>
      <c r="R49" s="663">
        <v>5</v>
      </c>
      <c r="S49" s="663">
        <v>3</v>
      </c>
      <c r="T49" s="663">
        <v>2</v>
      </c>
      <c r="U49" s="663">
        <v>1</v>
      </c>
      <c r="V49" s="665" t="s">
        <v>756</v>
      </c>
      <c r="W49" s="663">
        <v>5</v>
      </c>
      <c r="X49" s="663" t="s">
        <v>907</v>
      </c>
      <c r="Y49" s="666" t="s">
        <v>908</v>
      </c>
      <c r="Z49" s="668">
        <v>4</v>
      </c>
      <c r="AA49" s="668">
        <v>15</v>
      </c>
      <c r="AB49" s="668">
        <v>5</v>
      </c>
      <c r="AC49" s="668">
        <v>10</v>
      </c>
      <c r="AD49" s="668">
        <v>3</v>
      </c>
      <c r="AE49" s="668">
        <v>1</v>
      </c>
      <c r="AF49" s="668">
        <v>2</v>
      </c>
      <c r="AG49" s="663" t="s">
        <v>101</v>
      </c>
      <c r="AH49" s="691">
        <v>5</v>
      </c>
      <c r="AI49" s="663" t="s">
        <v>912</v>
      </c>
      <c r="AJ49" s="837" t="s">
        <v>913</v>
      </c>
      <c r="AK49" s="663">
        <v>3</v>
      </c>
      <c r="AL49" s="663">
        <v>15</v>
      </c>
      <c r="AM49" s="663">
        <v>5</v>
      </c>
      <c r="AN49" s="663">
        <v>10</v>
      </c>
      <c r="AO49" s="663">
        <v>3</v>
      </c>
      <c r="AP49" s="663">
        <v>1</v>
      </c>
      <c r="AQ49" s="663">
        <v>2</v>
      </c>
      <c r="AR49" s="663" t="s">
        <v>101</v>
      </c>
      <c r="AS49" s="663">
        <v>5</v>
      </c>
      <c r="AT49" s="663" t="s">
        <v>914</v>
      </c>
      <c r="AU49" s="663" t="s">
        <v>726</v>
      </c>
      <c r="AV49" s="668">
        <v>3</v>
      </c>
      <c r="AW49" s="668">
        <v>10</v>
      </c>
      <c r="AX49" s="663">
        <v>0</v>
      </c>
      <c r="AY49" s="663">
        <v>10</v>
      </c>
      <c r="AZ49" s="668">
        <v>2</v>
      </c>
      <c r="BA49" s="663">
        <v>0</v>
      </c>
      <c r="BB49" s="663">
        <v>2</v>
      </c>
      <c r="BC49" s="663" t="s">
        <v>101</v>
      </c>
      <c r="BD49" s="663">
        <v>5</v>
      </c>
      <c r="BE49" s="663" t="s">
        <v>915</v>
      </c>
      <c r="BF49" s="666" t="s">
        <v>916</v>
      </c>
      <c r="BG49" s="668">
        <v>3</v>
      </c>
      <c r="BH49" s="668">
        <v>10</v>
      </c>
      <c r="BI49" s="663">
        <v>0</v>
      </c>
      <c r="BJ49" s="663">
        <v>10</v>
      </c>
      <c r="BK49" s="668">
        <v>2</v>
      </c>
      <c r="BL49" s="663">
        <v>0</v>
      </c>
      <c r="BM49" s="663">
        <v>2</v>
      </c>
      <c r="BN49" s="776" t="s">
        <v>760</v>
      </c>
      <c r="BO49" s="792">
        <v>6</v>
      </c>
      <c r="BP49" s="784" t="s">
        <v>942</v>
      </c>
      <c r="BQ49" s="784" t="s">
        <v>690</v>
      </c>
      <c r="BR49" s="783">
        <v>3</v>
      </c>
      <c r="BS49" s="785">
        <v>10</v>
      </c>
      <c r="BT49" s="783">
        <v>5</v>
      </c>
      <c r="BU49" s="783">
        <v>5</v>
      </c>
      <c r="BV49" s="785">
        <v>2</v>
      </c>
      <c r="BW49" s="785">
        <v>1</v>
      </c>
      <c r="BX49" s="783">
        <v>1</v>
      </c>
      <c r="BY49" s="793" t="s">
        <v>101</v>
      </c>
    </row>
    <row r="50" spans="1:77" x14ac:dyDescent="0.25">
      <c r="A50" s="691">
        <v>5</v>
      </c>
      <c r="B50" s="663" t="s">
        <v>917</v>
      </c>
      <c r="C50" s="837" t="s">
        <v>720</v>
      </c>
      <c r="D50" s="663">
        <v>3</v>
      </c>
      <c r="E50" s="663">
        <v>10</v>
      </c>
      <c r="F50" s="663">
        <v>0</v>
      </c>
      <c r="G50" s="663">
        <v>10</v>
      </c>
      <c r="H50" s="663">
        <v>2</v>
      </c>
      <c r="I50" s="663">
        <v>0</v>
      </c>
      <c r="J50" s="663">
        <v>2</v>
      </c>
      <c r="K50" s="663" t="s">
        <v>101</v>
      </c>
      <c r="L50" s="663">
        <v>5</v>
      </c>
      <c r="M50" s="663" t="s">
        <v>918</v>
      </c>
      <c r="N50" s="662" t="s">
        <v>919</v>
      </c>
      <c r="O50" s="663">
        <v>3</v>
      </c>
      <c r="P50" s="663">
        <v>10</v>
      </c>
      <c r="Q50" s="663">
        <v>0</v>
      </c>
      <c r="R50" s="663">
        <v>10</v>
      </c>
      <c r="S50" s="663">
        <v>2</v>
      </c>
      <c r="T50" s="663">
        <v>0</v>
      </c>
      <c r="U50" s="663">
        <v>2</v>
      </c>
      <c r="V50" s="665" t="s">
        <v>760</v>
      </c>
      <c r="W50" s="663">
        <v>5</v>
      </c>
      <c r="X50" s="663" t="s">
        <v>920</v>
      </c>
      <c r="Y50" s="666" t="s">
        <v>921</v>
      </c>
      <c r="Z50" s="663">
        <v>3</v>
      </c>
      <c r="AA50" s="663">
        <v>10</v>
      </c>
      <c r="AB50" s="663">
        <v>0</v>
      </c>
      <c r="AC50" s="663">
        <v>10</v>
      </c>
      <c r="AD50" s="663">
        <v>2</v>
      </c>
      <c r="AE50" s="663">
        <v>0</v>
      </c>
      <c r="AF50" s="663">
        <v>2</v>
      </c>
      <c r="AG50" s="663" t="s">
        <v>101</v>
      </c>
      <c r="AH50" s="691">
        <v>5</v>
      </c>
      <c r="AI50" s="663" t="s">
        <v>917</v>
      </c>
      <c r="AJ50" s="838" t="s">
        <v>720</v>
      </c>
      <c r="AK50" s="663">
        <v>3</v>
      </c>
      <c r="AL50" s="663">
        <v>10</v>
      </c>
      <c r="AM50" s="663">
        <v>0</v>
      </c>
      <c r="AN50" s="663">
        <v>10</v>
      </c>
      <c r="AO50" s="663">
        <v>2</v>
      </c>
      <c r="AP50" s="663">
        <v>0</v>
      </c>
      <c r="AQ50" s="663">
        <v>2</v>
      </c>
      <c r="AR50" s="663" t="s">
        <v>101</v>
      </c>
      <c r="AS50" s="663">
        <v>5</v>
      </c>
      <c r="AT50" s="663" t="s">
        <v>922</v>
      </c>
      <c r="AU50" s="664" t="s">
        <v>71</v>
      </c>
      <c r="AV50" s="668">
        <v>3</v>
      </c>
      <c r="AW50" s="668">
        <v>10</v>
      </c>
      <c r="AX50" s="668">
        <v>0</v>
      </c>
      <c r="AY50" s="668">
        <v>10</v>
      </c>
      <c r="AZ50" s="668">
        <v>2</v>
      </c>
      <c r="BA50" s="668">
        <v>0</v>
      </c>
      <c r="BB50" s="668">
        <v>2</v>
      </c>
      <c r="BC50" s="663" t="s">
        <v>101</v>
      </c>
      <c r="BD50" s="663">
        <v>5</v>
      </c>
      <c r="BE50" s="663" t="s">
        <v>920</v>
      </c>
      <c r="BF50" s="666" t="s">
        <v>921</v>
      </c>
      <c r="BG50" s="668">
        <v>3</v>
      </c>
      <c r="BH50" s="668">
        <v>10</v>
      </c>
      <c r="BI50" s="668">
        <v>0</v>
      </c>
      <c r="BJ50" s="668">
        <v>10</v>
      </c>
      <c r="BK50" s="668">
        <v>2</v>
      </c>
      <c r="BL50" s="668">
        <v>0</v>
      </c>
      <c r="BM50" s="668">
        <v>2</v>
      </c>
      <c r="BN50" s="776" t="s">
        <v>760</v>
      </c>
      <c r="BO50" s="792">
        <v>6</v>
      </c>
      <c r="BP50" s="784" t="s">
        <v>963</v>
      </c>
      <c r="BQ50" s="784" t="s">
        <v>19</v>
      </c>
      <c r="BR50" s="783">
        <v>3</v>
      </c>
      <c r="BS50" s="785">
        <v>10</v>
      </c>
      <c r="BT50" s="783">
        <v>0</v>
      </c>
      <c r="BU50" s="783">
        <v>10</v>
      </c>
      <c r="BV50" s="785">
        <v>2</v>
      </c>
      <c r="BW50" s="785">
        <v>0</v>
      </c>
      <c r="BX50" s="783">
        <v>2</v>
      </c>
      <c r="BY50" s="793" t="s">
        <v>101</v>
      </c>
    </row>
    <row r="51" spans="1:77" x14ac:dyDescent="0.25">
      <c r="A51" s="691">
        <v>5</v>
      </c>
      <c r="B51" s="663" t="s">
        <v>922</v>
      </c>
      <c r="C51" s="838" t="s">
        <v>71</v>
      </c>
      <c r="D51" s="668">
        <v>3</v>
      </c>
      <c r="E51" s="668">
        <v>10</v>
      </c>
      <c r="F51" s="668">
        <v>0</v>
      </c>
      <c r="G51" s="668">
        <v>10</v>
      </c>
      <c r="H51" s="668">
        <v>2</v>
      </c>
      <c r="I51" s="668">
        <v>0</v>
      </c>
      <c r="J51" s="668">
        <v>2</v>
      </c>
      <c r="K51" s="663" t="s">
        <v>101</v>
      </c>
      <c r="L51" s="663">
        <v>5</v>
      </c>
      <c r="M51" s="663" t="s">
        <v>920</v>
      </c>
      <c r="N51" s="666" t="s">
        <v>921</v>
      </c>
      <c r="O51" s="668">
        <v>3</v>
      </c>
      <c r="P51" s="668">
        <v>10</v>
      </c>
      <c r="Q51" s="668">
        <v>0</v>
      </c>
      <c r="R51" s="668">
        <v>10</v>
      </c>
      <c r="S51" s="668">
        <v>2</v>
      </c>
      <c r="T51" s="668">
        <v>0</v>
      </c>
      <c r="U51" s="668">
        <v>2</v>
      </c>
      <c r="V51" s="665" t="s">
        <v>760</v>
      </c>
      <c r="W51" s="663">
        <v>5</v>
      </c>
      <c r="X51" s="663"/>
      <c r="Y51" s="688" t="s">
        <v>923</v>
      </c>
      <c r="Z51" s="668">
        <v>3</v>
      </c>
      <c r="AA51" s="668">
        <v>10</v>
      </c>
      <c r="AB51" s="668">
        <v>5</v>
      </c>
      <c r="AC51" s="668">
        <v>5</v>
      </c>
      <c r="AD51" s="668">
        <v>2</v>
      </c>
      <c r="AE51" s="668">
        <v>1</v>
      </c>
      <c r="AF51" s="668">
        <v>1</v>
      </c>
      <c r="AG51" s="663" t="s">
        <v>101</v>
      </c>
      <c r="AH51" s="691">
        <v>5</v>
      </c>
      <c r="AI51" s="663" t="s">
        <v>922</v>
      </c>
      <c r="AJ51" s="838" t="s">
        <v>71</v>
      </c>
      <c r="AK51" s="668">
        <v>3</v>
      </c>
      <c r="AL51" s="668">
        <v>10</v>
      </c>
      <c r="AM51" s="668">
        <v>0</v>
      </c>
      <c r="AN51" s="668">
        <v>10</v>
      </c>
      <c r="AO51" s="668">
        <v>2</v>
      </c>
      <c r="AP51" s="668">
        <v>0</v>
      </c>
      <c r="AQ51" s="668">
        <v>2</v>
      </c>
      <c r="AR51" s="663" t="s">
        <v>101</v>
      </c>
      <c r="AS51" s="663">
        <v>5</v>
      </c>
      <c r="AT51" s="663"/>
      <c r="AU51" s="687" t="s">
        <v>924</v>
      </c>
      <c r="AV51" s="668">
        <v>3</v>
      </c>
      <c r="AW51" s="668">
        <v>10</v>
      </c>
      <c r="AX51" s="668">
        <v>5</v>
      </c>
      <c r="AY51" s="668">
        <v>5</v>
      </c>
      <c r="AZ51" s="668">
        <v>2</v>
      </c>
      <c r="BA51" s="668">
        <v>1</v>
      </c>
      <c r="BB51" s="668">
        <v>1</v>
      </c>
      <c r="BC51" s="663" t="s">
        <v>101</v>
      </c>
      <c r="BD51" s="663">
        <v>5</v>
      </c>
      <c r="BE51" s="663"/>
      <c r="BF51" s="688" t="s">
        <v>923</v>
      </c>
      <c r="BG51" s="668">
        <v>3</v>
      </c>
      <c r="BH51" s="668">
        <v>10</v>
      </c>
      <c r="BI51" s="668">
        <v>5</v>
      </c>
      <c r="BJ51" s="668">
        <v>5</v>
      </c>
      <c r="BK51" s="668">
        <v>2</v>
      </c>
      <c r="BL51" s="668">
        <v>1</v>
      </c>
      <c r="BM51" s="668">
        <v>1</v>
      </c>
      <c r="BN51" s="776" t="s">
        <v>760</v>
      </c>
      <c r="BO51" s="792">
        <v>6</v>
      </c>
      <c r="BP51" s="784" t="s">
        <v>956</v>
      </c>
      <c r="BQ51" s="784" t="s">
        <v>183</v>
      </c>
      <c r="BR51" s="783">
        <v>3</v>
      </c>
      <c r="BS51" s="785">
        <v>10</v>
      </c>
      <c r="BT51" s="783">
        <v>5</v>
      </c>
      <c r="BU51" s="783">
        <v>5</v>
      </c>
      <c r="BV51" s="785">
        <v>2</v>
      </c>
      <c r="BW51" s="785">
        <v>1</v>
      </c>
      <c r="BX51" s="783">
        <v>1</v>
      </c>
      <c r="BY51" s="793" t="s">
        <v>667</v>
      </c>
    </row>
    <row r="52" spans="1:77" x14ac:dyDescent="0.25">
      <c r="A52" s="691">
        <v>5</v>
      </c>
      <c r="B52" s="663"/>
      <c r="C52" s="693" t="s">
        <v>924</v>
      </c>
      <c r="D52" s="668">
        <v>3</v>
      </c>
      <c r="E52" s="668">
        <v>10</v>
      </c>
      <c r="F52" s="668">
        <v>5</v>
      </c>
      <c r="G52" s="668">
        <v>5</v>
      </c>
      <c r="H52" s="668">
        <v>2</v>
      </c>
      <c r="I52" s="668">
        <v>1</v>
      </c>
      <c r="J52" s="668">
        <v>1</v>
      </c>
      <c r="K52" s="663" t="s">
        <v>101</v>
      </c>
      <c r="L52" s="663">
        <v>5</v>
      </c>
      <c r="M52" s="663"/>
      <c r="N52" s="688" t="s">
        <v>923</v>
      </c>
      <c r="O52" s="668">
        <v>3</v>
      </c>
      <c r="P52" s="668">
        <v>10</v>
      </c>
      <c r="Q52" s="668">
        <v>5</v>
      </c>
      <c r="R52" s="668">
        <v>5</v>
      </c>
      <c r="S52" s="668">
        <v>2</v>
      </c>
      <c r="T52" s="668">
        <v>1</v>
      </c>
      <c r="U52" s="668">
        <v>1</v>
      </c>
      <c r="V52" s="665" t="s">
        <v>760</v>
      </c>
      <c r="W52" s="662"/>
      <c r="X52" s="662"/>
      <c r="Y52" s="662"/>
      <c r="Z52" s="662"/>
      <c r="AA52" s="662"/>
      <c r="AB52" s="662"/>
      <c r="AC52" s="662"/>
      <c r="AD52" s="662"/>
      <c r="AE52" s="662"/>
      <c r="AF52" s="662"/>
      <c r="AG52" s="662"/>
      <c r="AH52" s="691">
        <v>5</v>
      </c>
      <c r="AI52" s="663"/>
      <c r="AJ52" s="693" t="s">
        <v>924</v>
      </c>
      <c r="AK52" s="663">
        <v>3</v>
      </c>
      <c r="AL52" s="663">
        <v>10</v>
      </c>
      <c r="AM52" s="663">
        <v>5</v>
      </c>
      <c r="AN52" s="663">
        <v>5</v>
      </c>
      <c r="AO52" s="663">
        <v>2</v>
      </c>
      <c r="AP52" s="663">
        <v>1</v>
      </c>
      <c r="AQ52" s="663">
        <v>1</v>
      </c>
      <c r="AR52" s="663" t="s">
        <v>101</v>
      </c>
      <c r="AS52" s="663">
        <v>5</v>
      </c>
      <c r="AT52" s="663" t="s">
        <v>925</v>
      </c>
      <c r="AU52" s="663" t="s">
        <v>926</v>
      </c>
      <c r="AV52" s="663">
        <v>0</v>
      </c>
      <c r="AW52" s="663">
        <v>0</v>
      </c>
      <c r="AX52" s="663">
        <v>0</v>
      </c>
      <c r="AY52" s="663">
        <v>0</v>
      </c>
      <c r="AZ52" s="663">
        <v>0</v>
      </c>
      <c r="BA52" s="663">
        <v>0</v>
      </c>
      <c r="BB52" s="663">
        <v>0</v>
      </c>
      <c r="BC52" s="663" t="s">
        <v>28</v>
      </c>
      <c r="BD52" s="662"/>
      <c r="BE52" s="662"/>
      <c r="BF52" s="662"/>
      <c r="BG52" s="662"/>
      <c r="BH52" s="662"/>
      <c r="BI52" s="662"/>
      <c r="BJ52" s="662"/>
      <c r="BK52" s="662"/>
      <c r="BL52" s="662"/>
      <c r="BM52" s="662"/>
      <c r="BN52" s="736"/>
      <c r="BO52" s="792">
        <v>6</v>
      </c>
      <c r="BP52" s="784" t="s">
        <v>946</v>
      </c>
      <c r="BQ52" s="784" t="s">
        <v>629</v>
      </c>
      <c r="BR52" s="783">
        <v>3</v>
      </c>
      <c r="BS52" s="785">
        <v>10</v>
      </c>
      <c r="BT52" s="783">
        <v>5</v>
      </c>
      <c r="BU52" s="783">
        <v>5</v>
      </c>
      <c r="BV52" s="785">
        <v>2</v>
      </c>
      <c r="BW52" s="785">
        <v>1</v>
      </c>
      <c r="BX52" s="783">
        <v>1</v>
      </c>
      <c r="BY52" s="793" t="s">
        <v>101</v>
      </c>
    </row>
    <row r="53" spans="1:77" ht="32.25" thickBot="1" x14ac:dyDescent="0.3">
      <c r="A53" s="663">
        <v>5</v>
      </c>
      <c r="B53" s="663" t="s">
        <v>925</v>
      </c>
      <c r="C53" s="663" t="s">
        <v>926</v>
      </c>
      <c r="D53" s="663">
        <v>0</v>
      </c>
      <c r="E53" s="663">
        <v>0</v>
      </c>
      <c r="F53" s="663">
        <v>0</v>
      </c>
      <c r="G53" s="663">
        <v>0</v>
      </c>
      <c r="H53" s="663">
        <v>0</v>
      </c>
      <c r="I53" s="663">
        <v>0</v>
      </c>
      <c r="J53" s="663">
        <v>0</v>
      </c>
      <c r="K53" s="663" t="s">
        <v>28</v>
      </c>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3">
        <v>5</v>
      </c>
      <c r="AI53" s="663" t="s">
        <v>925</v>
      </c>
      <c r="AJ53" s="663" t="s">
        <v>926</v>
      </c>
      <c r="AK53" s="663">
        <v>0</v>
      </c>
      <c r="AL53" s="663">
        <v>0</v>
      </c>
      <c r="AM53" s="663">
        <v>0</v>
      </c>
      <c r="AN53" s="663">
        <v>0</v>
      </c>
      <c r="AO53" s="663">
        <v>0</v>
      </c>
      <c r="AP53" s="663">
        <v>0</v>
      </c>
      <c r="AQ53" s="663">
        <v>0</v>
      </c>
      <c r="AR53" s="663" t="s">
        <v>28</v>
      </c>
      <c r="AS53" s="662"/>
      <c r="AT53" s="662"/>
      <c r="AU53" s="662"/>
      <c r="AV53" s="662"/>
      <c r="AW53" s="662"/>
      <c r="AX53" s="662"/>
      <c r="AY53" s="662"/>
      <c r="AZ53" s="662"/>
      <c r="BA53" s="662"/>
      <c r="BB53" s="662"/>
      <c r="BC53" s="662"/>
      <c r="BD53" s="662"/>
      <c r="BE53" s="662"/>
      <c r="BF53" s="662"/>
      <c r="BG53" s="662"/>
      <c r="BH53" s="662"/>
      <c r="BI53" s="662"/>
      <c r="BJ53" s="662"/>
      <c r="BK53" s="662"/>
      <c r="BL53" s="662"/>
      <c r="BM53" s="662"/>
      <c r="BN53" s="736"/>
      <c r="BO53" s="792">
        <v>6</v>
      </c>
      <c r="BP53" s="784" t="s">
        <v>1471</v>
      </c>
      <c r="BQ53" s="784" t="s">
        <v>1472</v>
      </c>
      <c r="BR53" s="783">
        <v>3</v>
      </c>
      <c r="BS53" s="785">
        <v>15</v>
      </c>
      <c r="BT53" s="783">
        <v>0</v>
      </c>
      <c r="BU53" s="783">
        <v>15</v>
      </c>
      <c r="BV53" s="785">
        <v>3</v>
      </c>
      <c r="BW53" s="785">
        <v>0</v>
      </c>
      <c r="BX53" s="783">
        <v>3</v>
      </c>
      <c r="BY53" s="793" t="s">
        <v>101</v>
      </c>
    </row>
    <row r="54" spans="1:77" ht="17.25" thickTop="1" thickBot="1" x14ac:dyDescent="0.3">
      <c r="A54" s="658"/>
      <c r="B54" s="658"/>
      <c r="C54" s="661" t="s">
        <v>135</v>
      </c>
      <c r="D54" s="658">
        <f t="shared" ref="D54:J54" si="24">SUM(D47:D53)</f>
        <v>18</v>
      </c>
      <c r="E54" s="658">
        <f t="shared" si="24"/>
        <v>70</v>
      </c>
      <c r="F54" s="658">
        <f t="shared" si="24"/>
        <v>25</v>
      </c>
      <c r="G54" s="658">
        <f t="shared" si="24"/>
        <v>45</v>
      </c>
      <c r="H54" s="658">
        <f t="shared" si="24"/>
        <v>14</v>
      </c>
      <c r="I54" s="658">
        <f t="shared" si="24"/>
        <v>5</v>
      </c>
      <c r="J54" s="658">
        <f t="shared" si="24"/>
        <v>9</v>
      </c>
      <c r="K54" s="658"/>
      <c r="L54" s="658"/>
      <c r="M54" s="658"/>
      <c r="N54" s="661" t="s">
        <v>135</v>
      </c>
      <c r="O54" s="658">
        <f t="shared" ref="O54:U54" si="25">SUM(O47:O53)</f>
        <v>18</v>
      </c>
      <c r="P54" s="658">
        <f t="shared" si="25"/>
        <v>70</v>
      </c>
      <c r="Q54" s="658">
        <f t="shared" si="25"/>
        <v>25</v>
      </c>
      <c r="R54" s="658">
        <f t="shared" si="25"/>
        <v>45</v>
      </c>
      <c r="S54" s="658">
        <f t="shared" si="25"/>
        <v>14</v>
      </c>
      <c r="T54" s="658">
        <f t="shared" si="25"/>
        <v>5</v>
      </c>
      <c r="U54" s="658">
        <f t="shared" si="25"/>
        <v>9</v>
      </c>
      <c r="V54" s="658"/>
      <c r="W54" s="660"/>
      <c r="X54" s="660"/>
      <c r="Y54" s="661" t="s">
        <v>135</v>
      </c>
      <c r="Z54" s="660">
        <f t="shared" ref="Z54:AF54" si="26">SUM(Z47:Z53)</f>
        <v>18</v>
      </c>
      <c r="AA54" s="660">
        <f t="shared" si="26"/>
        <v>65</v>
      </c>
      <c r="AB54" s="660">
        <f t="shared" si="26"/>
        <v>30</v>
      </c>
      <c r="AC54" s="660">
        <f t="shared" si="26"/>
        <v>35</v>
      </c>
      <c r="AD54" s="660">
        <f t="shared" si="26"/>
        <v>13</v>
      </c>
      <c r="AE54" s="660">
        <f t="shared" si="26"/>
        <v>6</v>
      </c>
      <c r="AF54" s="660">
        <f t="shared" si="26"/>
        <v>7</v>
      </c>
      <c r="AG54" s="660"/>
      <c r="AH54" s="658"/>
      <c r="AI54" s="658"/>
      <c r="AJ54" s="661" t="s">
        <v>135</v>
      </c>
      <c r="AK54" s="658">
        <f t="shared" ref="AK54:AQ54" si="27">SUM(AK47:AK53)</f>
        <v>18</v>
      </c>
      <c r="AL54" s="658">
        <f t="shared" si="27"/>
        <v>70</v>
      </c>
      <c r="AM54" s="658">
        <f t="shared" si="27"/>
        <v>15</v>
      </c>
      <c r="AN54" s="658">
        <f t="shared" si="27"/>
        <v>55</v>
      </c>
      <c r="AO54" s="658">
        <f t="shared" si="27"/>
        <v>14</v>
      </c>
      <c r="AP54" s="658">
        <f t="shared" si="27"/>
        <v>3</v>
      </c>
      <c r="AQ54" s="658">
        <f t="shared" si="27"/>
        <v>11</v>
      </c>
      <c r="AR54" s="658"/>
      <c r="AS54" s="658"/>
      <c r="AT54" s="658"/>
      <c r="AU54" s="661" t="s">
        <v>135</v>
      </c>
      <c r="AV54" s="658">
        <f t="shared" ref="AV54:BB54" si="28">SUM(AV47:AV53)</f>
        <v>18</v>
      </c>
      <c r="AW54" s="658">
        <f t="shared" si="28"/>
        <v>60</v>
      </c>
      <c r="AX54" s="658">
        <f t="shared" si="28"/>
        <v>20</v>
      </c>
      <c r="AY54" s="658">
        <f t="shared" si="28"/>
        <v>40</v>
      </c>
      <c r="AZ54" s="658">
        <f t="shared" si="28"/>
        <v>12</v>
      </c>
      <c r="BA54" s="658">
        <f t="shared" si="28"/>
        <v>4</v>
      </c>
      <c r="BB54" s="658">
        <f t="shared" si="28"/>
        <v>8</v>
      </c>
      <c r="BC54" s="658"/>
      <c r="BD54" s="658"/>
      <c r="BE54" s="658"/>
      <c r="BF54" s="661" t="s">
        <v>135</v>
      </c>
      <c r="BG54" s="658">
        <f t="shared" ref="BG54:BM54" si="29">SUM(BG47:BG53)</f>
        <v>18</v>
      </c>
      <c r="BH54" s="658">
        <f t="shared" si="29"/>
        <v>60</v>
      </c>
      <c r="BI54" s="658">
        <f t="shared" si="29"/>
        <v>20</v>
      </c>
      <c r="BJ54" s="658">
        <f t="shared" si="29"/>
        <v>40</v>
      </c>
      <c r="BK54" s="658">
        <f t="shared" si="29"/>
        <v>12</v>
      </c>
      <c r="BL54" s="658">
        <f t="shared" si="29"/>
        <v>4</v>
      </c>
      <c r="BM54" s="658">
        <f t="shared" si="29"/>
        <v>8</v>
      </c>
      <c r="BN54" s="778"/>
      <c r="BO54" s="792">
        <v>6</v>
      </c>
      <c r="BP54" s="784" t="s">
        <v>1473</v>
      </c>
      <c r="BQ54" s="784" t="s">
        <v>1452</v>
      </c>
      <c r="BR54" s="783">
        <v>3</v>
      </c>
      <c r="BS54" s="785">
        <v>10</v>
      </c>
      <c r="BT54" s="783">
        <v>10</v>
      </c>
      <c r="BU54" s="783">
        <v>0</v>
      </c>
      <c r="BV54" s="785">
        <v>2</v>
      </c>
      <c r="BW54" s="785">
        <v>2</v>
      </c>
      <c r="BX54" s="783">
        <v>0</v>
      </c>
      <c r="BY54" s="793" t="s">
        <v>101</v>
      </c>
    </row>
    <row r="55" spans="1:77" ht="15.75" customHeight="1" thickTop="1" x14ac:dyDescent="0.25">
      <c r="A55" s="663">
        <v>6</v>
      </c>
      <c r="B55" s="663" t="s">
        <v>927</v>
      </c>
      <c r="C55" s="663" t="s">
        <v>441</v>
      </c>
      <c r="D55" s="663">
        <v>3</v>
      </c>
      <c r="E55" s="663">
        <v>10</v>
      </c>
      <c r="F55" s="663">
        <v>5</v>
      </c>
      <c r="G55" s="663">
        <v>5</v>
      </c>
      <c r="H55" s="663">
        <v>2</v>
      </c>
      <c r="I55" s="663">
        <v>1</v>
      </c>
      <c r="J55" s="663">
        <v>1</v>
      </c>
      <c r="K55" s="663" t="s">
        <v>667</v>
      </c>
      <c r="L55" s="663">
        <v>6</v>
      </c>
      <c r="M55" s="663" t="s">
        <v>928</v>
      </c>
      <c r="N55" s="666" t="s">
        <v>929</v>
      </c>
      <c r="O55" s="663">
        <v>3</v>
      </c>
      <c r="P55" s="663">
        <v>10</v>
      </c>
      <c r="Q55" s="663">
        <v>5</v>
      </c>
      <c r="R55" s="663">
        <v>5</v>
      </c>
      <c r="S55" s="663">
        <v>2</v>
      </c>
      <c r="T55" s="663">
        <v>1</v>
      </c>
      <c r="U55" s="663">
        <v>1</v>
      </c>
      <c r="V55" s="665" t="s">
        <v>756</v>
      </c>
      <c r="W55" s="663">
        <v>6</v>
      </c>
      <c r="X55" s="663" t="s">
        <v>930</v>
      </c>
      <c r="Y55" s="666" t="s">
        <v>931</v>
      </c>
      <c r="Z55" s="668">
        <v>4</v>
      </c>
      <c r="AA55" s="668">
        <v>15</v>
      </c>
      <c r="AB55" s="668">
        <v>5</v>
      </c>
      <c r="AC55" s="668">
        <v>10</v>
      </c>
      <c r="AD55" s="668">
        <v>3</v>
      </c>
      <c r="AE55" s="668">
        <v>1</v>
      </c>
      <c r="AF55" s="668">
        <v>2</v>
      </c>
      <c r="AG55" s="665" t="s">
        <v>760</v>
      </c>
      <c r="AH55" s="663">
        <v>6</v>
      </c>
      <c r="AI55" s="663" t="s">
        <v>927</v>
      </c>
      <c r="AJ55" s="663" t="s">
        <v>441</v>
      </c>
      <c r="AK55" s="663">
        <v>3</v>
      </c>
      <c r="AL55" s="663">
        <v>10</v>
      </c>
      <c r="AM55" s="663">
        <v>5</v>
      </c>
      <c r="AN55" s="663">
        <v>5</v>
      </c>
      <c r="AO55" s="663">
        <v>2</v>
      </c>
      <c r="AP55" s="663">
        <v>1</v>
      </c>
      <c r="AQ55" s="663">
        <v>1</v>
      </c>
      <c r="AR55" s="663" t="s">
        <v>667</v>
      </c>
      <c r="AS55" s="663">
        <v>6</v>
      </c>
      <c r="AT55" s="663" t="s">
        <v>932</v>
      </c>
      <c r="AU55" s="663" t="s">
        <v>933</v>
      </c>
      <c r="AV55" s="668">
        <v>3</v>
      </c>
      <c r="AW55" s="668">
        <v>10</v>
      </c>
      <c r="AX55" s="663">
        <v>5</v>
      </c>
      <c r="AY55" s="663">
        <v>5</v>
      </c>
      <c r="AZ55" s="668">
        <v>2</v>
      </c>
      <c r="BA55" s="663">
        <v>1</v>
      </c>
      <c r="BB55" s="663">
        <v>1</v>
      </c>
      <c r="BC55" s="663" t="s">
        <v>667</v>
      </c>
      <c r="BD55" s="663">
        <v>6</v>
      </c>
      <c r="BE55" s="663" t="s">
        <v>934</v>
      </c>
      <c r="BF55" s="666" t="s">
        <v>935</v>
      </c>
      <c r="BG55" s="668">
        <v>3</v>
      </c>
      <c r="BH55" s="668">
        <v>10</v>
      </c>
      <c r="BI55" s="663">
        <v>5</v>
      </c>
      <c r="BJ55" s="663">
        <v>5</v>
      </c>
      <c r="BK55" s="668">
        <v>2</v>
      </c>
      <c r="BL55" s="663">
        <v>1</v>
      </c>
      <c r="BM55" s="663">
        <v>1</v>
      </c>
      <c r="BN55" s="776" t="s">
        <v>756</v>
      </c>
      <c r="BO55" s="792">
        <v>6</v>
      </c>
      <c r="BP55" s="786"/>
      <c r="BQ55" s="784" t="s">
        <v>1474</v>
      </c>
      <c r="BR55" s="783">
        <v>12</v>
      </c>
      <c r="BS55" s="785">
        <v>45</v>
      </c>
      <c r="BT55" s="783">
        <v>15</v>
      </c>
      <c r="BU55" s="783">
        <v>30</v>
      </c>
      <c r="BV55" s="785">
        <v>9</v>
      </c>
      <c r="BW55" s="785">
        <v>3</v>
      </c>
      <c r="BX55" s="783">
        <v>6</v>
      </c>
      <c r="BY55" s="793" t="s">
        <v>1470</v>
      </c>
    </row>
    <row r="56" spans="1:77" x14ac:dyDescent="0.25">
      <c r="A56" s="663">
        <v>6</v>
      </c>
      <c r="B56" s="663" t="s">
        <v>936</v>
      </c>
      <c r="C56" s="664" t="s">
        <v>128</v>
      </c>
      <c r="D56" s="663">
        <v>3</v>
      </c>
      <c r="E56" s="663">
        <v>15</v>
      </c>
      <c r="F56" s="663">
        <v>0</v>
      </c>
      <c r="G56" s="663">
        <v>15</v>
      </c>
      <c r="H56" s="663">
        <v>3</v>
      </c>
      <c r="I56" s="663">
        <v>0</v>
      </c>
      <c r="J56" s="663">
        <v>3</v>
      </c>
      <c r="K56" s="663" t="s">
        <v>101</v>
      </c>
      <c r="L56" s="663">
        <v>6</v>
      </c>
      <c r="M56" s="663" t="s">
        <v>937</v>
      </c>
      <c r="N56" s="666" t="s">
        <v>938</v>
      </c>
      <c r="O56" s="663">
        <v>3</v>
      </c>
      <c r="P56" s="663">
        <v>15</v>
      </c>
      <c r="Q56" s="663">
        <v>0</v>
      </c>
      <c r="R56" s="663">
        <v>15</v>
      </c>
      <c r="S56" s="663">
        <v>3</v>
      </c>
      <c r="T56" s="663">
        <v>0</v>
      </c>
      <c r="U56" s="663">
        <v>3</v>
      </c>
      <c r="V56" s="665" t="s">
        <v>760</v>
      </c>
      <c r="W56" s="663">
        <v>6</v>
      </c>
      <c r="X56" s="663" t="s">
        <v>939</v>
      </c>
      <c r="Y56" s="666" t="s">
        <v>940</v>
      </c>
      <c r="Z56" s="663">
        <v>4</v>
      </c>
      <c r="AA56" s="663">
        <v>15</v>
      </c>
      <c r="AB56" s="663">
        <v>10</v>
      </c>
      <c r="AC56" s="663">
        <v>5</v>
      </c>
      <c r="AD56" s="663">
        <v>3</v>
      </c>
      <c r="AE56" s="663">
        <v>2</v>
      </c>
      <c r="AF56" s="663">
        <v>1</v>
      </c>
      <c r="AG56" s="665" t="s">
        <v>756</v>
      </c>
      <c r="AH56" s="663">
        <v>6</v>
      </c>
      <c r="AI56" s="663" t="s">
        <v>941</v>
      </c>
      <c r="AJ56" s="664" t="s">
        <v>86</v>
      </c>
      <c r="AK56" s="668">
        <v>3</v>
      </c>
      <c r="AL56" s="668">
        <v>10</v>
      </c>
      <c r="AM56" s="668">
        <v>5</v>
      </c>
      <c r="AN56" s="664">
        <v>5</v>
      </c>
      <c r="AO56" s="668">
        <v>2</v>
      </c>
      <c r="AP56" s="668">
        <v>1</v>
      </c>
      <c r="AQ56" s="668">
        <v>1</v>
      </c>
      <c r="AR56" s="663" t="s">
        <v>667</v>
      </c>
      <c r="AS56" s="663">
        <v>6</v>
      </c>
      <c r="AT56" s="663" t="s">
        <v>942</v>
      </c>
      <c r="AU56" s="663" t="s">
        <v>943</v>
      </c>
      <c r="AV56" s="668">
        <v>3</v>
      </c>
      <c r="AW56" s="668">
        <v>10</v>
      </c>
      <c r="AX56" s="668">
        <v>5</v>
      </c>
      <c r="AY56" s="668">
        <v>5</v>
      </c>
      <c r="AZ56" s="668">
        <v>2</v>
      </c>
      <c r="BA56" s="668">
        <v>1</v>
      </c>
      <c r="BB56" s="668">
        <v>1</v>
      </c>
      <c r="BC56" s="663" t="s">
        <v>101</v>
      </c>
      <c r="BD56" s="663">
        <v>6</v>
      </c>
      <c r="BE56" s="663" t="s">
        <v>944</v>
      </c>
      <c r="BF56" s="666" t="s">
        <v>945</v>
      </c>
      <c r="BG56" s="668">
        <v>3</v>
      </c>
      <c r="BH56" s="668">
        <v>10</v>
      </c>
      <c r="BI56" s="668">
        <v>5</v>
      </c>
      <c r="BJ56" s="668">
        <v>5</v>
      </c>
      <c r="BK56" s="668">
        <v>2</v>
      </c>
      <c r="BL56" s="668">
        <v>1</v>
      </c>
      <c r="BM56" s="668">
        <v>1</v>
      </c>
      <c r="BN56" s="776" t="s">
        <v>760</v>
      </c>
      <c r="BO56" s="794"/>
      <c r="BP56" s="786"/>
      <c r="BQ56" s="787" t="s">
        <v>135</v>
      </c>
      <c r="BR56" s="788">
        <v>30</v>
      </c>
      <c r="BS56" s="789">
        <v>110</v>
      </c>
      <c r="BT56" s="788">
        <v>40</v>
      </c>
      <c r="BU56" s="788">
        <v>70</v>
      </c>
      <c r="BV56" s="789">
        <v>22</v>
      </c>
      <c r="BW56" s="789">
        <v>8</v>
      </c>
      <c r="BX56" s="788">
        <v>14</v>
      </c>
      <c r="BY56" s="795"/>
    </row>
    <row r="57" spans="1:77" x14ac:dyDescent="0.25">
      <c r="A57" s="663">
        <v>6</v>
      </c>
      <c r="B57" s="663" t="s">
        <v>946</v>
      </c>
      <c r="C57" s="663" t="s">
        <v>629</v>
      </c>
      <c r="D57" s="663">
        <v>3</v>
      </c>
      <c r="E57" s="663">
        <v>10</v>
      </c>
      <c r="F57" s="663">
        <v>5</v>
      </c>
      <c r="G57" s="663">
        <v>5</v>
      </c>
      <c r="H57" s="663">
        <v>2</v>
      </c>
      <c r="I57" s="663">
        <v>1</v>
      </c>
      <c r="J57" s="663">
        <v>1</v>
      </c>
      <c r="K57" s="663" t="s">
        <v>101</v>
      </c>
      <c r="L57" s="663">
        <v>6</v>
      </c>
      <c r="M57" s="663" t="s">
        <v>947</v>
      </c>
      <c r="N57" s="662" t="s">
        <v>948</v>
      </c>
      <c r="O57" s="663">
        <v>3</v>
      </c>
      <c r="P57" s="663">
        <v>10</v>
      </c>
      <c r="Q57" s="663">
        <v>5</v>
      </c>
      <c r="R57" s="663">
        <v>5</v>
      </c>
      <c r="S57" s="663">
        <v>2</v>
      </c>
      <c r="T57" s="663">
        <v>1</v>
      </c>
      <c r="U57" s="663">
        <v>1</v>
      </c>
      <c r="V57" s="665" t="s">
        <v>760</v>
      </c>
      <c r="W57" s="663">
        <v>6</v>
      </c>
      <c r="X57" s="663" t="s">
        <v>949</v>
      </c>
      <c r="Y57" s="666" t="s">
        <v>950</v>
      </c>
      <c r="Z57" s="663">
        <v>4</v>
      </c>
      <c r="AA57" s="663">
        <v>15</v>
      </c>
      <c r="AB57" s="663">
        <v>5</v>
      </c>
      <c r="AC57" s="663">
        <v>10</v>
      </c>
      <c r="AD57" s="663">
        <v>3</v>
      </c>
      <c r="AE57" s="663">
        <v>1</v>
      </c>
      <c r="AF57" s="663">
        <v>2</v>
      </c>
      <c r="AG57" s="665" t="s">
        <v>760</v>
      </c>
      <c r="AH57" s="663">
        <v>6</v>
      </c>
      <c r="AI57" s="663" t="s">
        <v>936</v>
      </c>
      <c r="AJ57" s="664" t="s">
        <v>128</v>
      </c>
      <c r="AK57" s="663">
        <v>3</v>
      </c>
      <c r="AL57" s="663">
        <v>15</v>
      </c>
      <c r="AM57" s="663">
        <v>0</v>
      </c>
      <c r="AN57" s="663">
        <v>15</v>
      </c>
      <c r="AO57" s="663">
        <v>3</v>
      </c>
      <c r="AP57" s="663">
        <v>0</v>
      </c>
      <c r="AQ57" s="663">
        <v>3</v>
      </c>
      <c r="AR57" s="663" t="s">
        <v>101</v>
      </c>
      <c r="AS57" s="663">
        <v>6</v>
      </c>
      <c r="AT57" s="663" t="s">
        <v>951</v>
      </c>
      <c r="AU57" s="663" t="s">
        <v>223</v>
      </c>
      <c r="AV57" s="668">
        <v>3</v>
      </c>
      <c r="AW57" s="668">
        <v>10</v>
      </c>
      <c r="AX57" s="663">
        <v>0</v>
      </c>
      <c r="AY57" s="663">
        <v>10</v>
      </c>
      <c r="AZ57" s="668">
        <v>2</v>
      </c>
      <c r="BA57" s="663">
        <v>0</v>
      </c>
      <c r="BB57" s="663">
        <v>2</v>
      </c>
      <c r="BC57" s="663" t="s">
        <v>101</v>
      </c>
      <c r="BD57" s="663">
        <v>6</v>
      </c>
      <c r="BE57" s="663" t="s">
        <v>952</v>
      </c>
      <c r="BF57" s="666" t="s">
        <v>953</v>
      </c>
      <c r="BG57" s="668">
        <v>3</v>
      </c>
      <c r="BH57" s="668">
        <v>10</v>
      </c>
      <c r="BI57" s="663">
        <v>0</v>
      </c>
      <c r="BJ57" s="663">
        <v>10</v>
      </c>
      <c r="BK57" s="668">
        <v>2</v>
      </c>
      <c r="BL57" s="663">
        <v>0</v>
      </c>
      <c r="BM57" s="663">
        <v>2</v>
      </c>
      <c r="BN57" s="776" t="s">
        <v>760</v>
      </c>
      <c r="BO57" s="792">
        <v>6</v>
      </c>
      <c r="BP57" s="784" t="s">
        <v>968</v>
      </c>
      <c r="BQ57" s="784" t="s">
        <v>969</v>
      </c>
      <c r="BR57" s="783">
        <v>10</v>
      </c>
      <c r="BS57" s="786"/>
      <c r="BT57" s="786"/>
      <c r="BU57" s="786"/>
      <c r="BV57" s="786"/>
      <c r="BW57" s="786"/>
      <c r="BX57" s="786"/>
      <c r="BY57" s="793" t="s">
        <v>101</v>
      </c>
    </row>
    <row r="58" spans="1:77" x14ac:dyDescent="0.25">
      <c r="A58" s="663">
        <v>6</v>
      </c>
      <c r="B58" s="663" t="s">
        <v>942</v>
      </c>
      <c r="C58" s="663" t="s">
        <v>943</v>
      </c>
      <c r="D58" s="668">
        <v>3</v>
      </c>
      <c r="E58" s="668">
        <v>10</v>
      </c>
      <c r="F58" s="668">
        <v>5</v>
      </c>
      <c r="G58" s="668">
        <v>5</v>
      </c>
      <c r="H58" s="668">
        <v>2</v>
      </c>
      <c r="I58" s="668">
        <v>1</v>
      </c>
      <c r="J58" s="668">
        <v>1</v>
      </c>
      <c r="K58" s="663" t="s">
        <v>101</v>
      </c>
      <c r="L58" s="663">
        <v>6</v>
      </c>
      <c r="M58" s="663" t="s">
        <v>944</v>
      </c>
      <c r="N58" s="662" t="s">
        <v>945</v>
      </c>
      <c r="O58" s="668">
        <v>3</v>
      </c>
      <c r="P58" s="668">
        <v>10</v>
      </c>
      <c r="Q58" s="668">
        <v>5</v>
      </c>
      <c r="R58" s="668">
        <v>5</v>
      </c>
      <c r="S58" s="668">
        <v>2</v>
      </c>
      <c r="T58" s="668">
        <v>1</v>
      </c>
      <c r="U58" s="668">
        <v>1</v>
      </c>
      <c r="V58" s="665" t="s">
        <v>760</v>
      </c>
      <c r="W58" s="663">
        <v>6</v>
      </c>
      <c r="X58" s="663" t="s">
        <v>954</v>
      </c>
      <c r="Y58" s="666" t="s">
        <v>955</v>
      </c>
      <c r="Z58" s="663">
        <v>3</v>
      </c>
      <c r="AA58" s="663">
        <v>10</v>
      </c>
      <c r="AB58" s="663">
        <v>5</v>
      </c>
      <c r="AC58" s="663">
        <v>5</v>
      </c>
      <c r="AD58" s="663">
        <v>2</v>
      </c>
      <c r="AE58" s="663">
        <v>1</v>
      </c>
      <c r="AF58" s="663">
        <v>1</v>
      </c>
      <c r="AG58" s="665" t="s">
        <v>756</v>
      </c>
      <c r="AH58" s="663">
        <v>6</v>
      </c>
      <c r="AI58" s="663" t="s">
        <v>942</v>
      </c>
      <c r="AJ58" s="663" t="s">
        <v>943</v>
      </c>
      <c r="AK58" s="668">
        <v>3</v>
      </c>
      <c r="AL58" s="668">
        <v>10</v>
      </c>
      <c r="AM58" s="668">
        <v>5</v>
      </c>
      <c r="AN58" s="668">
        <v>5</v>
      </c>
      <c r="AO58" s="668">
        <v>2</v>
      </c>
      <c r="AP58" s="668">
        <v>1</v>
      </c>
      <c r="AQ58" s="668">
        <v>1</v>
      </c>
      <c r="AR58" s="663" t="s">
        <v>101</v>
      </c>
      <c r="AS58" s="663">
        <v>6</v>
      </c>
      <c r="AT58" s="663" t="s">
        <v>956</v>
      </c>
      <c r="AU58" s="664" t="s">
        <v>183</v>
      </c>
      <c r="AV58" s="663">
        <v>3</v>
      </c>
      <c r="AW58" s="663">
        <v>10</v>
      </c>
      <c r="AX58" s="663">
        <v>5</v>
      </c>
      <c r="AY58" s="663">
        <v>5</v>
      </c>
      <c r="AZ58" s="663">
        <v>2</v>
      </c>
      <c r="BA58" s="663">
        <v>1</v>
      </c>
      <c r="BB58" s="663">
        <v>1</v>
      </c>
      <c r="BC58" s="663" t="s">
        <v>667</v>
      </c>
      <c r="BD58" s="663">
        <v>6</v>
      </c>
      <c r="BE58" s="663" t="s">
        <v>957</v>
      </c>
      <c r="BF58" s="666" t="s">
        <v>958</v>
      </c>
      <c r="BG58" s="663">
        <v>3</v>
      </c>
      <c r="BH58" s="663">
        <v>10</v>
      </c>
      <c r="BI58" s="663">
        <v>5</v>
      </c>
      <c r="BJ58" s="663">
        <v>5</v>
      </c>
      <c r="BK58" s="663">
        <v>2</v>
      </c>
      <c r="BL58" s="663">
        <v>1</v>
      </c>
      <c r="BM58" s="663">
        <v>1</v>
      </c>
      <c r="BN58" s="776" t="s">
        <v>756</v>
      </c>
      <c r="BO58" s="792">
        <v>7</v>
      </c>
      <c r="BP58" s="784" t="s">
        <v>978</v>
      </c>
      <c r="BQ58" s="784" t="s">
        <v>195</v>
      </c>
      <c r="BR58" s="783">
        <v>20</v>
      </c>
      <c r="BS58" s="786"/>
      <c r="BT58" s="786"/>
      <c r="BU58" s="786"/>
      <c r="BV58" s="786"/>
      <c r="BW58" s="786"/>
      <c r="BX58" s="786"/>
      <c r="BY58" s="793" t="s">
        <v>101</v>
      </c>
    </row>
    <row r="59" spans="1:77" ht="15.75" customHeight="1" thickBot="1" x14ac:dyDescent="0.3">
      <c r="A59" s="663">
        <v>6</v>
      </c>
      <c r="B59" s="663" t="s">
        <v>956</v>
      </c>
      <c r="C59" s="663" t="s">
        <v>183</v>
      </c>
      <c r="D59" s="663">
        <v>3</v>
      </c>
      <c r="E59" s="663">
        <v>10</v>
      </c>
      <c r="F59" s="663">
        <v>5</v>
      </c>
      <c r="G59" s="663">
        <v>5</v>
      </c>
      <c r="H59" s="663">
        <v>2</v>
      </c>
      <c r="I59" s="663">
        <v>1</v>
      </c>
      <c r="J59" s="663">
        <v>1</v>
      </c>
      <c r="K59" s="663" t="s">
        <v>667</v>
      </c>
      <c r="L59" s="663">
        <v>6</v>
      </c>
      <c r="M59" s="663" t="s">
        <v>957</v>
      </c>
      <c r="N59" s="666" t="s">
        <v>958</v>
      </c>
      <c r="O59" s="663">
        <v>3</v>
      </c>
      <c r="P59" s="663">
        <v>10</v>
      </c>
      <c r="Q59" s="663">
        <v>5</v>
      </c>
      <c r="R59" s="663">
        <v>5</v>
      </c>
      <c r="S59" s="663">
        <v>2</v>
      </c>
      <c r="T59" s="663">
        <v>1</v>
      </c>
      <c r="U59" s="663">
        <v>1</v>
      </c>
      <c r="V59" s="665" t="s">
        <v>756</v>
      </c>
      <c r="W59" s="663">
        <v>6</v>
      </c>
      <c r="X59" s="663" t="s">
        <v>952</v>
      </c>
      <c r="Y59" s="666" t="s">
        <v>953</v>
      </c>
      <c r="Z59" s="668">
        <v>3</v>
      </c>
      <c r="AA59" s="668">
        <v>10</v>
      </c>
      <c r="AB59" s="663">
        <v>0</v>
      </c>
      <c r="AC59" s="663">
        <v>10</v>
      </c>
      <c r="AD59" s="668">
        <v>2</v>
      </c>
      <c r="AE59" s="663">
        <v>0</v>
      </c>
      <c r="AF59" s="663">
        <v>2</v>
      </c>
      <c r="AG59" s="665" t="s">
        <v>760</v>
      </c>
      <c r="AH59" s="663">
        <v>6</v>
      </c>
      <c r="AI59" s="663" t="s">
        <v>959</v>
      </c>
      <c r="AJ59" s="664" t="s">
        <v>520</v>
      </c>
      <c r="AK59" s="663">
        <v>3</v>
      </c>
      <c r="AL59" s="663">
        <v>15</v>
      </c>
      <c r="AM59" s="663">
        <v>5</v>
      </c>
      <c r="AN59" s="663">
        <v>10</v>
      </c>
      <c r="AO59" s="663">
        <v>3</v>
      </c>
      <c r="AP59" s="663">
        <v>1</v>
      </c>
      <c r="AQ59" s="663">
        <v>2</v>
      </c>
      <c r="AR59" s="663" t="s">
        <v>101</v>
      </c>
      <c r="AS59" s="663">
        <v>6</v>
      </c>
      <c r="AT59" s="663" t="s">
        <v>960</v>
      </c>
      <c r="AU59" s="663" t="s">
        <v>585</v>
      </c>
      <c r="AV59" s="663">
        <v>3</v>
      </c>
      <c r="AW59" s="663">
        <v>10</v>
      </c>
      <c r="AX59" s="663">
        <v>0</v>
      </c>
      <c r="AY59" s="663">
        <v>10</v>
      </c>
      <c r="AZ59" s="663">
        <v>2</v>
      </c>
      <c r="BA59" s="663">
        <v>0</v>
      </c>
      <c r="BB59" s="663">
        <v>2</v>
      </c>
      <c r="BC59" s="663" t="s">
        <v>101</v>
      </c>
      <c r="BD59" s="663">
        <v>6</v>
      </c>
      <c r="BE59" s="663" t="s">
        <v>961</v>
      </c>
      <c r="BF59" s="666" t="s">
        <v>962</v>
      </c>
      <c r="BG59" s="663">
        <v>3</v>
      </c>
      <c r="BH59" s="663">
        <v>10</v>
      </c>
      <c r="BI59" s="663">
        <v>0</v>
      </c>
      <c r="BJ59" s="663">
        <v>10</v>
      </c>
      <c r="BK59" s="663">
        <v>2</v>
      </c>
      <c r="BL59" s="663">
        <v>0</v>
      </c>
      <c r="BM59" s="663">
        <v>2</v>
      </c>
      <c r="BN59" s="776" t="s">
        <v>760</v>
      </c>
      <c r="BO59" s="824"/>
      <c r="BP59" s="807"/>
      <c r="BQ59" s="825" t="s">
        <v>985</v>
      </c>
      <c r="BR59" s="826">
        <v>210</v>
      </c>
      <c r="BS59" s="827">
        <v>690</v>
      </c>
      <c r="BT59" s="826">
        <v>275</v>
      </c>
      <c r="BU59" s="826">
        <v>415</v>
      </c>
      <c r="BV59" s="827">
        <v>133</v>
      </c>
      <c r="BW59" s="827">
        <v>54</v>
      </c>
      <c r="BX59" s="826">
        <v>79</v>
      </c>
      <c r="BY59" s="828"/>
    </row>
    <row r="60" spans="1:77" ht="16.5" thickBot="1" x14ac:dyDescent="0.3">
      <c r="A60" s="663">
        <v>6</v>
      </c>
      <c r="B60" s="663" t="s">
        <v>963</v>
      </c>
      <c r="C60" s="663" t="s">
        <v>19</v>
      </c>
      <c r="D60" s="663">
        <v>3</v>
      </c>
      <c r="E60" s="663">
        <v>10</v>
      </c>
      <c r="F60" s="663">
        <v>0</v>
      </c>
      <c r="G60" s="663">
        <v>10</v>
      </c>
      <c r="H60" s="663">
        <v>2</v>
      </c>
      <c r="I60" s="663">
        <v>0</v>
      </c>
      <c r="J60" s="663">
        <v>2</v>
      </c>
      <c r="K60" s="663" t="s">
        <v>101</v>
      </c>
      <c r="L60" s="663">
        <v>6</v>
      </c>
      <c r="M60" s="663" t="s">
        <v>964</v>
      </c>
      <c r="N60" s="666" t="s">
        <v>965</v>
      </c>
      <c r="O60" s="663">
        <v>3</v>
      </c>
      <c r="P60" s="663">
        <v>10</v>
      </c>
      <c r="Q60" s="663">
        <v>0</v>
      </c>
      <c r="R60" s="663">
        <v>10</v>
      </c>
      <c r="S60" s="663">
        <v>2</v>
      </c>
      <c r="T60" s="663">
        <v>0</v>
      </c>
      <c r="U60" s="663">
        <v>2</v>
      </c>
      <c r="V60" s="665" t="s">
        <v>760</v>
      </c>
      <c r="W60" s="662"/>
      <c r="X60" s="662"/>
      <c r="Y60" s="662"/>
      <c r="Z60" s="662"/>
      <c r="AA60" s="662"/>
      <c r="AB60" s="662"/>
      <c r="AC60" s="662"/>
      <c r="AD60" s="662"/>
      <c r="AE60" s="662"/>
      <c r="AF60" s="662"/>
      <c r="AG60" s="662"/>
      <c r="AH60" s="663">
        <v>6</v>
      </c>
      <c r="AI60" s="663" t="s">
        <v>963</v>
      </c>
      <c r="AJ60" s="664" t="s">
        <v>19</v>
      </c>
      <c r="AK60" s="663">
        <v>3</v>
      </c>
      <c r="AL60" s="663">
        <v>10</v>
      </c>
      <c r="AM60" s="663">
        <v>0</v>
      </c>
      <c r="AN60" s="663">
        <v>10</v>
      </c>
      <c r="AO60" s="663">
        <v>2</v>
      </c>
      <c r="AP60" s="663">
        <v>0</v>
      </c>
      <c r="AQ60" s="663">
        <v>2</v>
      </c>
      <c r="AR60" s="663" t="s">
        <v>101</v>
      </c>
      <c r="AS60" s="663">
        <v>6</v>
      </c>
      <c r="AT60" s="663" t="s">
        <v>963</v>
      </c>
      <c r="AU60" s="664" t="s">
        <v>19</v>
      </c>
      <c r="AV60" s="663">
        <v>3</v>
      </c>
      <c r="AW60" s="663">
        <v>10</v>
      </c>
      <c r="AX60" s="663">
        <v>0</v>
      </c>
      <c r="AY60" s="663">
        <v>10</v>
      </c>
      <c r="AZ60" s="663">
        <v>2</v>
      </c>
      <c r="BA60" s="663">
        <v>0</v>
      </c>
      <c r="BB60" s="663">
        <v>2</v>
      </c>
      <c r="BC60" s="663" t="s">
        <v>101</v>
      </c>
      <c r="BD60" s="663">
        <v>6</v>
      </c>
      <c r="BE60" s="663" t="s">
        <v>964</v>
      </c>
      <c r="BF60" s="666" t="s">
        <v>965</v>
      </c>
      <c r="BG60" s="663">
        <v>3</v>
      </c>
      <c r="BH60" s="663">
        <v>10</v>
      </c>
      <c r="BI60" s="663">
        <v>0</v>
      </c>
      <c r="BJ60" s="663">
        <v>10</v>
      </c>
      <c r="BK60" s="663">
        <v>2</v>
      </c>
      <c r="BL60" s="663">
        <v>0</v>
      </c>
      <c r="BM60" s="663">
        <v>2</v>
      </c>
      <c r="BN60" s="776" t="s">
        <v>760</v>
      </c>
      <c r="BO60" s="1186" t="s">
        <v>1475</v>
      </c>
      <c r="BP60" s="1187"/>
      <c r="BQ60" s="1187"/>
      <c r="BR60" s="1187"/>
      <c r="BS60" s="1187"/>
      <c r="BT60" s="1187"/>
      <c r="BU60" s="1187"/>
      <c r="BV60" s="1187"/>
      <c r="BW60" s="1187"/>
      <c r="BX60" s="1187"/>
      <c r="BY60" s="1188"/>
    </row>
    <row r="61" spans="1:77" ht="16.5" thickBot="1" x14ac:dyDescent="0.3">
      <c r="A61" s="663">
        <v>6</v>
      </c>
      <c r="B61" s="663" t="s">
        <v>966</v>
      </c>
      <c r="C61" s="663" t="s">
        <v>967</v>
      </c>
      <c r="D61" s="663">
        <v>0</v>
      </c>
      <c r="E61" s="663">
        <v>0</v>
      </c>
      <c r="F61" s="663">
        <v>0</v>
      </c>
      <c r="G61" s="663">
        <v>0</v>
      </c>
      <c r="H61" s="663">
        <v>0</v>
      </c>
      <c r="I61" s="663">
        <v>0</v>
      </c>
      <c r="J61" s="663">
        <v>0</v>
      </c>
      <c r="K61" s="663" t="s">
        <v>28</v>
      </c>
      <c r="L61" s="662"/>
      <c r="M61" s="662"/>
      <c r="N61" s="662"/>
      <c r="O61" s="662">
        <f t="shared" ref="O61:U61" si="30">SUM(O55:O60)</f>
        <v>18</v>
      </c>
      <c r="P61" s="662">
        <f t="shared" si="30"/>
        <v>65</v>
      </c>
      <c r="Q61" s="662">
        <f t="shared" si="30"/>
        <v>20</v>
      </c>
      <c r="R61" s="662">
        <f t="shared" si="30"/>
        <v>45</v>
      </c>
      <c r="S61" s="662">
        <f t="shared" si="30"/>
        <v>13</v>
      </c>
      <c r="T61" s="662">
        <f t="shared" si="30"/>
        <v>4</v>
      </c>
      <c r="U61" s="662">
        <f t="shared" si="30"/>
        <v>9</v>
      </c>
      <c r="V61" s="662"/>
      <c r="W61" s="662"/>
      <c r="X61" s="662"/>
      <c r="Y61" s="662"/>
      <c r="Z61" s="662"/>
      <c r="AA61" s="662"/>
      <c r="AB61" s="662"/>
      <c r="AC61" s="662"/>
      <c r="AD61" s="662"/>
      <c r="AE61" s="662"/>
      <c r="AF61" s="662"/>
      <c r="AG61" s="662"/>
      <c r="AH61" s="663">
        <v>6</v>
      </c>
      <c r="AI61" s="663" t="s">
        <v>966</v>
      </c>
      <c r="AJ61" s="663" t="s">
        <v>967</v>
      </c>
      <c r="AK61" s="663">
        <v>0</v>
      </c>
      <c r="AL61" s="663">
        <v>0</v>
      </c>
      <c r="AM61" s="663">
        <v>0</v>
      </c>
      <c r="AN61" s="663">
        <v>0</v>
      </c>
      <c r="AO61" s="663">
        <v>0</v>
      </c>
      <c r="AP61" s="663">
        <v>0</v>
      </c>
      <c r="AQ61" s="663">
        <v>0</v>
      </c>
      <c r="AR61" s="663" t="s">
        <v>28</v>
      </c>
      <c r="AS61" s="663">
        <v>6</v>
      </c>
      <c r="AT61" s="663" t="s">
        <v>966</v>
      </c>
      <c r="AU61" s="663" t="s">
        <v>967</v>
      </c>
      <c r="AV61" s="663">
        <v>0</v>
      </c>
      <c r="AW61" s="663">
        <v>0</v>
      </c>
      <c r="AX61" s="663">
        <v>0</v>
      </c>
      <c r="AY61" s="663">
        <v>0</v>
      </c>
      <c r="AZ61" s="663">
        <v>0</v>
      </c>
      <c r="BA61" s="663">
        <v>0</v>
      </c>
      <c r="BB61" s="663">
        <v>0</v>
      </c>
      <c r="BC61" s="663" t="s">
        <v>28</v>
      </c>
      <c r="BD61" s="662"/>
      <c r="BE61" s="662"/>
      <c r="BF61" s="662"/>
      <c r="BG61" s="662"/>
      <c r="BH61" s="662"/>
      <c r="BI61" s="662"/>
      <c r="BJ61" s="662"/>
      <c r="BK61" s="662"/>
      <c r="BL61" s="662"/>
      <c r="BM61" s="662"/>
      <c r="BN61" s="736"/>
      <c r="BO61" s="842">
        <v>5</v>
      </c>
      <c r="BP61" s="809" t="s">
        <v>942</v>
      </c>
      <c r="BQ61" s="945" t="s">
        <v>514</v>
      </c>
      <c r="BR61" s="810">
        <v>4</v>
      </c>
      <c r="BS61" s="811">
        <v>15</v>
      </c>
      <c r="BT61" s="810">
        <v>5</v>
      </c>
      <c r="BU61" s="810">
        <v>10</v>
      </c>
      <c r="BV61" s="811">
        <v>3</v>
      </c>
      <c r="BW61" s="811">
        <v>1</v>
      </c>
      <c r="BX61" s="810">
        <v>2</v>
      </c>
      <c r="BY61" s="812" t="s">
        <v>101</v>
      </c>
    </row>
    <row r="62" spans="1:77" ht="17.25" thickTop="1" thickBot="1" x14ac:dyDescent="0.3">
      <c r="A62" s="658"/>
      <c r="B62" s="658"/>
      <c r="C62" s="661" t="s">
        <v>135</v>
      </c>
      <c r="D62" s="658">
        <f t="shared" ref="D62:J62" si="31">SUM(D55:D61)</f>
        <v>18</v>
      </c>
      <c r="E62" s="658">
        <f t="shared" si="31"/>
        <v>65</v>
      </c>
      <c r="F62" s="658">
        <f t="shared" si="31"/>
        <v>20</v>
      </c>
      <c r="G62" s="658">
        <f t="shared" si="31"/>
        <v>45</v>
      </c>
      <c r="H62" s="658">
        <f t="shared" si="31"/>
        <v>13</v>
      </c>
      <c r="I62" s="658">
        <f t="shared" si="31"/>
        <v>4</v>
      </c>
      <c r="J62" s="658">
        <f t="shared" si="31"/>
        <v>9</v>
      </c>
      <c r="K62" s="658"/>
      <c r="L62" s="658"/>
      <c r="M62" s="658"/>
      <c r="N62" s="661" t="s">
        <v>135</v>
      </c>
      <c r="O62" s="658">
        <f t="shared" ref="O62:U62" si="32">SUM(O61)</f>
        <v>18</v>
      </c>
      <c r="P62" s="658">
        <f t="shared" si="32"/>
        <v>65</v>
      </c>
      <c r="Q62" s="658">
        <f t="shared" si="32"/>
        <v>20</v>
      </c>
      <c r="R62" s="658">
        <f t="shared" si="32"/>
        <v>45</v>
      </c>
      <c r="S62" s="658">
        <f t="shared" si="32"/>
        <v>13</v>
      </c>
      <c r="T62" s="658">
        <f t="shared" si="32"/>
        <v>4</v>
      </c>
      <c r="U62" s="658">
        <f t="shared" si="32"/>
        <v>9</v>
      </c>
      <c r="V62" s="658"/>
      <c r="W62" s="660"/>
      <c r="X62" s="660"/>
      <c r="Y62" s="661" t="s">
        <v>135</v>
      </c>
      <c r="Z62" s="660">
        <f t="shared" ref="Z62:AF62" si="33">SUM(Z55:Z61)</f>
        <v>18</v>
      </c>
      <c r="AA62" s="660">
        <f t="shared" si="33"/>
        <v>65</v>
      </c>
      <c r="AB62" s="660">
        <f t="shared" si="33"/>
        <v>25</v>
      </c>
      <c r="AC62" s="660">
        <f t="shared" si="33"/>
        <v>40</v>
      </c>
      <c r="AD62" s="660">
        <f t="shared" si="33"/>
        <v>13</v>
      </c>
      <c r="AE62" s="660">
        <f t="shared" si="33"/>
        <v>5</v>
      </c>
      <c r="AF62" s="660">
        <f t="shared" si="33"/>
        <v>8</v>
      </c>
      <c r="AG62" s="660"/>
      <c r="AH62" s="658"/>
      <c r="AI62" s="658"/>
      <c r="AJ62" s="661" t="s">
        <v>135</v>
      </c>
      <c r="AK62" s="658">
        <f t="shared" ref="AK62:AQ62" si="34">SUM(AK55:AK61)</f>
        <v>18</v>
      </c>
      <c r="AL62" s="658">
        <f t="shared" si="34"/>
        <v>70</v>
      </c>
      <c r="AM62" s="658">
        <f t="shared" si="34"/>
        <v>20</v>
      </c>
      <c r="AN62" s="658">
        <f t="shared" si="34"/>
        <v>50</v>
      </c>
      <c r="AO62" s="658">
        <f t="shared" si="34"/>
        <v>14</v>
      </c>
      <c r="AP62" s="658">
        <f t="shared" si="34"/>
        <v>4</v>
      </c>
      <c r="AQ62" s="658">
        <f t="shared" si="34"/>
        <v>10</v>
      </c>
      <c r="AR62" s="658"/>
      <c r="AS62" s="658"/>
      <c r="AT62" s="658"/>
      <c r="AU62" s="661" t="s">
        <v>135</v>
      </c>
      <c r="AV62" s="658">
        <f t="shared" ref="AV62:BB62" si="35">SUM(AV55:AV61)</f>
        <v>18</v>
      </c>
      <c r="AW62" s="658">
        <f t="shared" si="35"/>
        <v>60</v>
      </c>
      <c r="AX62" s="658">
        <f t="shared" si="35"/>
        <v>15</v>
      </c>
      <c r="AY62" s="658">
        <f t="shared" si="35"/>
        <v>45</v>
      </c>
      <c r="AZ62" s="658">
        <f t="shared" si="35"/>
        <v>12</v>
      </c>
      <c r="BA62" s="658">
        <f t="shared" si="35"/>
        <v>3</v>
      </c>
      <c r="BB62" s="658">
        <f t="shared" si="35"/>
        <v>9</v>
      </c>
      <c r="BC62" s="658"/>
      <c r="BD62" s="658"/>
      <c r="BE62" s="658"/>
      <c r="BF62" s="661" t="s">
        <v>135</v>
      </c>
      <c r="BG62" s="658">
        <f t="shared" ref="BG62:BM62" si="36">SUM(BG55:BG61)</f>
        <v>18</v>
      </c>
      <c r="BH62" s="658">
        <f t="shared" si="36"/>
        <v>60</v>
      </c>
      <c r="BI62" s="658">
        <f t="shared" si="36"/>
        <v>15</v>
      </c>
      <c r="BJ62" s="658">
        <f t="shared" si="36"/>
        <v>45</v>
      </c>
      <c r="BK62" s="658">
        <f t="shared" si="36"/>
        <v>12</v>
      </c>
      <c r="BL62" s="658">
        <f t="shared" si="36"/>
        <v>3</v>
      </c>
      <c r="BM62" s="658">
        <f t="shared" si="36"/>
        <v>9</v>
      </c>
      <c r="BN62" s="778"/>
      <c r="BO62" s="835">
        <v>5</v>
      </c>
      <c r="BP62" s="784" t="s">
        <v>1476</v>
      </c>
      <c r="BQ62" s="934" t="s">
        <v>722</v>
      </c>
      <c r="BR62" s="783">
        <v>3</v>
      </c>
      <c r="BS62" s="785">
        <v>15</v>
      </c>
      <c r="BT62" s="783">
        <v>5</v>
      </c>
      <c r="BU62" s="783">
        <v>10</v>
      </c>
      <c r="BV62" s="785">
        <v>3</v>
      </c>
      <c r="BW62" s="785">
        <v>1</v>
      </c>
      <c r="BX62" s="783">
        <v>2</v>
      </c>
      <c r="BY62" s="793" t="s">
        <v>101</v>
      </c>
    </row>
    <row r="63" spans="1:77" ht="16.5" thickTop="1" x14ac:dyDescent="0.25">
      <c r="A63" s="691">
        <v>7</v>
      </c>
      <c r="B63" s="663" t="s">
        <v>968</v>
      </c>
      <c r="C63" s="663" t="s">
        <v>969</v>
      </c>
      <c r="D63" s="663">
        <v>10</v>
      </c>
      <c r="E63" s="663">
        <v>0</v>
      </c>
      <c r="F63" s="663">
        <v>0</v>
      </c>
      <c r="G63" s="663">
        <v>0</v>
      </c>
      <c r="H63" s="663">
        <v>0</v>
      </c>
      <c r="I63" s="663">
        <v>0</v>
      </c>
      <c r="J63" s="663">
        <v>0</v>
      </c>
      <c r="K63" s="663" t="s">
        <v>101</v>
      </c>
      <c r="L63" s="663">
        <v>7</v>
      </c>
      <c r="M63" s="663" t="s">
        <v>970</v>
      </c>
      <c r="N63" s="666" t="s">
        <v>971</v>
      </c>
      <c r="O63" s="663">
        <v>10</v>
      </c>
      <c r="P63" s="663">
        <v>0</v>
      </c>
      <c r="Q63" s="663">
        <v>0</v>
      </c>
      <c r="R63" s="663">
        <v>0</v>
      </c>
      <c r="S63" s="663">
        <v>0</v>
      </c>
      <c r="T63" s="663">
        <v>0</v>
      </c>
      <c r="U63" s="663">
        <v>0</v>
      </c>
      <c r="V63" s="665" t="s">
        <v>760</v>
      </c>
      <c r="W63" s="663">
        <v>7</v>
      </c>
      <c r="X63" s="663" t="s">
        <v>972</v>
      </c>
      <c r="Y63" s="666" t="s">
        <v>973</v>
      </c>
      <c r="Z63" s="663">
        <v>30</v>
      </c>
      <c r="AA63" s="663">
        <v>240</v>
      </c>
      <c r="AB63" s="663">
        <v>90</v>
      </c>
      <c r="AC63" s="663">
        <v>150</v>
      </c>
      <c r="AD63" s="663">
        <v>40</v>
      </c>
      <c r="AE63" s="663">
        <v>15</v>
      </c>
      <c r="AF63" s="663">
        <v>25</v>
      </c>
      <c r="AG63" s="665" t="s">
        <v>760</v>
      </c>
      <c r="AH63" s="691">
        <v>7</v>
      </c>
      <c r="AI63" s="663" t="s">
        <v>968</v>
      </c>
      <c r="AJ63" s="663" t="s">
        <v>969</v>
      </c>
      <c r="AK63" s="663">
        <v>10</v>
      </c>
      <c r="AL63" s="663">
        <v>0</v>
      </c>
      <c r="AM63" s="663">
        <v>0</v>
      </c>
      <c r="AN63" s="663">
        <v>0</v>
      </c>
      <c r="AO63" s="663">
        <v>0</v>
      </c>
      <c r="AP63" s="663">
        <v>0</v>
      </c>
      <c r="AQ63" s="663">
        <v>0</v>
      </c>
      <c r="AR63" s="663" t="s">
        <v>101</v>
      </c>
      <c r="AS63" s="663">
        <v>7</v>
      </c>
      <c r="AT63" s="663" t="s">
        <v>974</v>
      </c>
      <c r="AU63" s="663" t="s">
        <v>975</v>
      </c>
      <c r="AV63" s="663">
        <v>30</v>
      </c>
      <c r="AW63" s="663">
        <v>240</v>
      </c>
      <c r="AX63" s="663">
        <v>90</v>
      </c>
      <c r="AY63" s="663">
        <v>150</v>
      </c>
      <c r="AZ63" s="663">
        <v>40</v>
      </c>
      <c r="BA63" s="663">
        <v>15</v>
      </c>
      <c r="BB63" s="663">
        <v>25</v>
      </c>
      <c r="BC63" s="663" t="s">
        <v>101</v>
      </c>
      <c r="BD63" s="663">
        <v>7</v>
      </c>
      <c r="BE63" s="663" t="s">
        <v>976</v>
      </c>
      <c r="BF63" s="666" t="s">
        <v>977</v>
      </c>
      <c r="BG63" s="663">
        <v>30</v>
      </c>
      <c r="BH63" s="663">
        <v>240</v>
      </c>
      <c r="BI63" s="663">
        <v>90</v>
      </c>
      <c r="BJ63" s="663">
        <v>150</v>
      </c>
      <c r="BK63" s="663">
        <v>40</v>
      </c>
      <c r="BL63" s="663">
        <v>15</v>
      </c>
      <c r="BM63" s="663">
        <v>25</v>
      </c>
      <c r="BN63" s="776" t="s">
        <v>760</v>
      </c>
      <c r="BO63" s="835">
        <v>5</v>
      </c>
      <c r="BP63" s="784" t="s">
        <v>1477</v>
      </c>
      <c r="BQ63" s="934" t="s">
        <v>708</v>
      </c>
      <c r="BR63" s="783">
        <v>5</v>
      </c>
      <c r="BS63" s="785">
        <v>15</v>
      </c>
      <c r="BT63" s="783">
        <v>10</v>
      </c>
      <c r="BU63" s="783">
        <v>5</v>
      </c>
      <c r="BV63" s="785">
        <v>3</v>
      </c>
      <c r="BW63" s="785">
        <v>2</v>
      </c>
      <c r="BX63" s="783">
        <v>1</v>
      </c>
      <c r="BY63" s="793" t="s">
        <v>667</v>
      </c>
    </row>
    <row r="64" spans="1:77" ht="16.5" thickBot="1" x14ac:dyDescent="0.3">
      <c r="A64" s="691">
        <v>7</v>
      </c>
      <c r="B64" s="663" t="s">
        <v>978</v>
      </c>
      <c r="C64" s="663" t="s">
        <v>737</v>
      </c>
      <c r="D64" s="663">
        <v>20</v>
      </c>
      <c r="E64" s="663">
        <v>240</v>
      </c>
      <c r="F64" s="663">
        <v>90</v>
      </c>
      <c r="G64" s="663">
        <v>150</v>
      </c>
      <c r="H64" s="663">
        <v>40</v>
      </c>
      <c r="I64" s="663">
        <v>15</v>
      </c>
      <c r="J64" s="663">
        <v>25</v>
      </c>
      <c r="K64" s="663" t="s">
        <v>101</v>
      </c>
      <c r="L64" s="663">
        <v>7</v>
      </c>
      <c r="M64" s="663" t="s">
        <v>972</v>
      </c>
      <c r="N64" s="666" t="s">
        <v>973</v>
      </c>
      <c r="O64" s="663">
        <v>20</v>
      </c>
      <c r="P64" s="663">
        <v>240</v>
      </c>
      <c r="Q64" s="663">
        <v>90</v>
      </c>
      <c r="R64" s="663">
        <v>150</v>
      </c>
      <c r="S64" s="663">
        <v>40</v>
      </c>
      <c r="T64" s="663">
        <v>15</v>
      </c>
      <c r="U64" s="663">
        <v>25</v>
      </c>
      <c r="V64" s="665" t="s">
        <v>760</v>
      </c>
      <c r="W64" s="662"/>
      <c r="X64" s="662"/>
      <c r="Y64" s="662"/>
      <c r="Z64" s="662"/>
      <c r="AA64" s="662"/>
      <c r="AB64" s="662"/>
      <c r="AC64" s="662"/>
      <c r="AD64" s="662"/>
      <c r="AE64" s="662"/>
      <c r="AF64" s="662"/>
      <c r="AG64" s="662"/>
      <c r="AH64" s="691">
        <v>7</v>
      </c>
      <c r="AI64" s="663" t="s">
        <v>978</v>
      </c>
      <c r="AJ64" s="663" t="s">
        <v>737</v>
      </c>
      <c r="AK64" s="663">
        <v>20</v>
      </c>
      <c r="AL64" s="663">
        <v>240</v>
      </c>
      <c r="AM64" s="663">
        <v>90</v>
      </c>
      <c r="AN64" s="663">
        <v>150</v>
      </c>
      <c r="AO64" s="663">
        <v>40</v>
      </c>
      <c r="AP64" s="663">
        <v>15</v>
      </c>
      <c r="AQ64" s="663">
        <v>25</v>
      </c>
      <c r="AR64" s="663" t="s">
        <v>101</v>
      </c>
      <c r="AS64" s="662"/>
      <c r="AT64" s="662"/>
      <c r="AU64" s="662"/>
      <c r="AV64" s="662"/>
      <c r="AW64" s="662"/>
      <c r="AX64" s="662"/>
      <c r="AY64" s="662"/>
      <c r="AZ64" s="662"/>
      <c r="BA64" s="662"/>
      <c r="BB64" s="662"/>
      <c r="BC64" s="662"/>
      <c r="BD64" s="662"/>
      <c r="BE64" s="662"/>
      <c r="BF64" s="686"/>
      <c r="BG64" s="662"/>
      <c r="BH64" s="662"/>
      <c r="BI64" s="662"/>
      <c r="BJ64" s="662"/>
      <c r="BK64" s="662"/>
      <c r="BL64" s="662"/>
      <c r="BM64" s="662"/>
      <c r="BN64" s="736"/>
      <c r="BO64" s="794"/>
      <c r="BP64" s="786"/>
      <c r="BQ64" s="787" t="s">
        <v>135</v>
      </c>
      <c r="BR64" s="788">
        <v>12</v>
      </c>
      <c r="BS64" s="789">
        <v>45</v>
      </c>
      <c r="BT64" s="788">
        <v>20</v>
      </c>
      <c r="BU64" s="788">
        <v>25</v>
      </c>
      <c r="BV64" s="789">
        <v>9</v>
      </c>
      <c r="BW64" s="789">
        <v>4</v>
      </c>
      <c r="BX64" s="788">
        <v>5</v>
      </c>
      <c r="BY64" s="795"/>
    </row>
    <row r="65" spans="1:1023 1026:2038 2049:3072 3083:4095 4106:5118 5129:6141 6152:7164 7175:8187 8198:9210 9221:10233 10244:11256 11267:12279 12290:13302 13313:14336 14345:15359 15370:16382" ht="49.5" customHeight="1" thickTop="1" thickBot="1" x14ac:dyDescent="0.3">
      <c r="A65" s="658"/>
      <c r="B65" s="658"/>
      <c r="C65" s="661" t="s">
        <v>135</v>
      </c>
      <c r="D65" s="658">
        <f t="shared" ref="D65:J65" si="37">SUM(D63:D64)</f>
        <v>30</v>
      </c>
      <c r="E65" s="658">
        <f t="shared" si="37"/>
        <v>240</v>
      </c>
      <c r="F65" s="658">
        <f t="shared" si="37"/>
        <v>90</v>
      </c>
      <c r="G65" s="658">
        <f t="shared" si="37"/>
        <v>150</v>
      </c>
      <c r="H65" s="658">
        <f t="shared" si="37"/>
        <v>40</v>
      </c>
      <c r="I65" s="658">
        <f t="shared" si="37"/>
        <v>15</v>
      </c>
      <c r="J65" s="658">
        <f t="shared" si="37"/>
        <v>25</v>
      </c>
      <c r="K65" s="658"/>
      <c r="L65" s="658"/>
      <c r="M65" s="658"/>
      <c r="N65" s="661" t="s">
        <v>135</v>
      </c>
      <c r="O65" s="658">
        <f t="shared" ref="O65:U65" si="38">SUM(O63:O64)</f>
        <v>30</v>
      </c>
      <c r="P65" s="658">
        <f t="shared" si="38"/>
        <v>240</v>
      </c>
      <c r="Q65" s="658">
        <f t="shared" si="38"/>
        <v>90</v>
      </c>
      <c r="R65" s="658">
        <f t="shared" si="38"/>
        <v>150</v>
      </c>
      <c r="S65" s="658">
        <f t="shared" si="38"/>
        <v>40</v>
      </c>
      <c r="T65" s="658">
        <f t="shared" si="38"/>
        <v>15</v>
      </c>
      <c r="U65" s="658">
        <f t="shared" si="38"/>
        <v>25</v>
      </c>
      <c r="V65" s="658"/>
      <c r="W65" s="660"/>
      <c r="X65" s="660"/>
      <c r="Y65" s="661" t="s">
        <v>135</v>
      </c>
      <c r="Z65" s="660">
        <f t="shared" ref="Z65:AF65" si="39">SUM(Z63:Z64)</f>
        <v>30</v>
      </c>
      <c r="AA65" s="660">
        <f t="shared" si="39"/>
        <v>240</v>
      </c>
      <c r="AB65" s="660">
        <f t="shared" si="39"/>
        <v>90</v>
      </c>
      <c r="AC65" s="660">
        <f t="shared" si="39"/>
        <v>150</v>
      </c>
      <c r="AD65" s="660">
        <f t="shared" si="39"/>
        <v>40</v>
      </c>
      <c r="AE65" s="660">
        <f t="shared" si="39"/>
        <v>15</v>
      </c>
      <c r="AF65" s="660">
        <f t="shared" si="39"/>
        <v>25</v>
      </c>
      <c r="AG65" s="660"/>
      <c r="AH65" s="658"/>
      <c r="AI65" s="658"/>
      <c r="AJ65" s="661" t="s">
        <v>135</v>
      </c>
      <c r="AK65" s="658">
        <f t="shared" ref="AK65:AQ65" si="40">SUM(AK63:AK64)</f>
        <v>30</v>
      </c>
      <c r="AL65" s="658">
        <f t="shared" si="40"/>
        <v>240</v>
      </c>
      <c r="AM65" s="658">
        <f t="shared" si="40"/>
        <v>90</v>
      </c>
      <c r="AN65" s="658">
        <f t="shared" si="40"/>
        <v>150</v>
      </c>
      <c r="AO65" s="658">
        <f t="shared" si="40"/>
        <v>40</v>
      </c>
      <c r="AP65" s="658">
        <f t="shared" si="40"/>
        <v>15</v>
      </c>
      <c r="AQ65" s="658">
        <f t="shared" si="40"/>
        <v>25</v>
      </c>
      <c r="AR65" s="658"/>
      <c r="AS65" s="658"/>
      <c r="AT65" s="658"/>
      <c r="AU65" s="661" t="s">
        <v>135</v>
      </c>
      <c r="AV65" s="658">
        <f t="shared" ref="AV65:BB65" si="41">SUM(AV63:AV64)</f>
        <v>30</v>
      </c>
      <c r="AW65" s="658">
        <f t="shared" si="41"/>
        <v>240</v>
      </c>
      <c r="AX65" s="658">
        <f t="shared" si="41"/>
        <v>90</v>
      </c>
      <c r="AY65" s="658">
        <f t="shared" si="41"/>
        <v>150</v>
      </c>
      <c r="AZ65" s="658">
        <f t="shared" si="41"/>
        <v>40</v>
      </c>
      <c r="BA65" s="658">
        <f t="shared" si="41"/>
        <v>15</v>
      </c>
      <c r="BB65" s="658">
        <f t="shared" si="41"/>
        <v>25</v>
      </c>
      <c r="BC65" s="658"/>
      <c r="BD65" s="658"/>
      <c r="BE65" s="658"/>
      <c r="BF65" s="661" t="s">
        <v>135</v>
      </c>
      <c r="BG65" s="658">
        <f t="shared" ref="BG65:BM65" si="42">SUM(BG63:BG64)</f>
        <v>30</v>
      </c>
      <c r="BH65" s="658">
        <f t="shared" si="42"/>
        <v>240</v>
      </c>
      <c r="BI65" s="658">
        <f t="shared" si="42"/>
        <v>90</v>
      </c>
      <c r="BJ65" s="658">
        <f t="shared" si="42"/>
        <v>150</v>
      </c>
      <c r="BK65" s="658">
        <f t="shared" si="42"/>
        <v>40</v>
      </c>
      <c r="BL65" s="658">
        <f t="shared" si="42"/>
        <v>15</v>
      </c>
      <c r="BM65" s="658">
        <f t="shared" si="42"/>
        <v>25</v>
      </c>
      <c r="BN65" s="778"/>
      <c r="BO65" s="792">
        <v>6</v>
      </c>
      <c r="BP65" s="784" t="s">
        <v>1478</v>
      </c>
      <c r="BQ65" s="784" t="s">
        <v>287</v>
      </c>
      <c r="BR65" s="783">
        <v>4</v>
      </c>
      <c r="BS65" s="785">
        <v>15</v>
      </c>
      <c r="BT65" s="783">
        <v>5</v>
      </c>
      <c r="BU65" s="783">
        <v>10</v>
      </c>
      <c r="BV65" s="785">
        <v>3</v>
      </c>
      <c r="BW65" s="785">
        <v>1</v>
      </c>
      <c r="BX65" s="783">
        <v>2</v>
      </c>
      <c r="BY65" s="793" t="s">
        <v>667</v>
      </c>
    </row>
    <row r="66" spans="1:1023 1026:2038 2049:3072 3083:4095 4106:5118 5129:6141 6152:7164 7175:8187 8198:9210 9221:10233 10244:11256 11267:12279 12290:13302 13313:14336 14345:15359 15370:16382" ht="24.75" customHeight="1" thickTop="1" x14ac:dyDescent="0.25">
      <c r="A66" s="662"/>
      <c r="B66" s="662"/>
      <c r="C66" s="662"/>
      <c r="D66" s="662"/>
      <c r="E66" s="662"/>
      <c r="F66" s="662"/>
      <c r="G66" s="662"/>
      <c r="H66" s="662"/>
      <c r="I66" s="662"/>
      <c r="J66" s="662"/>
      <c r="K66" s="662"/>
      <c r="L66" s="662"/>
      <c r="M66" s="662"/>
      <c r="N66" s="662"/>
      <c r="O66" s="662"/>
      <c r="P66" s="662"/>
      <c r="Q66" s="662"/>
      <c r="R66" s="662"/>
      <c r="S66" s="662"/>
      <c r="T66" s="662"/>
      <c r="U66" s="662"/>
      <c r="V66" s="662"/>
      <c r="W66" s="663">
        <v>8</v>
      </c>
      <c r="X66" s="663" t="s">
        <v>979</v>
      </c>
      <c r="Y66" s="666" t="s">
        <v>980</v>
      </c>
      <c r="Z66" s="663">
        <v>20</v>
      </c>
      <c r="AA66" s="663">
        <v>240</v>
      </c>
      <c r="AB66" s="663">
        <v>90</v>
      </c>
      <c r="AC66" s="663">
        <v>150</v>
      </c>
      <c r="AD66" s="663">
        <v>40</v>
      </c>
      <c r="AE66" s="663">
        <v>15</v>
      </c>
      <c r="AF66" s="663">
        <v>25</v>
      </c>
      <c r="AG66" s="665" t="s">
        <v>760</v>
      </c>
      <c r="AH66" s="662"/>
      <c r="AI66" s="662"/>
      <c r="AJ66" s="662"/>
      <c r="AK66" s="662"/>
      <c r="AL66" s="662"/>
      <c r="AM66" s="662"/>
      <c r="AN66" s="662"/>
      <c r="AO66" s="662"/>
      <c r="AP66" s="662"/>
      <c r="AQ66" s="662"/>
      <c r="AR66" s="662"/>
      <c r="AS66" s="663">
        <v>8</v>
      </c>
      <c r="AT66" s="663" t="s">
        <v>968</v>
      </c>
      <c r="AU66" s="663" t="s">
        <v>969</v>
      </c>
      <c r="AV66" s="663">
        <v>10</v>
      </c>
      <c r="AW66" s="663">
        <v>0</v>
      </c>
      <c r="AX66" s="668">
        <v>0</v>
      </c>
      <c r="AY66" s="663">
        <v>0</v>
      </c>
      <c r="AZ66" s="663">
        <v>0</v>
      </c>
      <c r="BA66" s="663">
        <v>0</v>
      </c>
      <c r="BB66" s="663">
        <v>0</v>
      </c>
      <c r="BC66" s="663" t="s">
        <v>101</v>
      </c>
      <c r="BD66" s="663">
        <v>8</v>
      </c>
      <c r="BE66" s="663" t="s">
        <v>970</v>
      </c>
      <c r="BF66" s="666" t="s">
        <v>971</v>
      </c>
      <c r="BG66" s="663">
        <v>10</v>
      </c>
      <c r="BH66" s="663">
        <v>0</v>
      </c>
      <c r="BI66" s="668">
        <v>0</v>
      </c>
      <c r="BJ66" s="663">
        <v>0</v>
      </c>
      <c r="BK66" s="663">
        <v>0</v>
      </c>
      <c r="BL66" s="663">
        <v>0</v>
      </c>
      <c r="BM66" s="663">
        <v>0</v>
      </c>
      <c r="BN66" s="776" t="s">
        <v>760</v>
      </c>
      <c r="BO66" s="792">
        <v>6</v>
      </c>
      <c r="BP66" s="784" t="s">
        <v>1479</v>
      </c>
      <c r="BQ66" s="784" t="s">
        <v>1480</v>
      </c>
      <c r="BR66" s="783">
        <v>4</v>
      </c>
      <c r="BS66" s="785">
        <v>15</v>
      </c>
      <c r="BT66" s="783">
        <v>5</v>
      </c>
      <c r="BU66" s="783">
        <v>10</v>
      </c>
      <c r="BV66" s="785">
        <v>3</v>
      </c>
      <c r="BW66" s="785">
        <v>1</v>
      </c>
      <c r="BX66" s="783">
        <v>2</v>
      </c>
      <c r="BY66" s="793" t="s">
        <v>101</v>
      </c>
    </row>
    <row r="67" spans="1:1023 1026:2038 2049:3072 3083:4095 4106:5118 5129:6141 6152:7164 7175:8187 8198:9210 9221:10233 10244:11256 11267:12279 12290:13302 13313:14336 14345:15359 15370:16382" ht="16.5" thickBot="1" x14ac:dyDescent="0.3">
      <c r="A67" s="662"/>
      <c r="B67" s="662"/>
      <c r="C67" s="662"/>
      <c r="D67" s="662"/>
      <c r="E67" s="662"/>
      <c r="F67" s="662"/>
      <c r="G67" s="662"/>
      <c r="H67" s="662"/>
      <c r="I67" s="662"/>
      <c r="J67" s="662"/>
      <c r="K67" s="662"/>
      <c r="L67" s="662"/>
      <c r="M67" s="662"/>
      <c r="N67" s="662"/>
      <c r="O67" s="662"/>
      <c r="P67" s="662"/>
      <c r="Q67" s="662"/>
      <c r="R67" s="662"/>
      <c r="S67" s="662"/>
      <c r="T67" s="662"/>
      <c r="U67" s="662"/>
      <c r="V67" s="662"/>
      <c r="W67" s="663">
        <v>8</v>
      </c>
      <c r="X67" s="663" t="s">
        <v>970</v>
      </c>
      <c r="Y67" s="666" t="s">
        <v>971</v>
      </c>
      <c r="Z67" s="663">
        <v>10</v>
      </c>
      <c r="AA67" s="663">
        <v>0</v>
      </c>
      <c r="AB67" s="668">
        <v>0</v>
      </c>
      <c r="AC67" s="663">
        <v>0</v>
      </c>
      <c r="AD67" s="663">
        <v>0</v>
      </c>
      <c r="AE67" s="663">
        <v>0</v>
      </c>
      <c r="AF67" s="663">
        <v>0</v>
      </c>
      <c r="AG67" s="665" t="s">
        <v>760</v>
      </c>
      <c r="AH67" s="662"/>
      <c r="AI67" s="662"/>
      <c r="AJ67" s="662"/>
      <c r="AK67" s="662"/>
      <c r="AL67" s="662"/>
      <c r="AM67" s="662"/>
      <c r="AN67" s="662"/>
      <c r="AO67" s="662"/>
      <c r="AP67" s="662"/>
      <c r="AQ67" s="662"/>
      <c r="AR67" s="662"/>
      <c r="AS67" s="663">
        <v>8</v>
      </c>
      <c r="AT67" s="663" t="s">
        <v>981</v>
      </c>
      <c r="AU67" s="663" t="s">
        <v>982</v>
      </c>
      <c r="AV67" s="663">
        <v>20</v>
      </c>
      <c r="AW67" s="663">
        <v>240</v>
      </c>
      <c r="AX67" s="663">
        <v>90</v>
      </c>
      <c r="AY67" s="663">
        <v>150</v>
      </c>
      <c r="AZ67" s="663">
        <v>40</v>
      </c>
      <c r="BA67" s="663">
        <v>15</v>
      </c>
      <c r="BB67" s="663">
        <v>25</v>
      </c>
      <c r="BC67" s="663" t="s">
        <v>101</v>
      </c>
      <c r="BD67" s="663">
        <v>8</v>
      </c>
      <c r="BE67" s="663" t="s">
        <v>983</v>
      </c>
      <c r="BF67" s="666" t="s">
        <v>984</v>
      </c>
      <c r="BG67" s="663">
        <v>20</v>
      </c>
      <c r="BH67" s="663">
        <v>240</v>
      </c>
      <c r="BI67" s="663">
        <v>90</v>
      </c>
      <c r="BJ67" s="663">
        <v>150</v>
      </c>
      <c r="BK67" s="663">
        <v>40</v>
      </c>
      <c r="BL67" s="663">
        <v>15</v>
      </c>
      <c r="BM67" s="663">
        <v>25</v>
      </c>
      <c r="BN67" s="776" t="s">
        <v>760</v>
      </c>
      <c r="BO67" s="802">
        <v>6</v>
      </c>
      <c r="BP67" s="803" t="s">
        <v>1481</v>
      </c>
      <c r="BQ67" s="803" t="s">
        <v>185</v>
      </c>
      <c r="BR67" s="804">
        <v>4</v>
      </c>
      <c r="BS67" s="805">
        <v>15</v>
      </c>
      <c r="BT67" s="804">
        <v>5</v>
      </c>
      <c r="BU67" s="804">
        <v>10</v>
      </c>
      <c r="BV67" s="805">
        <v>3</v>
      </c>
      <c r="BW67" s="805">
        <v>1</v>
      </c>
      <c r="BX67" s="804">
        <v>2</v>
      </c>
      <c r="BY67" s="806" t="s">
        <v>667</v>
      </c>
    </row>
    <row r="68" spans="1:1023 1026:2038 2049:3072 3083:4095 4106:5118 5129:6141 6152:7164 7175:8187 8198:9210 9221:10233 10244:11256 11267:12279 12290:13302 13313:14336 14345:15359 15370:16382" ht="17.25" thickTop="1" thickBot="1" x14ac:dyDescent="0.3">
      <c r="A68" s="685"/>
      <c r="B68" s="685"/>
      <c r="C68" s="685"/>
      <c r="D68" s="685"/>
      <c r="E68" s="685"/>
      <c r="F68" s="685"/>
      <c r="G68" s="685"/>
      <c r="H68" s="685"/>
      <c r="I68" s="685"/>
      <c r="J68" s="685"/>
      <c r="K68" s="685"/>
      <c r="L68" s="685"/>
      <c r="M68" s="685"/>
      <c r="N68" s="685"/>
      <c r="O68" s="685"/>
      <c r="P68" s="685"/>
      <c r="Q68" s="685"/>
      <c r="R68" s="685"/>
      <c r="S68" s="685"/>
      <c r="T68" s="685"/>
      <c r="U68" s="685"/>
      <c r="V68" s="685"/>
      <c r="W68" s="683"/>
      <c r="X68" s="683"/>
      <c r="Y68" s="684" t="s">
        <v>135</v>
      </c>
      <c r="Z68" s="683">
        <f t="shared" ref="Z68:AF68" si="43">SUM(Z66:Z67)</f>
        <v>30</v>
      </c>
      <c r="AA68" s="683">
        <f t="shared" si="43"/>
        <v>240</v>
      </c>
      <c r="AB68" s="683">
        <f t="shared" si="43"/>
        <v>90</v>
      </c>
      <c r="AC68" s="683">
        <f t="shared" si="43"/>
        <v>150</v>
      </c>
      <c r="AD68" s="683">
        <f t="shared" si="43"/>
        <v>40</v>
      </c>
      <c r="AE68" s="683">
        <f t="shared" si="43"/>
        <v>15</v>
      </c>
      <c r="AF68" s="683">
        <f t="shared" si="43"/>
        <v>25</v>
      </c>
      <c r="AG68" s="683"/>
      <c r="AH68" s="685"/>
      <c r="AI68" s="685"/>
      <c r="AJ68" s="685"/>
      <c r="AK68" s="685"/>
      <c r="AL68" s="685"/>
      <c r="AM68" s="685"/>
      <c r="AN68" s="685"/>
      <c r="AO68" s="685"/>
      <c r="AP68" s="685"/>
      <c r="AQ68" s="685"/>
      <c r="AR68" s="685"/>
      <c r="AS68" s="683"/>
      <c r="AT68" s="683"/>
      <c r="AU68" s="684" t="s">
        <v>135</v>
      </c>
      <c r="AV68" s="683">
        <f t="shared" ref="AV68:BB68" si="44">SUM(AV66:AV67)</f>
        <v>30</v>
      </c>
      <c r="AW68" s="683">
        <f t="shared" si="44"/>
        <v>240</v>
      </c>
      <c r="AX68" s="683">
        <f t="shared" si="44"/>
        <v>90</v>
      </c>
      <c r="AY68" s="683">
        <f t="shared" si="44"/>
        <v>150</v>
      </c>
      <c r="AZ68" s="683">
        <f t="shared" si="44"/>
        <v>40</v>
      </c>
      <c r="BA68" s="683">
        <f t="shared" si="44"/>
        <v>15</v>
      </c>
      <c r="BB68" s="683">
        <f t="shared" si="44"/>
        <v>25</v>
      </c>
      <c r="BC68" s="683"/>
      <c r="BD68" s="683"/>
      <c r="BE68" s="683"/>
      <c r="BF68" s="684" t="s">
        <v>135</v>
      </c>
      <c r="BG68" s="683">
        <f t="shared" ref="BG68:BM68" si="45">SUM(BG66:BG67)</f>
        <v>30</v>
      </c>
      <c r="BH68" s="683">
        <f t="shared" si="45"/>
        <v>240</v>
      </c>
      <c r="BI68" s="683">
        <f t="shared" si="45"/>
        <v>90</v>
      </c>
      <c r="BJ68" s="683">
        <f t="shared" si="45"/>
        <v>150</v>
      </c>
      <c r="BK68" s="683">
        <f t="shared" si="45"/>
        <v>40</v>
      </c>
      <c r="BL68" s="683">
        <f t="shared" si="45"/>
        <v>15</v>
      </c>
      <c r="BM68" s="683">
        <f t="shared" si="45"/>
        <v>25</v>
      </c>
      <c r="BN68" s="780"/>
      <c r="BO68" s="813"/>
      <c r="BP68" s="814"/>
      <c r="BQ68" s="815" t="s">
        <v>135</v>
      </c>
      <c r="BR68" s="816">
        <v>12</v>
      </c>
      <c r="BS68" s="817">
        <v>45</v>
      </c>
      <c r="BT68" s="816">
        <v>15</v>
      </c>
      <c r="BU68" s="816">
        <v>30</v>
      </c>
      <c r="BV68" s="817">
        <v>9</v>
      </c>
      <c r="BW68" s="817">
        <v>3</v>
      </c>
      <c r="BX68" s="816">
        <v>6</v>
      </c>
      <c r="BY68" s="818"/>
    </row>
    <row r="69" spans="1:1023 1026:2038 2049:3072 3083:4095 4106:5118 5129:6141 6152:7164 7175:8187 8198:9210 9221:10233 10244:11256 11267:12279 12290:13302 13313:14336 14345:15359 15370:16382" ht="25.5" customHeight="1" thickTop="1" thickBot="1" x14ac:dyDescent="0.3">
      <c r="A69" s="660"/>
      <c r="B69" s="660"/>
      <c r="C69" s="659" t="s">
        <v>985</v>
      </c>
      <c r="D69" s="660">
        <f t="shared" ref="D69:J69" si="46">D13+D24+D34+D46+D54+D62+D65</f>
        <v>186</v>
      </c>
      <c r="E69" s="660">
        <f t="shared" si="46"/>
        <v>835</v>
      </c>
      <c r="F69" s="660">
        <f t="shared" si="46"/>
        <v>325</v>
      </c>
      <c r="G69" s="660">
        <f t="shared" si="46"/>
        <v>510</v>
      </c>
      <c r="H69" s="660">
        <f t="shared" si="46"/>
        <v>162</v>
      </c>
      <c r="I69" s="660">
        <f t="shared" si="46"/>
        <v>61</v>
      </c>
      <c r="J69" s="660">
        <f t="shared" si="46"/>
        <v>101</v>
      </c>
      <c r="K69" s="660"/>
      <c r="L69" s="660"/>
      <c r="M69" s="660"/>
      <c r="N69" s="659" t="s">
        <v>985</v>
      </c>
      <c r="O69" s="660">
        <f t="shared" ref="O69:U69" si="47">O13+O24+O34+O46+O54+O62+O65</f>
        <v>186</v>
      </c>
      <c r="P69" s="660">
        <f t="shared" si="47"/>
        <v>835</v>
      </c>
      <c r="Q69" s="660">
        <f t="shared" si="47"/>
        <v>325</v>
      </c>
      <c r="R69" s="660">
        <f t="shared" si="47"/>
        <v>510</v>
      </c>
      <c r="S69" s="660">
        <f t="shared" si="47"/>
        <v>162</v>
      </c>
      <c r="T69" s="660">
        <f t="shared" si="47"/>
        <v>61</v>
      </c>
      <c r="U69" s="660">
        <f t="shared" si="47"/>
        <v>101</v>
      </c>
      <c r="V69" s="660"/>
      <c r="W69" s="660"/>
      <c r="X69" s="660"/>
      <c r="Y69" s="659" t="s">
        <v>985</v>
      </c>
      <c r="Z69" s="660">
        <f t="shared" ref="Z69:AF69" si="48">Z13+Z24+Z34+Z46+Z54+Z62+Z65+Z68</f>
        <v>216</v>
      </c>
      <c r="AA69" s="660">
        <f t="shared" si="48"/>
        <v>1060</v>
      </c>
      <c r="AB69" s="660">
        <f t="shared" si="48"/>
        <v>420</v>
      </c>
      <c r="AC69" s="660">
        <f t="shared" si="48"/>
        <v>640</v>
      </c>
      <c r="AD69" s="660">
        <f t="shared" si="48"/>
        <v>199</v>
      </c>
      <c r="AE69" s="660">
        <f t="shared" si="48"/>
        <v>77</v>
      </c>
      <c r="AF69" s="660">
        <f t="shared" si="48"/>
        <v>122</v>
      </c>
      <c r="AG69" s="660"/>
      <c r="AH69" s="660"/>
      <c r="AI69" s="660"/>
      <c r="AJ69" s="659" t="s">
        <v>985</v>
      </c>
      <c r="AK69" s="660">
        <f t="shared" ref="AK69:AQ69" si="49">AK13+AK24+AK34+AK46+AK54+AK62+AK65</f>
        <v>186</v>
      </c>
      <c r="AL69" s="660">
        <f t="shared" si="49"/>
        <v>840</v>
      </c>
      <c r="AM69" s="660">
        <f t="shared" si="49"/>
        <v>315</v>
      </c>
      <c r="AN69" s="660">
        <f t="shared" si="49"/>
        <v>525</v>
      </c>
      <c r="AO69" s="660">
        <f t="shared" si="49"/>
        <v>163</v>
      </c>
      <c r="AP69" s="660">
        <f t="shared" si="49"/>
        <v>59</v>
      </c>
      <c r="AQ69" s="660">
        <f t="shared" si="49"/>
        <v>104</v>
      </c>
      <c r="AR69" s="660"/>
      <c r="AS69" s="658"/>
      <c r="AT69" s="658"/>
      <c r="AU69" s="659" t="s">
        <v>985</v>
      </c>
      <c r="AV69" s="658">
        <f t="shared" ref="AV69:BB69" si="50">AV13+AV24+AV34+AV46+AV54+AV62+AV65+AV68</f>
        <v>216</v>
      </c>
      <c r="AW69" s="658">
        <f t="shared" si="50"/>
        <v>1070</v>
      </c>
      <c r="AX69" s="658">
        <f t="shared" si="50"/>
        <v>400</v>
      </c>
      <c r="AY69" s="658">
        <f t="shared" si="50"/>
        <v>670</v>
      </c>
      <c r="AZ69" s="658">
        <f t="shared" si="50"/>
        <v>201</v>
      </c>
      <c r="BA69" s="658">
        <f t="shared" si="50"/>
        <v>74</v>
      </c>
      <c r="BB69" s="658">
        <f t="shared" si="50"/>
        <v>127</v>
      </c>
      <c r="BC69" s="658"/>
      <c r="BD69" s="658"/>
      <c r="BE69" s="658"/>
      <c r="BF69" s="659" t="s">
        <v>985</v>
      </c>
      <c r="BG69" s="658">
        <f t="shared" ref="BG69:BM69" si="51">BG13+BG24+BG34+BG46+BG54+BG62+BG65+BG68</f>
        <v>216</v>
      </c>
      <c r="BH69" s="658">
        <f t="shared" si="51"/>
        <v>1070</v>
      </c>
      <c r="BI69" s="658">
        <f t="shared" si="51"/>
        <v>400</v>
      </c>
      <c r="BJ69" s="658">
        <f t="shared" si="51"/>
        <v>670</v>
      </c>
      <c r="BK69" s="658">
        <f t="shared" si="51"/>
        <v>201</v>
      </c>
      <c r="BL69" s="658">
        <f t="shared" si="51"/>
        <v>74</v>
      </c>
      <c r="BM69" s="658">
        <f t="shared" si="51"/>
        <v>127</v>
      </c>
      <c r="BN69" s="778"/>
      <c r="BO69" s="829"/>
      <c r="BP69" s="830"/>
      <c r="BQ69" s="831" t="s">
        <v>985</v>
      </c>
      <c r="BR69" s="832">
        <v>24</v>
      </c>
      <c r="BS69" s="833">
        <v>90</v>
      </c>
      <c r="BT69" s="832">
        <v>35</v>
      </c>
      <c r="BU69" s="832">
        <v>55</v>
      </c>
      <c r="BV69" s="833">
        <v>19</v>
      </c>
      <c r="BW69" s="833">
        <v>7</v>
      </c>
      <c r="BX69" s="832">
        <v>11</v>
      </c>
      <c r="BY69" s="834"/>
    </row>
    <row r="70" spans="1:1023 1026:2038 2049:3072 3083:4095 4106:5118 5129:6141 6152:7164 7175:8187 8198:9210 9221:10233 10244:11256 11267:12279 12290:13302 13313:14336 14345:15359 15370:16382" ht="17.25" thickTop="1" thickBot="1" x14ac:dyDescent="0.3">
      <c r="A70" s="682" t="s">
        <v>414</v>
      </c>
      <c r="B70" s="669"/>
      <c r="C70" s="669"/>
      <c r="D70" s="669"/>
      <c r="E70" s="669"/>
      <c r="F70" s="669"/>
      <c r="G70" s="669"/>
      <c r="H70" s="669"/>
      <c r="I70" s="669"/>
      <c r="J70" s="669"/>
      <c r="K70" s="669"/>
      <c r="L70" s="682" t="s">
        <v>414</v>
      </c>
      <c r="M70" s="680"/>
      <c r="N70" s="680"/>
      <c r="O70" s="680"/>
      <c r="P70" s="680"/>
      <c r="Q70" s="680"/>
      <c r="R70" s="680"/>
      <c r="S70" s="680"/>
      <c r="T70" s="680"/>
      <c r="U70" s="680"/>
      <c r="V70" s="680"/>
      <c r="W70" s="682" t="s">
        <v>986</v>
      </c>
      <c r="X70" s="680"/>
      <c r="Y70" s="680"/>
      <c r="Z70" s="680"/>
      <c r="AA70" s="680"/>
      <c r="AB70" s="680"/>
      <c r="AC70" s="680"/>
      <c r="AD70" s="680"/>
      <c r="AE70" s="680"/>
      <c r="AF70" s="680"/>
      <c r="AG70" s="680"/>
      <c r="AH70" s="682" t="s">
        <v>987</v>
      </c>
      <c r="AI70" s="680"/>
      <c r="AJ70" s="680"/>
      <c r="AK70" s="680"/>
      <c r="AL70" s="680"/>
      <c r="AM70" s="680"/>
      <c r="AN70" s="680"/>
      <c r="AO70" s="680"/>
      <c r="AP70" s="680"/>
      <c r="AQ70" s="680"/>
      <c r="AR70" s="680"/>
      <c r="AS70" s="681" t="s">
        <v>988</v>
      </c>
      <c r="AT70" s="680"/>
      <c r="AU70" s="680"/>
      <c r="AV70" s="680"/>
      <c r="AW70" s="680"/>
      <c r="AX70" s="680"/>
      <c r="AY70" s="680"/>
      <c r="AZ70" s="680"/>
      <c r="BA70" s="680"/>
      <c r="BB70" s="680"/>
      <c r="BC70" s="680"/>
      <c r="BD70" s="681" t="s">
        <v>988</v>
      </c>
      <c r="BE70" s="680"/>
      <c r="BF70" s="680"/>
      <c r="BG70" s="680"/>
      <c r="BH70" s="680"/>
      <c r="BI70" s="680"/>
      <c r="BJ70" s="680"/>
      <c r="BK70" s="680"/>
      <c r="BL70" s="680"/>
      <c r="BM70" s="680"/>
      <c r="BN70" s="680"/>
      <c r="BO70" s="796"/>
      <c r="BP70" s="797"/>
      <c r="BQ70" s="798" t="s">
        <v>269</v>
      </c>
      <c r="BR70" s="799">
        <v>234</v>
      </c>
      <c r="BS70" s="800">
        <v>780</v>
      </c>
      <c r="BT70" s="799">
        <v>310</v>
      </c>
      <c r="BU70" s="799">
        <v>470</v>
      </c>
      <c r="BV70" s="800">
        <v>152</v>
      </c>
      <c r="BW70" s="800">
        <v>61</v>
      </c>
      <c r="BX70" s="799">
        <v>90</v>
      </c>
      <c r="BY70" s="801"/>
    </row>
    <row r="71" spans="1:1023 1026:2038 2049:3072 3083:4095 4106:5118 5129:6141 6152:7164 7175:8187 8198:9210 9221:10233 10244:11256 11267:12279 12290:13302 13313:14336 14345:15359 15370:16382" x14ac:dyDescent="0.25">
      <c r="A71" s="691">
        <v>5</v>
      </c>
      <c r="B71" s="663" t="s">
        <v>989</v>
      </c>
      <c r="C71" s="838" t="s">
        <v>514</v>
      </c>
      <c r="D71" s="668">
        <v>4</v>
      </c>
      <c r="E71" s="668">
        <v>15</v>
      </c>
      <c r="F71" s="668">
        <v>5</v>
      </c>
      <c r="G71" s="668">
        <v>10</v>
      </c>
      <c r="H71" s="668">
        <v>3</v>
      </c>
      <c r="I71" s="668">
        <v>1</v>
      </c>
      <c r="J71" s="668">
        <v>2</v>
      </c>
      <c r="K71" s="663" t="s">
        <v>101</v>
      </c>
      <c r="L71" s="663">
        <v>5</v>
      </c>
      <c r="M71" s="663" t="s">
        <v>990</v>
      </c>
      <c r="N71" s="666" t="s">
        <v>991</v>
      </c>
      <c r="O71" s="668">
        <v>4</v>
      </c>
      <c r="P71" s="668">
        <v>15</v>
      </c>
      <c r="Q71" s="668">
        <v>5</v>
      </c>
      <c r="R71" s="668">
        <v>10</v>
      </c>
      <c r="S71" s="668">
        <v>3</v>
      </c>
      <c r="T71" s="668">
        <v>1</v>
      </c>
      <c r="U71" s="668">
        <v>2</v>
      </c>
      <c r="V71" s="665" t="s">
        <v>760</v>
      </c>
      <c r="W71" s="663">
        <v>5</v>
      </c>
      <c r="X71" s="663" t="s">
        <v>992</v>
      </c>
      <c r="Y71" s="666" t="s">
        <v>993</v>
      </c>
      <c r="Z71" s="663">
        <v>4</v>
      </c>
      <c r="AA71" s="663">
        <v>15</v>
      </c>
      <c r="AB71" s="663">
        <v>10</v>
      </c>
      <c r="AC71" s="663">
        <v>5</v>
      </c>
      <c r="AD71" s="663">
        <v>3</v>
      </c>
      <c r="AE71" s="663">
        <v>2</v>
      </c>
      <c r="AF71" s="663">
        <v>1</v>
      </c>
      <c r="AG71" s="665" t="s">
        <v>756</v>
      </c>
      <c r="AH71" s="691">
        <v>5</v>
      </c>
      <c r="AI71" s="663" t="s">
        <v>994</v>
      </c>
      <c r="AJ71" s="838" t="s">
        <v>519</v>
      </c>
      <c r="AK71" s="668">
        <v>4</v>
      </c>
      <c r="AL71" s="668">
        <v>20</v>
      </c>
      <c r="AM71" s="668">
        <v>5</v>
      </c>
      <c r="AN71" s="668">
        <v>15</v>
      </c>
      <c r="AO71" s="668">
        <v>4</v>
      </c>
      <c r="AP71" s="668">
        <v>2</v>
      </c>
      <c r="AQ71" s="668">
        <v>2</v>
      </c>
      <c r="AR71" s="663" t="s">
        <v>667</v>
      </c>
      <c r="AS71" s="663">
        <v>5</v>
      </c>
      <c r="AT71" s="663" t="s">
        <v>995</v>
      </c>
      <c r="AU71" s="667" t="s">
        <v>631</v>
      </c>
      <c r="AV71" s="663">
        <v>4</v>
      </c>
      <c r="AW71" s="663">
        <v>15</v>
      </c>
      <c r="AX71" s="663">
        <v>10</v>
      </c>
      <c r="AY71" s="663">
        <v>5</v>
      </c>
      <c r="AZ71" s="663">
        <v>3</v>
      </c>
      <c r="BA71" s="663">
        <v>2</v>
      </c>
      <c r="BB71" s="663">
        <v>1</v>
      </c>
      <c r="BC71" s="663" t="s">
        <v>667</v>
      </c>
      <c r="BD71" s="663">
        <v>5</v>
      </c>
      <c r="BE71" s="663" t="s">
        <v>996</v>
      </c>
      <c r="BF71" s="666" t="s">
        <v>997</v>
      </c>
      <c r="BG71" s="663">
        <v>4</v>
      </c>
      <c r="BH71" s="663">
        <v>15</v>
      </c>
      <c r="BI71" s="663">
        <v>10</v>
      </c>
      <c r="BJ71" s="663">
        <v>5</v>
      </c>
      <c r="BK71" s="663">
        <v>3</v>
      </c>
      <c r="BL71" s="663">
        <v>2</v>
      </c>
      <c r="BM71" s="663">
        <v>1</v>
      </c>
      <c r="BN71" s="665" t="s">
        <v>756</v>
      </c>
    </row>
    <row r="72" spans="1:1023 1026:2038 2049:3072 3083:4095 4106:5118 5129:6141 6152:7164 7175:8187 8198:9210 9221:10233 10244:11256 11267:12279 12290:13302 13313:14336 14345:15359 15370:16382" x14ac:dyDescent="0.25">
      <c r="A72" s="691">
        <v>5</v>
      </c>
      <c r="B72" s="663" t="s">
        <v>906</v>
      </c>
      <c r="C72" s="837" t="s">
        <v>20</v>
      </c>
      <c r="D72" s="668">
        <v>4</v>
      </c>
      <c r="E72" s="668">
        <v>15</v>
      </c>
      <c r="F72" s="668">
        <v>5</v>
      </c>
      <c r="G72" s="668">
        <v>10</v>
      </c>
      <c r="H72" s="668">
        <v>3</v>
      </c>
      <c r="I72" s="668">
        <v>1</v>
      </c>
      <c r="J72" s="668">
        <v>2</v>
      </c>
      <c r="K72" s="663" t="s">
        <v>101</v>
      </c>
      <c r="L72" s="663">
        <v>5</v>
      </c>
      <c r="M72" s="663" t="s">
        <v>907</v>
      </c>
      <c r="N72" s="662" t="s">
        <v>908</v>
      </c>
      <c r="O72" s="668">
        <v>4</v>
      </c>
      <c r="P72" s="668">
        <v>15</v>
      </c>
      <c r="Q72" s="668">
        <v>5</v>
      </c>
      <c r="R72" s="668">
        <v>10</v>
      </c>
      <c r="S72" s="668">
        <v>3</v>
      </c>
      <c r="T72" s="668">
        <v>1</v>
      </c>
      <c r="U72" s="668">
        <v>2</v>
      </c>
      <c r="V72" s="665" t="s">
        <v>760</v>
      </c>
      <c r="W72" s="663">
        <v>5</v>
      </c>
      <c r="X72" s="663" t="s">
        <v>998</v>
      </c>
      <c r="Y72" s="666" t="s">
        <v>999</v>
      </c>
      <c r="Z72" s="663">
        <v>3</v>
      </c>
      <c r="AA72" s="663">
        <v>10</v>
      </c>
      <c r="AB72" s="663">
        <v>5</v>
      </c>
      <c r="AC72" s="663">
        <v>5</v>
      </c>
      <c r="AD72" s="663">
        <v>2</v>
      </c>
      <c r="AE72" s="663">
        <v>1</v>
      </c>
      <c r="AF72" s="663">
        <v>1</v>
      </c>
      <c r="AG72" s="665" t="s">
        <v>760</v>
      </c>
      <c r="AH72" s="691">
        <v>5</v>
      </c>
      <c r="AI72" s="663" t="s">
        <v>1000</v>
      </c>
      <c r="AJ72" s="838" t="s">
        <v>596</v>
      </c>
      <c r="AK72" s="663">
        <v>4</v>
      </c>
      <c r="AL72" s="663">
        <v>15</v>
      </c>
      <c r="AM72" s="663">
        <v>5</v>
      </c>
      <c r="AN72" s="663">
        <v>10</v>
      </c>
      <c r="AO72" s="663">
        <v>3</v>
      </c>
      <c r="AP72" s="663">
        <v>1</v>
      </c>
      <c r="AQ72" s="663">
        <v>2</v>
      </c>
      <c r="AR72" s="663" t="s">
        <v>101</v>
      </c>
      <c r="AS72" s="663">
        <v>5</v>
      </c>
      <c r="AT72" s="663" t="s">
        <v>1001</v>
      </c>
      <c r="AU72" s="667" t="s">
        <v>1002</v>
      </c>
      <c r="AV72" s="663">
        <v>3</v>
      </c>
      <c r="AW72" s="663">
        <v>15</v>
      </c>
      <c r="AX72" s="663">
        <v>5</v>
      </c>
      <c r="AY72" s="663">
        <v>10</v>
      </c>
      <c r="AZ72" s="663">
        <v>3</v>
      </c>
      <c r="BA72" s="663">
        <v>1</v>
      </c>
      <c r="BB72" s="663">
        <v>2</v>
      </c>
      <c r="BC72" s="663" t="s">
        <v>667</v>
      </c>
      <c r="BD72" s="663">
        <v>5</v>
      </c>
      <c r="BE72" s="663" t="s">
        <v>1003</v>
      </c>
      <c r="BF72" s="666" t="s">
        <v>1004</v>
      </c>
      <c r="BG72" s="663">
        <v>3</v>
      </c>
      <c r="BH72" s="663">
        <v>15</v>
      </c>
      <c r="BI72" s="663">
        <v>5</v>
      </c>
      <c r="BJ72" s="663">
        <v>10</v>
      </c>
      <c r="BK72" s="663">
        <v>3</v>
      </c>
      <c r="BL72" s="663">
        <v>1</v>
      </c>
      <c r="BM72" s="663">
        <v>2</v>
      </c>
      <c r="BN72" s="665" t="s">
        <v>756</v>
      </c>
    </row>
    <row r="73" spans="1:1023 1026:2038 2049:3072 3083:4095 4106:5118 5129:6141 6152:7164 7175:8187 8198:9210 9221:10233 10244:11256 11267:12279 12290:13302 13313:14336 14345:15359 15370:16382" ht="16.5" thickBot="1" x14ac:dyDescent="0.3">
      <c r="A73" s="946">
        <v>5</v>
      </c>
      <c r="B73" s="676" t="s">
        <v>1005</v>
      </c>
      <c r="C73" s="947" t="s">
        <v>586</v>
      </c>
      <c r="D73" s="679">
        <v>4</v>
      </c>
      <c r="E73" s="679">
        <v>20</v>
      </c>
      <c r="F73" s="679">
        <v>10</v>
      </c>
      <c r="G73" s="679">
        <v>10</v>
      </c>
      <c r="H73" s="679">
        <v>4</v>
      </c>
      <c r="I73" s="679">
        <v>2</v>
      </c>
      <c r="J73" s="679">
        <v>2</v>
      </c>
      <c r="K73" s="676" t="s">
        <v>667</v>
      </c>
      <c r="L73" s="676">
        <v>5</v>
      </c>
      <c r="M73" s="676" t="s">
        <v>1006</v>
      </c>
      <c r="N73" s="677" t="s">
        <v>1007</v>
      </c>
      <c r="O73" s="679">
        <v>4</v>
      </c>
      <c r="P73" s="679">
        <v>20</v>
      </c>
      <c r="Q73" s="679">
        <v>10</v>
      </c>
      <c r="R73" s="679">
        <v>10</v>
      </c>
      <c r="S73" s="679">
        <v>4</v>
      </c>
      <c r="T73" s="679">
        <v>2</v>
      </c>
      <c r="U73" s="679">
        <v>2</v>
      </c>
      <c r="V73" s="665" t="s">
        <v>756</v>
      </c>
      <c r="W73" s="676">
        <v>5</v>
      </c>
      <c r="X73" s="676" t="s">
        <v>1008</v>
      </c>
      <c r="Y73" s="677" t="s">
        <v>1009</v>
      </c>
      <c r="Z73" s="676">
        <v>5</v>
      </c>
      <c r="AA73" s="676">
        <v>20</v>
      </c>
      <c r="AB73" s="676">
        <v>10</v>
      </c>
      <c r="AC73" s="676">
        <v>10</v>
      </c>
      <c r="AD73" s="676">
        <v>4</v>
      </c>
      <c r="AE73" s="676">
        <v>2</v>
      </c>
      <c r="AF73" s="676">
        <v>2</v>
      </c>
      <c r="AG73" s="665" t="s">
        <v>760</v>
      </c>
      <c r="AH73" s="946">
        <v>5</v>
      </c>
      <c r="AI73" s="676" t="s">
        <v>1010</v>
      </c>
      <c r="AJ73" s="947" t="s">
        <v>515</v>
      </c>
      <c r="AK73" s="676">
        <v>4</v>
      </c>
      <c r="AL73" s="676">
        <v>15</v>
      </c>
      <c r="AM73" s="676">
        <v>5</v>
      </c>
      <c r="AN73" s="676">
        <v>10</v>
      </c>
      <c r="AO73" s="676">
        <v>3</v>
      </c>
      <c r="AP73" s="676">
        <v>1</v>
      </c>
      <c r="AQ73" s="676">
        <v>2</v>
      </c>
      <c r="AR73" s="676" t="s">
        <v>667</v>
      </c>
      <c r="AS73" s="676">
        <v>5</v>
      </c>
      <c r="AT73" s="676" t="s">
        <v>1011</v>
      </c>
      <c r="AU73" s="678" t="s">
        <v>1012</v>
      </c>
      <c r="AV73" s="676">
        <v>5</v>
      </c>
      <c r="AW73" s="676">
        <v>20</v>
      </c>
      <c r="AX73" s="676">
        <v>10</v>
      </c>
      <c r="AY73" s="676">
        <v>10</v>
      </c>
      <c r="AZ73" s="676">
        <v>4</v>
      </c>
      <c r="BA73" s="676">
        <v>2</v>
      </c>
      <c r="BB73" s="676">
        <v>2</v>
      </c>
      <c r="BC73" s="676" t="s">
        <v>101</v>
      </c>
      <c r="BD73" s="676">
        <v>5</v>
      </c>
      <c r="BE73" s="676" t="s">
        <v>1013</v>
      </c>
      <c r="BF73" s="677" t="s">
        <v>1014</v>
      </c>
      <c r="BG73" s="676">
        <v>5</v>
      </c>
      <c r="BH73" s="676">
        <v>20</v>
      </c>
      <c r="BI73" s="676">
        <v>10</v>
      </c>
      <c r="BJ73" s="676">
        <v>10</v>
      </c>
      <c r="BK73" s="676">
        <v>4</v>
      </c>
      <c r="BL73" s="676">
        <v>2</v>
      </c>
      <c r="BM73" s="676">
        <v>2</v>
      </c>
      <c r="BN73" s="665" t="s">
        <v>760</v>
      </c>
    </row>
    <row r="74" spans="1:1023 1026:2038 2049:3072 3083:4095 4106:5118 5129:6141 6152:7164 7175:8187 8198:9210 9221:10233 10244:11256 11267:12279 12290:13302 13313:14336 14345:15359 15370:16382" s="673" customFormat="1" ht="17.25" thickTop="1" thickBot="1" x14ac:dyDescent="0.3">
      <c r="A74" s="658"/>
      <c r="B74" s="658"/>
      <c r="C74" s="661" t="s">
        <v>135</v>
      </c>
      <c r="D74" s="658">
        <f t="shared" ref="D74:J74" si="52">SUM(D71:D73)</f>
        <v>12</v>
      </c>
      <c r="E74" s="658">
        <f t="shared" si="52"/>
        <v>50</v>
      </c>
      <c r="F74" s="658">
        <f t="shared" si="52"/>
        <v>20</v>
      </c>
      <c r="G74" s="658">
        <f t="shared" si="52"/>
        <v>30</v>
      </c>
      <c r="H74" s="658">
        <f t="shared" si="52"/>
        <v>10</v>
      </c>
      <c r="I74" s="658">
        <f t="shared" si="52"/>
        <v>4</v>
      </c>
      <c r="J74" s="658">
        <f t="shared" si="52"/>
        <v>6</v>
      </c>
      <c r="K74" s="658"/>
      <c r="L74" s="658"/>
      <c r="M74" s="658"/>
      <c r="N74" s="661" t="s">
        <v>135</v>
      </c>
      <c r="O74" s="658">
        <f t="shared" ref="O74:U74" si="53">SUM(O71:O73)</f>
        <v>12</v>
      </c>
      <c r="P74" s="658">
        <f t="shared" si="53"/>
        <v>50</v>
      </c>
      <c r="Q74" s="658">
        <f t="shared" si="53"/>
        <v>20</v>
      </c>
      <c r="R74" s="658">
        <f t="shared" si="53"/>
        <v>30</v>
      </c>
      <c r="S74" s="658">
        <f t="shared" si="53"/>
        <v>10</v>
      </c>
      <c r="T74" s="658">
        <f t="shared" si="53"/>
        <v>4</v>
      </c>
      <c r="U74" s="658">
        <f t="shared" si="53"/>
        <v>6</v>
      </c>
      <c r="V74" s="658"/>
      <c r="W74" s="660"/>
      <c r="X74" s="660"/>
      <c r="Y74" s="661" t="s">
        <v>135</v>
      </c>
      <c r="Z74" s="660">
        <f t="shared" ref="Z74:AF74" si="54">SUM(Z71:Z73)</f>
        <v>12</v>
      </c>
      <c r="AA74" s="660">
        <f t="shared" si="54"/>
        <v>45</v>
      </c>
      <c r="AB74" s="660">
        <f t="shared" si="54"/>
        <v>25</v>
      </c>
      <c r="AC74" s="660">
        <f t="shared" si="54"/>
        <v>20</v>
      </c>
      <c r="AD74" s="660">
        <f t="shared" si="54"/>
        <v>9</v>
      </c>
      <c r="AE74" s="660">
        <f t="shared" si="54"/>
        <v>5</v>
      </c>
      <c r="AF74" s="660">
        <f t="shared" si="54"/>
        <v>4</v>
      </c>
      <c r="AG74" s="660"/>
      <c r="AH74" s="658"/>
      <c r="AI74" s="658"/>
      <c r="AJ74" s="661" t="s">
        <v>135</v>
      </c>
      <c r="AK74" s="658">
        <f t="shared" ref="AK74:AQ74" si="55">SUM(AK71:AK73)</f>
        <v>12</v>
      </c>
      <c r="AL74" s="658">
        <f t="shared" si="55"/>
        <v>50</v>
      </c>
      <c r="AM74" s="658">
        <f t="shared" si="55"/>
        <v>15</v>
      </c>
      <c r="AN74" s="658">
        <f t="shared" si="55"/>
        <v>35</v>
      </c>
      <c r="AO74" s="658">
        <f t="shared" si="55"/>
        <v>10</v>
      </c>
      <c r="AP74" s="658">
        <f t="shared" si="55"/>
        <v>4</v>
      </c>
      <c r="AQ74" s="658">
        <f t="shared" si="55"/>
        <v>6</v>
      </c>
      <c r="AR74" s="658"/>
      <c r="AS74" s="658"/>
      <c r="AT74" s="658"/>
      <c r="AU74" s="661" t="s">
        <v>135</v>
      </c>
      <c r="AV74" s="658">
        <f t="shared" ref="AV74:BB74" si="56">SUM(AV71:AV73)</f>
        <v>12</v>
      </c>
      <c r="AW74" s="658">
        <f t="shared" si="56"/>
        <v>50</v>
      </c>
      <c r="AX74" s="658">
        <f t="shared" si="56"/>
        <v>25</v>
      </c>
      <c r="AY74" s="658">
        <f t="shared" si="56"/>
        <v>25</v>
      </c>
      <c r="AZ74" s="658">
        <f t="shared" si="56"/>
        <v>10</v>
      </c>
      <c r="BA74" s="658">
        <f t="shared" si="56"/>
        <v>5</v>
      </c>
      <c r="BB74" s="658">
        <f t="shared" si="56"/>
        <v>5</v>
      </c>
      <c r="BC74" s="658"/>
      <c r="BD74" s="658"/>
      <c r="BE74" s="658"/>
      <c r="BF74" s="661" t="s">
        <v>135</v>
      </c>
      <c r="BG74" s="658">
        <f t="shared" ref="BG74:BM74" si="57">SUM(BG71:BG73)</f>
        <v>12</v>
      </c>
      <c r="BH74" s="658">
        <f t="shared" si="57"/>
        <v>50</v>
      </c>
      <c r="BI74" s="658">
        <f t="shared" si="57"/>
        <v>25</v>
      </c>
      <c r="BJ74" s="658">
        <f t="shared" si="57"/>
        <v>25</v>
      </c>
      <c r="BK74" s="658">
        <f t="shared" si="57"/>
        <v>10</v>
      </c>
      <c r="BL74" s="658">
        <f t="shared" si="57"/>
        <v>5</v>
      </c>
      <c r="BM74" s="658">
        <f t="shared" si="57"/>
        <v>5</v>
      </c>
      <c r="BN74" s="658"/>
      <c r="BQ74" s="674"/>
      <c r="CB74" s="674"/>
      <c r="CK74" s="675"/>
      <c r="CL74" s="675"/>
      <c r="CM74" s="674"/>
      <c r="CN74" s="675"/>
      <c r="CO74" s="675"/>
      <c r="CP74" s="675"/>
      <c r="CQ74" s="675"/>
      <c r="CR74" s="675"/>
      <c r="CS74" s="675"/>
      <c r="CT74" s="675"/>
      <c r="CU74" s="675"/>
      <c r="CX74" s="674"/>
      <c r="DI74" s="674"/>
      <c r="DT74" s="674"/>
      <c r="EE74" s="674"/>
      <c r="EP74" s="674"/>
      <c r="EY74" s="675"/>
      <c r="EZ74" s="675"/>
      <c r="FA74" s="674"/>
      <c r="FB74" s="675"/>
      <c r="FC74" s="675"/>
      <c r="FD74" s="675"/>
      <c r="FE74" s="675"/>
      <c r="FF74" s="675"/>
      <c r="FG74" s="675"/>
      <c r="FH74" s="675"/>
      <c r="FI74" s="675"/>
      <c r="FL74" s="674"/>
      <c r="FW74" s="674"/>
      <c r="GH74" s="674"/>
      <c r="GS74" s="674"/>
      <c r="HD74" s="674"/>
      <c r="HM74" s="675"/>
      <c r="HN74" s="675"/>
      <c r="HO74" s="674"/>
      <c r="HP74" s="675"/>
      <c r="HQ74" s="675"/>
      <c r="HR74" s="675"/>
      <c r="HS74" s="675"/>
      <c r="HT74" s="675"/>
      <c r="HU74" s="675"/>
      <c r="HV74" s="675"/>
      <c r="HW74" s="675"/>
      <c r="HZ74" s="674"/>
      <c r="IK74" s="674"/>
      <c r="IV74" s="674"/>
      <c r="JG74" s="674"/>
      <c r="JR74" s="674"/>
      <c r="KA74" s="675"/>
      <c r="KB74" s="675"/>
      <c r="KC74" s="674"/>
      <c r="KD74" s="675"/>
      <c r="KE74" s="675"/>
      <c r="KF74" s="675"/>
      <c r="KG74" s="675"/>
      <c r="KH74" s="675"/>
      <c r="KI74" s="675"/>
      <c r="KJ74" s="675"/>
      <c r="KK74" s="675"/>
      <c r="KN74" s="674"/>
      <c r="KY74" s="674"/>
      <c r="LJ74" s="674"/>
      <c r="LU74" s="674"/>
      <c r="MF74" s="674"/>
      <c r="MO74" s="675"/>
      <c r="MP74" s="675"/>
      <c r="MQ74" s="674"/>
      <c r="MR74" s="675"/>
      <c r="MS74" s="675"/>
      <c r="MT74" s="675"/>
      <c r="MU74" s="675"/>
      <c r="MV74" s="675"/>
      <c r="MW74" s="675"/>
      <c r="MX74" s="675"/>
      <c r="MY74" s="675"/>
      <c r="NB74" s="674"/>
      <c r="NM74" s="674"/>
      <c r="NX74" s="674"/>
      <c r="OI74" s="674"/>
      <c r="OT74" s="674"/>
      <c r="PC74" s="675"/>
      <c r="PD74" s="675"/>
      <c r="PE74" s="674"/>
      <c r="PF74" s="675"/>
      <c r="PG74" s="675"/>
      <c r="PH74" s="675"/>
      <c r="PI74" s="675"/>
      <c r="PJ74" s="675"/>
      <c r="PK74" s="675"/>
      <c r="PL74" s="675"/>
      <c r="PM74" s="675"/>
      <c r="PP74" s="674"/>
      <c r="QA74" s="674"/>
      <c r="QL74" s="674"/>
      <c r="QW74" s="674"/>
      <c r="RH74" s="674"/>
      <c r="RQ74" s="675"/>
      <c r="RR74" s="675"/>
      <c r="RS74" s="674"/>
      <c r="RT74" s="675"/>
      <c r="RU74" s="675"/>
      <c r="RV74" s="675"/>
      <c r="RW74" s="675"/>
      <c r="RX74" s="675"/>
      <c r="RY74" s="675"/>
      <c r="RZ74" s="675"/>
      <c r="SA74" s="675"/>
      <c r="SD74" s="674"/>
      <c r="SO74" s="674"/>
      <c r="SZ74" s="674"/>
      <c r="TK74" s="674"/>
      <c r="TV74" s="674"/>
      <c r="UE74" s="675"/>
      <c r="UF74" s="675"/>
      <c r="UG74" s="674"/>
      <c r="UH74" s="675"/>
      <c r="UI74" s="675"/>
      <c r="UJ74" s="675"/>
      <c r="UK74" s="675"/>
      <c r="UL74" s="675"/>
      <c r="UM74" s="675"/>
      <c r="UN74" s="675"/>
      <c r="UO74" s="675"/>
      <c r="UR74" s="674"/>
      <c r="VC74" s="674"/>
      <c r="VN74" s="674"/>
      <c r="VY74" s="674"/>
      <c r="WJ74" s="674"/>
      <c r="WS74" s="675"/>
      <c r="WT74" s="675"/>
      <c r="WU74" s="674"/>
      <c r="WV74" s="675"/>
      <c r="WW74" s="675"/>
      <c r="WX74" s="675"/>
      <c r="WY74" s="675"/>
      <c r="WZ74" s="675"/>
      <c r="XA74" s="675"/>
      <c r="XB74" s="675"/>
      <c r="XC74" s="675"/>
      <c r="XF74" s="674"/>
      <c r="XQ74" s="674"/>
      <c r="YB74" s="674"/>
      <c r="YM74" s="674"/>
      <c r="YX74" s="674"/>
      <c r="ZG74" s="675"/>
      <c r="ZH74" s="675"/>
      <c r="ZI74" s="674"/>
      <c r="ZJ74" s="675"/>
      <c r="ZK74" s="675"/>
      <c r="ZL74" s="675"/>
      <c r="ZM74" s="675"/>
      <c r="ZN74" s="675"/>
      <c r="ZO74" s="675"/>
      <c r="ZP74" s="675"/>
      <c r="ZQ74" s="675"/>
      <c r="ZT74" s="674"/>
      <c r="AAE74" s="674"/>
      <c r="AAP74" s="674"/>
      <c r="ABA74" s="674"/>
      <c r="ABL74" s="674"/>
      <c r="ABU74" s="675"/>
      <c r="ABV74" s="675"/>
      <c r="ABW74" s="674"/>
      <c r="ABX74" s="675"/>
      <c r="ABY74" s="675"/>
      <c r="ABZ74" s="675"/>
      <c r="ACA74" s="675"/>
      <c r="ACB74" s="675"/>
      <c r="ACC74" s="675"/>
      <c r="ACD74" s="675"/>
      <c r="ACE74" s="675"/>
      <c r="ACH74" s="674"/>
      <c r="ACS74" s="674"/>
      <c r="ADD74" s="674"/>
      <c r="ADO74" s="674"/>
      <c r="ADZ74" s="674"/>
      <c r="AEI74" s="675"/>
      <c r="AEJ74" s="675"/>
      <c r="AEK74" s="674"/>
      <c r="AEL74" s="675"/>
      <c r="AEM74" s="675"/>
      <c r="AEN74" s="675"/>
      <c r="AEO74" s="675"/>
      <c r="AEP74" s="675"/>
      <c r="AEQ74" s="675"/>
      <c r="AER74" s="675"/>
      <c r="AES74" s="675"/>
      <c r="AEV74" s="674"/>
      <c r="AFG74" s="674"/>
      <c r="AFR74" s="674"/>
      <c r="AGC74" s="674"/>
      <c r="AGN74" s="674"/>
      <c r="AGW74" s="675"/>
      <c r="AGX74" s="675"/>
      <c r="AGY74" s="674"/>
      <c r="AGZ74" s="675"/>
      <c r="AHA74" s="675"/>
      <c r="AHB74" s="675"/>
      <c r="AHC74" s="675"/>
      <c r="AHD74" s="675"/>
      <c r="AHE74" s="675"/>
      <c r="AHF74" s="675"/>
      <c r="AHG74" s="675"/>
      <c r="AHJ74" s="674"/>
      <c r="AHU74" s="674"/>
      <c r="AIF74" s="674"/>
      <c r="AIQ74" s="674"/>
      <c r="AJB74" s="674"/>
      <c r="AJK74" s="675"/>
      <c r="AJL74" s="675"/>
      <c r="AJM74" s="674"/>
      <c r="AJN74" s="675"/>
      <c r="AJO74" s="675"/>
      <c r="AJP74" s="675"/>
      <c r="AJQ74" s="675"/>
      <c r="AJR74" s="675"/>
      <c r="AJS74" s="675"/>
      <c r="AJT74" s="675"/>
      <c r="AJU74" s="675"/>
      <c r="AJX74" s="674"/>
      <c r="AKI74" s="674"/>
      <c r="AKT74" s="674"/>
      <c r="ALE74" s="674"/>
      <c r="ALP74" s="674"/>
      <c r="ALY74" s="675"/>
      <c r="ALZ74" s="675"/>
      <c r="AMA74" s="674"/>
      <c r="AMB74" s="675"/>
      <c r="AMC74" s="675"/>
      <c r="AMD74" s="675"/>
      <c r="AME74" s="675"/>
      <c r="AMF74" s="675"/>
      <c r="AMG74" s="675"/>
      <c r="AMH74" s="675"/>
      <c r="AMI74" s="675"/>
      <c r="AML74" s="674"/>
      <c r="AMW74" s="674"/>
      <c r="ANH74" s="674"/>
      <c r="ANS74" s="674"/>
      <c r="AOD74" s="674"/>
      <c r="AOM74" s="675"/>
      <c r="AON74" s="675"/>
      <c r="AOO74" s="674"/>
      <c r="AOP74" s="675"/>
      <c r="AOQ74" s="675"/>
      <c r="AOR74" s="675"/>
      <c r="AOS74" s="675"/>
      <c r="AOT74" s="675"/>
      <c r="AOU74" s="675"/>
      <c r="AOV74" s="675"/>
      <c r="AOW74" s="675"/>
      <c r="AOZ74" s="674"/>
      <c r="APK74" s="674"/>
      <c r="APV74" s="674"/>
      <c r="AQG74" s="674"/>
      <c r="AQR74" s="674"/>
      <c r="ARA74" s="675"/>
      <c r="ARB74" s="675"/>
      <c r="ARC74" s="674"/>
      <c r="ARD74" s="675"/>
      <c r="ARE74" s="675"/>
      <c r="ARF74" s="675"/>
      <c r="ARG74" s="675"/>
      <c r="ARH74" s="675"/>
      <c r="ARI74" s="675"/>
      <c r="ARJ74" s="675"/>
      <c r="ARK74" s="675"/>
      <c r="ARN74" s="674"/>
      <c r="ARY74" s="674"/>
      <c r="ASJ74" s="674"/>
      <c r="ASU74" s="674"/>
      <c r="ATF74" s="674"/>
      <c r="ATO74" s="675"/>
      <c r="ATP74" s="675"/>
      <c r="ATQ74" s="674"/>
      <c r="ATR74" s="675"/>
      <c r="ATS74" s="675"/>
      <c r="ATT74" s="675"/>
      <c r="ATU74" s="675"/>
      <c r="ATV74" s="675"/>
      <c r="ATW74" s="675"/>
      <c r="ATX74" s="675"/>
      <c r="ATY74" s="675"/>
      <c r="AUB74" s="674"/>
      <c r="AUM74" s="674"/>
      <c r="AUX74" s="674"/>
      <c r="AVI74" s="674"/>
      <c r="AVT74" s="674"/>
      <c r="AWC74" s="675"/>
      <c r="AWD74" s="675"/>
      <c r="AWE74" s="674"/>
      <c r="AWF74" s="675"/>
      <c r="AWG74" s="675"/>
      <c r="AWH74" s="675"/>
      <c r="AWI74" s="675"/>
      <c r="AWJ74" s="675"/>
      <c r="AWK74" s="675"/>
      <c r="AWL74" s="675"/>
      <c r="AWM74" s="675"/>
      <c r="AWP74" s="674"/>
      <c r="AXA74" s="674"/>
      <c r="AXL74" s="674"/>
      <c r="AXW74" s="674"/>
      <c r="AYH74" s="674"/>
      <c r="AYQ74" s="675"/>
      <c r="AYR74" s="675"/>
      <c r="AYS74" s="674"/>
      <c r="AYT74" s="675"/>
      <c r="AYU74" s="675"/>
      <c r="AYV74" s="675"/>
      <c r="AYW74" s="675"/>
      <c r="AYX74" s="675"/>
      <c r="AYY74" s="675"/>
      <c r="AYZ74" s="675"/>
      <c r="AZA74" s="675"/>
      <c r="AZD74" s="674"/>
      <c r="AZO74" s="674"/>
      <c r="AZZ74" s="674"/>
      <c r="BAK74" s="674"/>
      <c r="BAV74" s="674"/>
      <c r="BBE74" s="675"/>
      <c r="BBF74" s="675"/>
      <c r="BBG74" s="674"/>
      <c r="BBH74" s="675"/>
      <c r="BBI74" s="675"/>
      <c r="BBJ74" s="675"/>
      <c r="BBK74" s="675"/>
      <c r="BBL74" s="675"/>
      <c r="BBM74" s="675"/>
      <c r="BBN74" s="675"/>
      <c r="BBO74" s="675"/>
      <c r="BBR74" s="674"/>
      <c r="BCC74" s="674"/>
      <c r="BCN74" s="674"/>
      <c r="BCY74" s="674"/>
      <c r="BDJ74" s="674"/>
      <c r="BDS74" s="675"/>
      <c r="BDT74" s="675"/>
      <c r="BDU74" s="674"/>
      <c r="BDV74" s="675"/>
      <c r="BDW74" s="675"/>
      <c r="BDX74" s="675"/>
      <c r="BDY74" s="675"/>
      <c r="BDZ74" s="675"/>
      <c r="BEA74" s="675"/>
      <c r="BEB74" s="675"/>
      <c r="BEC74" s="675"/>
      <c r="BEF74" s="674"/>
      <c r="BEQ74" s="674"/>
      <c r="BFB74" s="674"/>
      <c r="BFM74" s="674"/>
      <c r="BFX74" s="674"/>
      <c r="BGG74" s="675"/>
      <c r="BGH74" s="675"/>
      <c r="BGI74" s="674"/>
      <c r="BGJ74" s="675"/>
      <c r="BGK74" s="675"/>
      <c r="BGL74" s="675"/>
      <c r="BGM74" s="675"/>
      <c r="BGN74" s="675"/>
      <c r="BGO74" s="675"/>
      <c r="BGP74" s="675"/>
      <c r="BGQ74" s="675"/>
      <c r="BGT74" s="674"/>
      <c r="BHE74" s="674"/>
      <c r="BHP74" s="674"/>
      <c r="BIA74" s="674"/>
      <c r="BIL74" s="674"/>
      <c r="BIU74" s="675"/>
      <c r="BIV74" s="675"/>
      <c r="BIW74" s="674"/>
      <c r="BIX74" s="675"/>
      <c r="BIY74" s="675"/>
      <c r="BIZ74" s="675"/>
      <c r="BJA74" s="675"/>
      <c r="BJB74" s="675"/>
      <c r="BJC74" s="675"/>
      <c r="BJD74" s="675"/>
      <c r="BJE74" s="675"/>
      <c r="BJH74" s="674"/>
      <c r="BJS74" s="674"/>
      <c r="BKD74" s="674"/>
      <c r="BKO74" s="674"/>
      <c r="BKZ74" s="674"/>
      <c r="BLI74" s="675"/>
      <c r="BLJ74" s="675"/>
      <c r="BLK74" s="674"/>
      <c r="BLL74" s="675"/>
      <c r="BLM74" s="675"/>
      <c r="BLN74" s="675"/>
      <c r="BLO74" s="675"/>
      <c r="BLP74" s="675"/>
      <c r="BLQ74" s="675"/>
      <c r="BLR74" s="675"/>
      <c r="BLS74" s="675"/>
      <c r="BLV74" s="674"/>
      <c r="BMG74" s="674"/>
      <c r="BMR74" s="674"/>
      <c r="BNC74" s="674"/>
      <c r="BNN74" s="674"/>
      <c r="BNW74" s="675"/>
      <c r="BNX74" s="675"/>
      <c r="BNY74" s="674"/>
      <c r="BNZ74" s="675"/>
      <c r="BOA74" s="675"/>
      <c r="BOB74" s="675"/>
      <c r="BOC74" s="675"/>
      <c r="BOD74" s="675"/>
      <c r="BOE74" s="675"/>
      <c r="BOF74" s="675"/>
      <c r="BOG74" s="675"/>
      <c r="BOJ74" s="674"/>
      <c r="BOU74" s="674"/>
      <c r="BPF74" s="674"/>
      <c r="BPQ74" s="674"/>
      <c r="BQB74" s="674"/>
      <c r="BQK74" s="675"/>
      <c r="BQL74" s="675"/>
      <c r="BQM74" s="674"/>
      <c r="BQN74" s="675"/>
      <c r="BQO74" s="675"/>
      <c r="BQP74" s="675"/>
      <c r="BQQ74" s="675"/>
      <c r="BQR74" s="675"/>
      <c r="BQS74" s="675"/>
      <c r="BQT74" s="675"/>
      <c r="BQU74" s="675"/>
      <c r="BQX74" s="674"/>
      <c r="BRI74" s="674"/>
      <c r="BRT74" s="674"/>
      <c r="BSE74" s="674"/>
      <c r="BSP74" s="674"/>
      <c r="BSY74" s="675"/>
      <c r="BSZ74" s="675"/>
      <c r="BTA74" s="674"/>
      <c r="BTB74" s="675"/>
      <c r="BTC74" s="675"/>
      <c r="BTD74" s="675"/>
      <c r="BTE74" s="675"/>
      <c r="BTF74" s="675"/>
      <c r="BTG74" s="675"/>
      <c r="BTH74" s="675"/>
      <c r="BTI74" s="675"/>
      <c r="BTL74" s="674"/>
      <c r="BTW74" s="674"/>
      <c r="BUH74" s="674"/>
      <c r="BUS74" s="674"/>
      <c r="BVD74" s="674"/>
      <c r="BVM74" s="675"/>
      <c r="BVN74" s="675"/>
      <c r="BVO74" s="674"/>
      <c r="BVP74" s="675"/>
      <c r="BVQ74" s="675"/>
      <c r="BVR74" s="675"/>
      <c r="BVS74" s="675"/>
      <c r="BVT74" s="675"/>
      <c r="BVU74" s="675"/>
      <c r="BVV74" s="675"/>
      <c r="BVW74" s="675"/>
      <c r="BVZ74" s="674"/>
      <c r="BWK74" s="674"/>
      <c r="BWV74" s="674"/>
      <c r="BXG74" s="674"/>
      <c r="BXR74" s="674"/>
      <c r="BYA74" s="675"/>
      <c r="BYB74" s="675"/>
      <c r="BYC74" s="674"/>
      <c r="BYD74" s="675"/>
      <c r="BYE74" s="675"/>
      <c r="BYF74" s="675"/>
      <c r="BYG74" s="675"/>
      <c r="BYH74" s="675"/>
      <c r="BYI74" s="675"/>
      <c r="BYJ74" s="675"/>
      <c r="BYK74" s="675"/>
      <c r="BYN74" s="674"/>
      <c r="BYY74" s="674"/>
      <c r="BZJ74" s="674"/>
      <c r="BZU74" s="674"/>
      <c r="CAF74" s="674"/>
      <c r="CAO74" s="675"/>
      <c r="CAP74" s="675"/>
      <c r="CAQ74" s="674"/>
      <c r="CAR74" s="675"/>
      <c r="CAS74" s="675"/>
      <c r="CAT74" s="675"/>
      <c r="CAU74" s="675"/>
      <c r="CAV74" s="675"/>
      <c r="CAW74" s="675"/>
      <c r="CAX74" s="675"/>
      <c r="CAY74" s="675"/>
      <c r="CBB74" s="674"/>
      <c r="CBM74" s="674"/>
      <c r="CBX74" s="674"/>
      <c r="CCI74" s="674"/>
      <c r="CCT74" s="674"/>
      <c r="CDC74" s="675"/>
      <c r="CDD74" s="675"/>
      <c r="CDE74" s="674"/>
      <c r="CDF74" s="675"/>
      <c r="CDG74" s="675"/>
      <c r="CDH74" s="675"/>
      <c r="CDI74" s="675"/>
      <c r="CDJ74" s="675"/>
      <c r="CDK74" s="675"/>
      <c r="CDL74" s="675"/>
      <c r="CDM74" s="675"/>
      <c r="CDP74" s="674"/>
      <c r="CEA74" s="674"/>
      <c r="CEL74" s="674"/>
      <c r="CEW74" s="674"/>
      <c r="CFH74" s="674"/>
      <c r="CFQ74" s="675"/>
      <c r="CFR74" s="675"/>
      <c r="CFS74" s="674"/>
      <c r="CFT74" s="675"/>
      <c r="CFU74" s="675"/>
      <c r="CFV74" s="675"/>
      <c r="CFW74" s="675"/>
      <c r="CFX74" s="675"/>
      <c r="CFY74" s="675"/>
      <c r="CFZ74" s="675"/>
      <c r="CGA74" s="675"/>
      <c r="CGD74" s="674"/>
      <c r="CGO74" s="674"/>
      <c r="CGZ74" s="674"/>
      <c r="CHK74" s="674"/>
      <c r="CHV74" s="674"/>
      <c r="CIE74" s="675"/>
      <c r="CIF74" s="675"/>
      <c r="CIG74" s="674"/>
      <c r="CIH74" s="675"/>
      <c r="CII74" s="675"/>
      <c r="CIJ74" s="675"/>
      <c r="CIK74" s="675"/>
      <c r="CIL74" s="675"/>
      <c r="CIM74" s="675"/>
      <c r="CIN74" s="675"/>
      <c r="CIO74" s="675"/>
      <c r="CIR74" s="674"/>
      <c r="CJC74" s="674"/>
      <c r="CJN74" s="674"/>
      <c r="CJY74" s="674"/>
      <c r="CKJ74" s="674"/>
      <c r="CKS74" s="675"/>
      <c r="CKT74" s="675"/>
      <c r="CKU74" s="674"/>
      <c r="CKV74" s="675"/>
      <c r="CKW74" s="675"/>
      <c r="CKX74" s="675"/>
      <c r="CKY74" s="675"/>
      <c r="CKZ74" s="675"/>
      <c r="CLA74" s="675"/>
      <c r="CLB74" s="675"/>
      <c r="CLC74" s="675"/>
      <c r="CLF74" s="674"/>
      <c r="CLQ74" s="674"/>
      <c r="CMB74" s="674"/>
      <c r="CMM74" s="674"/>
      <c r="CMX74" s="674"/>
      <c r="CNG74" s="675"/>
      <c r="CNH74" s="675"/>
      <c r="CNI74" s="674"/>
      <c r="CNJ74" s="675"/>
      <c r="CNK74" s="675"/>
      <c r="CNL74" s="675"/>
      <c r="CNM74" s="675"/>
      <c r="CNN74" s="675"/>
      <c r="CNO74" s="675"/>
      <c r="CNP74" s="675"/>
      <c r="CNQ74" s="675"/>
      <c r="CNT74" s="674"/>
      <c r="COE74" s="674"/>
      <c r="COP74" s="674"/>
      <c r="CPA74" s="674"/>
      <c r="CPL74" s="674"/>
      <c r="CPU74" s="675"/>
      <c r="CPV74" s="675"/>
      <c r="CPW74" s="674"/>
      <c r="CPX74" s="675"/>
      <c r="CPY74" s="675"/>
      <c r="CPZ74" s="675"/>
      <c r="CQA74" s="675"/>
      <c r="CQB74" s="675"/>
      <c r="CQC74" s="675"/>
      <c r="CQD74" s="675"/>
      <c r="CQE74" s="675"/>
      <c r="CQH74" s="674"/>
      <c r="CQS74" s="674"/>
      <c r="CRD74" s="674"/>
      <c r="CRO74" s="674"/>
      <c r="CRZ74" s="674"/>
      <c r="CSI74" s="675"/>
      <c r="CSJ74" s="675"/>
      <c r="CSK74" s="674"/>
      <c r="CSL74" s="675"/>
      <c r="CSM74" s="675"/>
      <c r="CSN74" s="675"/>
      <c r="CSO74" s="675"/>
      <c r="CSP74" s="675"/>
      <c r="CSQ74" s="675"/>
      <c r="CSR74" s="675"/>
      <c r="CSS74" s="675"/>
      <c r="CSV74" s="674"/>
      <c r="CTG74" s="674"/>
      <c r="CTR74" s="674"/>
      <c r="CUC74" s="674"/>
      <c r="CUN74" s="674"/>
      <c r="CUW74" s="675"/>
      <c r="CUX74" s="675"/>
      <c r="CUY74" s="674"/>
      <c r="CUZ74" s="675"/>
      <c r="CVA74" s="675"/>
      <c r="CVB74" s="675"/>
      <c r="CVC74" s="675"/>
      <c r="CVD74" s="675"/>
      <c r="CVE74" s="675"/>
      <c r="CVF74" s="675"/>
      <c r="CVG74" s="675"/>
      <c r="CVJ74" s="674"/>
      <c r="CVU74" s="674"/>
      <c r="CWF74" s="674"/>
      <c r="CWQ74" s="674"/>
      <c r="CXB74" s="674"/>
      <c r="CXK74" s="675"/>
      <c r="CXL74" s="675"/>
      <c r="CXM74" s="674"/>
      <c r="CXN74" s="675"/>
      <c r="CXO74" s="675"/>
      <c r="CXP74" s="675"/>
      <c r="CXQ74" s="675"/>
      <c r="CXR74" s="675"/>
      <c r="CXS74" s="675"/>
      <c r="CXT74" s="675"/>
      <c r="CXU74" s="675"/>
      <c r="CXX74" s="674"/>
      <c r="CYI74" s="674"/>
      <c r="CYT74" s="674"/>
      <c r="CZE74" s="674"/>
      <c r="CZP74" s="674"/>
      <c r="CZY74" s="675"/>
      <c r="CZZ74" s="675"/>
      <c r="DAA74" s="674"/>
      <c r="DAB74" s="675"/>
      <c r="DAC74" s="675"/>
      <c r="DAD74" s="675"/>
      <c r="DAE74" s="675"/>
      <c r="DAF74" s="675"/>
      <c r="DAG74" s="675"/>
      <c r="DAH74" s="675"/>
      <c r="DAI74" s="675"/>
      <c r="DAL74" s="674"/>
      <c r="DAW74" s="674"/>
      <c r="DBH74" s="674"/>
      <c r="DBS74" s="674"/>
      <c r="DCD74" s="674"/>
      <c r="DCM74" s="675"/>
      <c r="DCN74" s="675"/>
      <c r="DCO74" s="674"/>
      <c r="DCP74" s="675"/>
      <c r="DCQ74" s="675"/>
      <c r="DCR74" s="675"/>
      <c r="DCS74" s="675"/>
      <c r="DCT74" s="675"/>
      <c r="DCU74" s="675"/>
      <c r="DCV74" s="675"/>
      <c r="DCW74" s="675"/>
      <c r="DCZ74" s="674"/>
      <c r="DDK74" s="674"/>
      <c r="DDV74" s="674"/>
      <c r="DEG74" s="674"/>
      <c r="DER74" s="674"/>
      <c r="DFA74" s="675"/>
      <c r="DFB74" s="675"/>
      <c r="DFC74" s="674"/>
      <c r="DFD74" s="675"/>
      <c r="DFE74" s="675"/>
      <c r="DFF74" s="675"/>
      <c r="DFG74" s="675"/>
      <c r="DFH74" s="675"/>
      <c r="DFI74" s="675"/>
      <c r="DFJ74" s="675"/>
      <c r="DFK74" s="675"/>
      <c r="DFN74" s="674"/>
      <c r="DFY74" s="674"/>
      <c r="DGJ74" s="674"/>
      <c r="DGU74" s="674"/>
      <c r="DHF74" s="674"/>
      <c r="DHO74" s="675"/>
      <c r="DHP74" s="675"/>
      <c r="DHQ74" s="674"/>
      <c r="DHR74" s="675"/>
      <c r="DHS74" s="675"/>
      <c r="DHT74" s="675"/>
      <c r="DHU74" s="675"/>
      <c r="DHV74" s="675"/>
      <c r="DHW74" s="675"/>
      <c r="DHX74" s="675"/>
      <c r="DHY74" s="675"/>
      <c r="DIB74" s="674"/>
      <c r="DIM74" s="674"/>
      <c r="DIX74" s="674"/>
      <c r="DJI74" s="674"/>
      <c r="DJT74" s="674"/>
      <c r="DKC74" s="675"/>
      <c r="DKD74" s="675"/>
      <c r="DKE74" s="674"/>
      <c r="DKF74" s="675"/>
      <c r="DKG74" s="675"/>
      <c r="DKH74" s="675"/>
      <c r="DKI74" s="675"/>
      <c r="DKJ74" s="675"/>
      <c r="DKK74" s="675"/>
      <c r="DKL74" s="675"/>
      <c r="DKM74" s="675"/>
      <c r="DKP74" s="674"/>
      <c r="DLA74" s="674"/>
      <c r="DLL74" s="674"/>
      <c r="DLW74" s="674"/>
      <c r="DMH74" s="674"/>
      <c r="DMQ74" s="675"/>
      <c r="DMR74" s="675"/>
      <c r="DMS74" s="674"/>
      <c r="DMT74" s="675"/>
      <c r="DMU74" s="675"/>
      <c r="DMV74" s="675"/>
      <c r="DMW74" s="675"/>
      <c r="DMX74" s="675"/>
      <c r="DMY74" s="675"/>
      <c r="DMZ74" s="675"/>
      <c r="DNA74" s="675"/>
      <c r="DND74" s="674"/>
      <c r="DNO74" s="674"/>
      <c r="DNZ74" s="674"/>
      <c r="DOK74" s="674"/>
      <c r="DOV74" s="674"/>
      <c r="DPE74" s="675"/>
      <c r="DPF74" s="675"/>
      <c r="DPG74" s="674"/>
      <c r="DPH74" s="675"/>
      <c r="DPI74" s="675"/>
      <c r="DPJ74" s="675"/>
      <c r="DPK74" s="675"/>
      <c r="DPL74" s="675"/>
      <c r="DPM74" s="675"/>
      <c r="DPN74" s="675"/>
      <c r="DPO74" s="675"/>
      <c r="DPR74" s="674"/>
      <c r="DQC74" s="674"/>
      <c r="DQN74" s="674"/>
      <c r="DQY74" s="674"/>
      <c r="DRJ74" s="674"/>
      <c r="DRS74" s="675"/>
      <c r="DRT74" s="675"/>
      <c r="DRU74" s="674"/>
      <c r="DRV74" s="675"/>
      <c r="DRW74" s="675"/>
      <c r="DRX74" s="675"/>
      <c r="DRY74" s="675"/>
      <c r="DRZ74" s="675"/>
      <c r="DSA74" s="675"/>
      <c r="DSB74" s="675"/>
      <c r="DSC74" s="675"/>
      <c r="DSF74" s="674"/>
      <c r="DSQ74" s="674"/>
      <c r="DTB74" s="674"/>
      <c r="DTM74" s="674"/>
      <c r="DTX74" s="674"/>
      <c r="DUG74" s="675"/>
      <c r="DUH74" s="675"/>
      <c r="DUI74" s="674"/>
      <c r="DUJ74" s="675"/>
      <c r="DUK74" s="675"/>
      <c r="DUL74" s="675"/>
      <c r="DUM74" s="675"/>
      <c r="DUN74" s="675"/>
      <c r="DUO74" s="675"/>
      <c r="DUP74" s="675"/>
      <c r="DUQ74" s="675"/>
      <c r="DUT74" s="674"/>
      <c r="DVE74" s="674"/>
      <c r="DVP74" s="674"/>
      <c r="DWA74" s="674"/>
      <c r="DWL74" s="674"/>
      <c r="DWU74" s="675"/>
      <c r="DWV74" s="675"/>
      <c r="DWW74" s="674"/>
      <c r="DWX74" s="675"/>
      <c r="DWY74" s="675"/>
      <c r="DWZ74" s="675"/>
      <c r="DXA74" s="675"/>
      <c r="DXB74" s="675"/>
      <c r="DXC74" s="675"/>
      <c r="DXD74" s="675"/>
      <c r="DXE74" s="675"/>
      <c r="DXH74" s="674"/>
      <c r="DXS74" s="674"/>
      <c r="DYD74" s="674"/>
      <c r="DYO74" s="674"/>
      <c r="DYZ74" s="674"/>
      <c r="DZI74" s="675"/>
      <c r="DZJ74" s="675"/>
      <c r="DZK74" s="674"/>
      <c r="DZL74" s="675"/>
      <c r="DZM74" s="675"/>
      <c r="DZN74" s="675"/>
      <c r="DZO74" s="675"/>
      <c r="DZP74" s="675"/>
      <c r="DZQ74" s="675"/>
      <c r="DZR74" s="675"/>
      <c r="DZS74" s="675"/>
      <c r="DZV74" s="674"/>
      <c r="EAG74" s="674"/>
      <c r="EAR74" s="674"/>
      <c r="EBC74" s="674"/>
      <c r="EBN74" s="674"/>
      <c r="EBW74" s="675"/>
      <c r="EBX74" s="675"/>
      <c r="EBY74" s="674"/>
      <c r="EBZ74" s="675"/>
      <c r="ECA74" s="675"/>
      <c r="ECB74" s="675"/>
      <c r="ECC74" s="675"/>
      <c r="ECD74" s="675"/>
      <c r="ECE74" s="675"/>
      <c r="ECF74" s="675"/>
      <c r="ECG74" s="675"/>
      <c r="ECJ74" s="674"/>
      <c r="ECU74" s="674"/>
      <c r="EDF74" s="674"/>
      <c r="EDQ74" s="674"/>
      <c r="EEB74" s="674"/>
      <c r="EEK74" s="675"/>
      <c r="EEL74" s="675"/>
      <c r="EEM74" s="674"/>
      <c r="EEN74" s="675"/>
      <c r="EEO74" s="675"/>
      <c r="EEP74" s="675"/>
      <c r="EEQ74" s="675"/>
      <c r="EER74" s="675"/>
      <c r="EES74" s="675"/>
      <c r="EET74" s="675"/>
      <c r="EEU74" s="675"/>
      <c r="EEX74" s="674"/>
      <c r="EFI74" s="674"/>
      <c r="EFT74" s="674"/>
      <c r="EGE74" s="674"/>
      <c r="EGP74" s="674"/>
      <c r="EGY74" s="675"/>
      <c r="EGZ74" s="675"/>
      <c r="EHA74" s="674"/>
      <c r="EHB74" s="675"/>
      <c r="EHC74" s="675"/>
      <c r="EHD74" s="675"/>
      <c r="EHE74" s="675"/>
      <c r="EHF74" s="675"/>
      <c r="EHG74" s="675"/>
      <c r="EHH74" s="675"/>
      <c r="EHI74" s="675"/>
      <c r="EHL74" s="674"/>
      <c r="EHW74" s="674"/>
      <c r="EIH74" s="674"/>
      <c r="EIS74" s="674"/>
      <c r="EJD74" s="674"/>
      <c r="EJM74" s="675"/>
      <c r="EJN74" s="675"/>
      <c r="EJO74" s="674"/>
      <c r="EJP74" s="675"/>
      <c r="EJQ74" s="675"/>
      <c r="EJR74" s="675"/>
      <c r="EJS74" s="675"/>
      <c r="EJT74" s="675"/>
      <c r="EJU74" s="675"/>
      <c r="EJV74" s="675"/>
      <c r="EJW74" s="675"/>
      <c r="EJZ74" s="674"/>
      <c r="EKK74" s="674"/>
      <c r="EKV74" s="674"/>
      <c r="ELG74" s="674"/>
      <c r="ELR74" s="674"/>
      <c r="EMA74" s="675"/>
      <c r="EMB74" s="675"/>
      <c r="EMC74" s="674"/>
      <c r="EMD74" s="675"/>
      <c r="EME74" s="675"/>
      <c r="EMF74" s="675"/>
      <c r="EMG74" s="675"/>
      <c r="EMH74" s="675"/>
      <c r="EMI74" s="675"/>
      <c r="EMJ74" s="675"/>
      <c r="EMK74" s="675"/>
      <c r="EMN74" s="674"/>
      <c r="EMY74" s="674"/>
      <c r="ENJ74" s="674"/>
      <c r="ENU74" s="674"/>
      <c r="EOF74" s="674"/>
      <c r="EOO74" s="675"/>
      <c r="EOP74" s="675"/>
      <c r="EOQ74" s="674"/>
      <c r="EOR74" s="675"/>
      <c r="EOS74" s="675"/>
      <c r="EOT74" s="675"/>
      <c r="EOU74" s="675"/>
      <c r="EOV74" s="675"/>
      <c r="EOW74" s="675"/>
      <c r="EOX74" s="675"/>
      <c r="EOY74" s="675"/>
      <c r="EPB74" s="674"/>
      <c r="EPM74" s="674"/>
      <c r="EPX74" s="674"/>
      <c r="EQI74" s="674"/>
      <c r="EQT74" s="674"/>
      <c r="ERC74" s="675"/>
      <c r="ERD74" s="675"/>
      <c r="ERE74" s="674"/>
      <c r="ERF74" s="675"/>
      <c r="ERG74" s="675"/>
      <c r="ERH74" s="675"/>
      <c r="ERI74" s="675"/>
      <c r="ERJ74" s="675"/>
      <c r="ERK74" s="675"/>
      <c r="ERL74" s="675"/>
      <c r="ERM74" s="675"/>
      <c r="ERP74" s="674"/>
      <c r="ESA74" s="674"/>
      <c r="ESL74" s="674"/>
      <c r="ESW74" s="674"/>
      <c r="ETH74" s="674"/>
      <c r="ETQ74" s="675"/>
      <c r="ETR74" s="675"/>
      <c r="ETS74" s="674"/>
      <c r="ETT74" s="675"/>
      <c r="ETU74" s="675"/>
      <c r="ETV74" s="675"/>
      <c r="ETW74" s="675"/>
      <c r="ETX74" s="675"/>
      <c r="ETY74" s="675"/>
      <c r="ETZ74" s="675"/>
      <c r="EUA74" s="675"/>
      <c r="EUD74" s="674"/>
      <c r="EUO74" s="674"/>
      <c r="EUZ74" s="674"/>
      <c r="EVK74" s="674"/>
      <c r="EVV74" s="674"/>
      <c r="EWE74" s="675"/>
      <c r="EWF74" s="675"/>
      <c r="EWG74" s="674"/>
      <c r="EWH74" s="675"/>
      <c r="EWI74" s="675"/>
      <c r="EWJ74" s="675"/>
      <c r="EWK74" s="675"/>
      <c r="EWL74" s="675"/>
      <c r="EWM74" s="675"/>
      <c r="EWN74" s="675"/>
      <c r="EWO74" s="675"/>
      <c r="EWR74" s="674"/>
      <c r="EXC74" s="674"/>
      <c r="EXN74" s="674"/>
      <c r="EXY74" s="674"/>
      <c r="EYJ74" s="674"/>
      <c r="EYS74" s="675"/>
      <c r="EYT74" s="675"/>
      <c r="EYU74" s="674"/>
      <c r="EYV74" s="675"/>
      <c r="EYW74" s="675"/>
      <c r="EYX74" s="675"/>
      <c r="EYY74" s="675"/>
      <c r="EYZ74" s="675"/>
      <c r="EZA74" s="675"/>
      <c r="EZB74" s="675"/>
      <c r="EZC74" s="675"/>
      <c r="EZF74" s="674"/>
      <c r="EZQ74" s="674"/>
      <c r="FAB74" s="674"/>
      <c r="FAM74" s="674"/>
      <c r="FAX74" s="674"/>
      <c r="FBG74" s="675"/>
      <c r="FBH74" s="675"/>
      <c r="FBI74" s="674"/>
      <c r="FBJ74" s="675"/>
      <c r="FBK74" s="675"/>
      <c r="FBL74" s="675"/>
      <c r="FBM74" s="675"/>
      <c r="FBN74" s="675"/>
      <c r="FBO74" s="675"/>
      <c r="FBP74" s="675"/>
      <c r="FBQ74" s="675"/>
      <c r="FBT74" s="674"/>
      <c r="FCE74" s="674"/>
      <c r="FCP74" s="674"/>
      <c r="FDA74" s="674"/>
      <c r="FDL74" s="674"/>
      <c r="FDU74" s="675"/>
      <c r="FDV74" s="675"/>
      <c r="FDW74" s="674"/>
      <c r="FDX74" s="675"/>
      <c r="FDY74" s="675"/>
      <c r="FDZ74" s="675"/>
      <c r="FEA74" s="675"/>
      <c r="FEB74" s="675"/>
      <c r="FEC74" s="675"/>
      <c r="FED74" s="675"/>
      <c r="FEE74" s="675"/>
      <c r="FEH74" s="674"/>
      <c r="FES74" s="674"/>
      <c r="FFD74" s="674"/>
      <c r="FFO74" s="674"/>
      <c r="FFZ74" s="674"/>
      <c r="FGI74" s="675"/>
      <c r="FGJ74" s="675"/>
      <c r="FGK74" s="674"/>
      <c r="FGL74" s="675"/>
      <c r="FGM74" s="675"/>
      <c r="FGN74" s="675"/>
      <c r="FGO74" s="675"/>
      <c r="FGP74" s="675"/>
      <c r="FGQ74" s="675"/>
      <c r="FGR74" s="675"/>
      <c r="FGS74" s="675"/>
      <c r="FGV74" s="674"/>
      <c r="FHG74" s="674"/>
      <c r="FHR74" s="674"/>
      <c r="FIC74" s="674"/>
      <c r="FIN74" s="674"/>
      <c r="FIW74" s="675"/>
      <c r="FIX74" s="675"/>
      <c r="FIY74" s="674"/>
      <c r="FIZ74" s="675"/>
      <c r="FJA74" s="675"/>
      <c r="FJB74" s="675"/>
      <c r="FJC74" s="675"/>
      <c r="FJD74" s="675"/>
      <c r="FJE74" s="675"/>
      <c r="FJF74" s="675"/>
      <c r="FJG74" s="675"/>
      <c r="FJJ74" s="674"/>
      <c r="FJU74" s="674"/>
      <c r="FKF74" s="674"/>
      <c r="FKQ74" s="674"/>
      <c r="FLB74" s="674"/>
      <c r="FLK74" s="675"/>
      <c r="FLL74" s="675"/>
      <c r="FLM74" s="674"/>
      <c r="FLN74" s="675"/>
      <c r="FLO74" s="675"/>
      <c r="FLP74" s="675"/>
      <c r="FLQ74" s="675"/>
      <c r="FLR74" s="675"/>
      <c r="FLS74" s="675"/>
      <c r="FLT74" s="675"/>
      <c r="FLU74" s="675"/>
      <c r="FLX74" s="674"/>
      <c r="FMI74" s="674"/>
      <c r="FMT74" s="674"/>
      <c r="FNE74" s="674"/>
      <c r="FNP74" s="674"/>
      <c r="FNY74" s="675"/>
      <c r="FNZ74" s="675"/>
      <c r="FOA74" s="674"/>
      <c r="FOB74" s="675"/>
      <c r="FOC74" s="675"/>
      <c r="FOD74" s="675"/>
      <c r="FOE74" s="675"/>
      <c r="FOF74" s="675"/>
      <c r="FOG74" s="675"/>
      <c r="FOH74" s="675"/>
      <c r="FOI74" s="675"/>
      <c r="FOL74" s="674"/>
      <c r="FOW74" s="674"/>
      <c r="FPH74" s="674"/>
      <c r="FPS74" s="674"/>
      <c r="FQD74" s="674"/>
      <c r="FQM74" s="675"/>
      <c r="FQN74" s="675"/>
      <c r="FQO74" s="674"/>
      <c r="FQP74" s="675"/>
      <c r="FQQ74" s="675"/>
      <c r="FQR74" s="675"/>
      <c r="FQS74" s="675"/>
      <c r="FQT74" s="675"/>
      <c r="FQU74" s="675"/>
      <c r="FQV74" s="675"/>
      <c r="FQW74" s="675"/>
      <c r="FQZ74" s="674"/>
      <c r="FRK74" s="674"/>
      <c r="FRV74" s="674"/>
      <c r="FSG74" s="674"/>
      <c r="FSR74" s="674"/>
      <c r="FTA74" s="675"/>
      <c r="FTB74" s="675"/>
      <c r="FTC74" s="674"/>
      <c r="FTD74" s="675"/>
      <c r="FTE74" s="675"/>
      <c r="FTF74" s="675"/>
      <c r="FTG74" s="675"/>
      <c r="FTH74" s="675"/>
      <c r="FTI74" s="675"/>
      <c r="FTJ74" s="675"/>
      <c r="FTK74" s="675"/>
      <c r="FTN74" s="674"/>
      <c r="FTY74" s="674"/>
      <c r="FUJ74" s="674"/>
      <c r="FUU74" s="674"/>
      <c r="FVF74" s="674"/>
      <c r="FVO74" s="675"/>
      <c r="FVP74" s="675"/>
      <c r="FVQ74" s="674"/>
      <c r="FVR74" s="675"/>
      <c r="FVS74" s="675"/>
      <c r="FVT74" s="675"/>
      <c r="FVU74" s="675"/>
      <c r="FVV74" s="675"/>
      <c r="FVW74" s="675"/>
      <c r="FVX74" s="675"/>
      <c r="FVY74" s="675"/>
      <c r="FWB74" s="674"/>
      <c r="FWM74" s="674"/>
      <c r="FWX74" s="674"/>
      <c r="FXI74" s="674"/>
      <c r="FXT74" s="674"/>
      <c r="FYC74" s="675"/>
      <c r="FYD74" s="675"/>
      <c r="FYE74" s="674"/>
      <c r="FYF74" s="675"/>
      <c r="FYG74" s="675"/>
      <c r="FYH74" s="675"/>
      <c r="FYI74" s="675"/>
      <c r="FYJ74" s="675"/>
      <c r="FYK74" s="675"/>
      <c r="FYL74" s="675"/>
      <c r="FYM74" s="675"/>
      <c r="FYP74" s="674"/>
      <c r="FZA74" s="674"/>
      <c r="FZL74" s="674"/>
      <c r="FZW74" s="674"/>
      <c r="GAH74" s="674"/>
      <c r="GAQ74" s="675"/>
      <c r="GAR74" s="675"/>
      <c r="GAS74" s="674"/>
      <c r="GAT74" s="675"/>
      <c r="GAU74" s="675"/>
      <c r="GAV74" s="675"/>
      <c r="GAW74" s="675"/>
      <c r="GAX74" s="675"/>
      <c r="GAY74" s="675"/>
      <c r="GAZ74" s="675"/>
      <c r="GBA74" s="675"/>
      <c r="GBD74" s="674"/>
      <c r="GBO74" s="674"/>
      <c r="GBZ74" s="674"/>
      <c r="GCK74" s="674"/>
      <c r="GCV74" s="674"/>
      <c r="GDE74" s="675"/>
      <c r="GDF74" s="675"/>
      <c r="GDG74" s="674"/>
      <c r="GDH74" s="675"/>
      <c r="GDI74" s="675"/>
      <c r="GDJ74" s="675"/>
      <c r="GDK74" s="675"/>
      <c r="GDL74" s="675"/>
      <c r="GDM74" s="675"/>
      <c r="GDN74" s="675"/>
      <c r="GDO74" s="675"/>
      <c r="GDR74" s="674"/>
      <c r="GEC74" s="674"/>
      <c r="GEN74" s="674"/>
      <c r="GEY74" s="674"/>
      <c r="GFJ74" s="674"/>
      <c r="GFS74" s="675"/>
      <c r="GFT74" s="675"/>
      <c r="GFU74" s="674"/>
      <c r="GFV74" s="675"/>
      <c r="GFW74" s="675"/>
      <c r="GFX74" s="675"/>
      <c r="GFY74" s="675"/>
      <c r="GFZ74" s="675"/>
      <c r="GGA74" s="675"/>
      <c r="GGB74" s="675"/>
      <c r="GGC74" s="675"/>
      <c r="GGF74" s="674"/>
      <c r="GGQ74" s="674"/>
      <c r="GHB74" s="674"/>
      <c r="GHM74" s="674"/>
      <c r="GHX74" s="674"/>
      <c r="GIG74" s="675"/>
      <c r="GIH74" s="675"/>
      <c r="GII74" s="674"/>
      <c r="GIJ74" s="675"/>
      <c r="GIK74" s="675"/>
      <c r="GIL74" s="675"/>
      <c r="GIM74" s="675"/>
      <c r="GIN74" s="675"/>
      <c r="GIO74" s="675"/>
      <c r="GIP74" s="675"/>
      <c r="GIQ74" s="675"/>
      <c r="GIT74" s="674"/>
      <c r="GJE74" s="674"/>
      <c r="GJP74" s="674"/>
      <c r="GKA74" s="674"/>
      <c r="GKL74" s="674"/>
      <c r="GKU74" s="675"/>
      <c r="GKV74" s="675"/>
      <c r="GKW74" s="674"/>
      <c r="GKX74" s="675"/>
      <c r="GKY74" s="675"/>
      <c r="GKZ74" s="675"/>
      <c r="GLA74" s="675"/>
      <c r="GLB74" s="675"/>
      <c r="GLC74" s="675"/>
      <c r="GLD74" s="675"/>
      <c r="GLE74" s="675"/>
      <c r="GLH74" s="674"/>
      <c r="GLS74" s="674"/>
      <c r="GMD74" s="674"/>
      <c r="GMO74" s="674"/>
      <c r="GMZ74" s="674"/>
      <c r="GNI74" s="675"/>
      <c r="GNJ74" s="675"/>
      <c r="GNK74" s="674"/>
      <c r="GNL74" s="675"/>
      <c r="GNM74" s="675"/>
      <c r="GNN74" s="675"/>
      <c r="GNO74" s="675"/>
      <c r="GNP74" s="675"/>
      <c r="GNQ74" s="675"/>
      <c r="GNR74" s="675"/>
      <c r="GNS74" s="675"/>
      <c r="GNV74" s="674"/>
      <c r="GOG74" s="674"/>
      <c r="GOR74" s="674"/>
      <c r="GPC74" s="674"/>
      <c r="GPN74" s="674"/>
      <c r="GPW74" s="675"/>
      <c r="GPX74" s="675"/>
      <c r="GPY74" s="674"/>
      <c r="GPZ74" s="675"/>
      <c r="GQA74" s="675"/>
      <c r="GQB74" s="675"/>
      <c r="GQC74" s="675"/>
      <c r="GQD74" s="675"/>
      <c r="GQE74" s="675"/>
      <c r="GQF74" s="675"/>
      <c r="GQG74" s="675"/>
      <c r="GQJ74" s="674"/>
      <c r="GQU74" s="674"/>
      <c r="GRF74" s="674"/>
      <c r="GRQ74" s="674"/>
      <c r="GSB74" s="674"/>
      <c r="GSK74" s="675"/>
      <c r="GSL74" s="675"/>
      <c r="GSM74" s="674"/>
      <c r="GSN74" s="675"/>
      <c r="GSO74" s="675"/>
      <c r="GSP74" s="675"/>
      <c r="GSQ74" s="675"/>
      <c r="GSR74" s="675"/>
      <c r="GSS74" s="675"/>
      <c r="GST74" s="675"/>
      <c r="GSU74" s="675"/>
      <c r="GSX74" s="674"/>
      <c r="GTI74" s="674"/>
      <c r="GTT74" s="674"/>
      <c r="GUE74" s="674"/>
      <c r="GUP74" s="674"/>
      <c r="GUY74" s="675"/>
      <c r="GUZ74" s="675"/>
      <c r="GVA74" s="674"/>
      <c r="GVB74" s="675"/>
      <c r="GVC74" s="675"/>
      <c r="GVD74" s="675"/>
      <c r="GVE74" s="675"/>
      <c r="GVF74" s="675"/>
      <c r="GVG74" s="675"/>
      <c r="GVH74" s="675"/>
      <c r="GVI74" s="675"/>
      <c r="GVL74" s="674"/>
      <c r="GVW74" s="674"/>
      <c r="GWH74" s="674"/>
      <c r="GWS74" s="674"/>
      <c r="GXD74" s="674"/>
      <c r="GXM74" s="675"/>
      <c r="GXN74" s="675"/>
      <c r="GXO74" s="674"/>
      <c r="GXP74" s="675"/>
      <c r="GXQ74" s="675"/>
      <c r="GXR74" s="675"/>
      <c r="GXS74" s="675"/>
      <c r="GXT74" s="675"/>
      <c r="GXU74" s="675"/>
      <c r="GXV74" s="675"/>
      <c r="GXW74" s="675"/>
      <c r="GXZ74" s="674"/>
      <c r="GYK74" s="674"/>
      <c r="GYV74" s="674"/>
      <c r="GZG74" s="674"/>
      <c r="GZR74" s="674"/>
      <c r="HAA74" s="675"/>
      <c r="HAB74" s="675"/>
      <c r="HAC74" s="674"/>
      <c r="HAD74" s="675"/>
      <c r="HAE74" s="675"/>
      <c r="HAF74" s="675"/>
      <c r="HAG74" s="675"/>
      <c r="HAH74" s="675"/>
      <c r="HAI74" s="675"/>
      <c r="HAJ74" s="675"/>
      <c r="HAK74" s="675"/>
      <c r="HAN74" s="674"/>
      <c r="HAY74" s="674"/>
      <c r="HBJ74" s="674"/>
      <c r="HBU74" s="674"/>
      <c r="HCF74" s="674"/>
      <c r="HCO74" s="675"/>
      <c r="HCP74" s="675"/>
      <c r="HCQ74" s="674"/>
      <c r="HCR74" s="675"/>
      <c r="HCS74" s="675"/>
      <c r="HCT74" s="675"/>
      <c r="HCU74" s="675"/>
      <c r="HCV74" s="675"/>
      <c r="HCW74" s="675"/>
      <c r="HCX74" s="675"/>
      <c r="HCY74" s="675"/>
      <c r="HDB74" s="674"/>
      <c r="HDM74" s="674"/>
      <c r="HDX74" s="674"/>
      <c r="HEI74" s="674"/>
      <c r="HET74" s="674"/>
      <c r="HFC74" s="675"/>
      <c r="HFD74" s="675"/>
      <c r="HFE74" s="674"/>
      <c r="HFF74" s="675"/>
      <c r="HFG74" s="675"/>
      <c r="HFH74" s="675"/>
      <c r="HFI74" s="675"/>
      <c r="HFJ74" s="675"/>
      <c r="HFK74" s="675"/>
      <c r="HFL74" s="675"/>
      <c r="HFM74" s="675"/>
      <c r="HFP74" s="674"/>
      <c r="HGA74" s="674"/>
      <c r="HGL74" s="674"/>
      <c r="HGW74" s="674"/>
      <c r="HHH74" s="674"/>
      <c r="HHQ74" s="675"/>
      <c r="HHR74" s="675"/>
      <c r="HHS74" s="674"/>
      <c r="HHT74" s="675"/>
      <c r="HHU74" s="675"/>
      <c r="HHV74" s="675"/>
      <c r="HHW74" s="675"/>
      <c r="HHX74" s="675"/>
      <c r="HHY74" s="675"/>
      <c r="HHZ74" s="675"/>
      <c r="HIA74" s="675"/>
      <c r="HID74" s="674"/>
      <c r="HIO74" s="674"/>
      <c r="HIZ74" s="674"/>
      <c r="HJK74" s="674"/>
      <c r="HJV74" s="674"/>
      <c r="HKE74" s="675"/>
      <c r="HKF74" s="675"/>
      <c r="HKG74" s="674"/>
      <c r="HKH74" s="675"/>
      <c r="HKI74" s="675"/>
      <c r="HKJ74" s="675"/>
      <c r="HKK74" s="675"/>
      <c r="HKL74" s="675"/>
      <c r="HKM74" s="675"/>
      <c r="HKN74" s="675"/>
      <c r="HKO74" s="675"/>
      <c r="HKR74" s="674"/>
      <c r="HLC74" s="674"/>
      <c r="HLN74" s="674"/>
      <c r="HLY74" s="674"/>
      <c r="HMJ74" s="674"/>
      <c r="HMS74" s="675"/>
      <c r="HMT74" s="675"/>
      <c r="HMU74" s="674"/>
      <c r="HMV74" s="675"/>
      <c r="HMW74" s="675"/>
      <c r="HMX74" s="675"/>
      <c r="HMY74" s="675"/>
      <c r="HMZ74" s="675"/>
      <c r="HNA74" s="675"/>
      <c r="HNB74" s="675"/>
      <c r="HNC74" s="675"/>
      <c r="HNF74" s="674"/>
      <c r="HNQ74" s="674"/>
      <c r="HOB74" s="674"/>
      <c r="HOM74" s="674"/>
      <c r="HOX74" s="674"/>
      <c r="HPG74" s="675"/>
      <c r="HPH74" s="675"/>
      <c r="HPI74" s="674"/>
      <c r="HPJ74" s="675"/>
      <c r="HPK74" s="675"/>
      <c r="HPL74" s="675"/>
      <c r="HPM74" s="675"/>
      <c r="HPN74" s="675"/>
      <c r="HPO74" s="675"/>
      <c r="HPP74" s="675"/>
      <c r="HPQ74" s="675"/>
      <c r="HPT74" s="674"/>
      <c r="HQE74" s="674"/>
      <c r="HQP74" s="674"/>
      <c r="HRA74" s="674"/>
      <c r="HRL74" s="674"/>
      <c r="HRU74" s="675"/>
      <c r="HRV74" s="675"/>
      <c r="HRW74" s="674"/>
      <c r="HRX74" s="675"/>
      <c r="HRY74" s="675"/>
      <c r="HRZ74" s="675"/>
      <c r="HSA74" s="675"/>
      <c r="HSB74" s="675"/>
      <c r="HSC74" s="675"/>
      <c r="HSD74" s="675"/>
      <c r="HSE74" s="675"/>
      <c r="HSH74" s="674"/>
      <c r="HSS74" s="674"/>
      <c r="HTD74" s="674"/>
      <c r="HTO74" s="674"/>
      <c r="HTZ74" s="674"/>
      <c r="HUI74" s="675"/>
      <c r="HUJ74" s="675"/>
      <c r="HUK74" s="674"/>
      <c r="HUL74" s="675"/>
      <c r="HUM74" s="675"/>
      <c r="HUN74" s="675"/>
      <c r="HUO74" s="675"/>
      <c r="HUP74" s="675"/>
      <c r="HUQ74" s="675"/>
      <c r="HUR74" s="675"/>
      <c r="HUS74" s="675"/>
      <c r="HUV74" s="674"/>
      <c r="HVG74" s="674"/>
      <c r="HVR74" s="674"/>
      <c r="HWC74" s="674"/>
      <c r="HWN74" s="674"/>
      <c r="HWW74" s="675"/>
      <c r="HWX74" s="675"/>
      <c r="HWY74" s="674"/>
      <c r="HWZ74" s="675"/>
      <c r="HXA74" s="675"/>
      <c r="HXB74" s="675"/>
      <c r="HXC74" s="675"/>
      <c r="HXD74" s="675"/>
      <c r="HXE74" s="675"/>
      <c r="HXF74" s="675"/>
      <c r="HXG74" s="675"/>
      <c r="HXJ74" s="674"/>
      <c r="HXU74" s="674"/>
      <c r="HYF74" s="674"/>
      <c r="HYQ74" s="674"/>
      <c r="HZB74" s="674"/>
      <c r="HZK74" s="675"/>
      <c r="HZL74" s="675"/>
      <c r="HZM74" s="674"/>
      <c r="HZN74" s="675"/>
      <c r="HZO74" s="675"/>
      <c r="HZP74" s="675"/>
      <c r="HZQ74" s="675"/>
      <c r="HZR74" s="675"/>
      <c r="HZS74" s="675"/>
      <c r="HZT74" s="675"/>
      <c r="HZU74" s="675"/>
      <c r="HZX74" s="674"/>
      <c r="IAI74" s="674"/>
      <c r="IAT74" s="674"/>
      <c r="IBE74" s="674"/>
      <c r="IBP74" s="674"/>
      <c r="IBY74" s="675"/>
      <c r="IBZ74" s="675"/>
      <c r="ICA74" s="674"/>
      <c r="ICB74" s="675"/>
      <c r="ICC74" s="675"/>
      <c r="ICD74" s="675"/>
      <c r="ICE74" s="675"/>
      <c r="ICF74" s="675"/>
      <c r="ICG74" s="675"/>
      <c r="ICH74" s="675"/>
      <c r="ICI74" s="675"/>
      <c r="ICL74" s="674"/>
      <c r="ICW74" s="674"/>
      <c r="IDH74" s="674"/>
      <c r="IDS74" s="674"/>
      <c r="IED74" s="674"/>
      <c r="IEM74" s="675"/>
      <c r="IEN74" s="675"/>
      <c r="IEO74" s="674"/>
      <c r="IEP74" s="675"/>
      <c r="IEQ74" s="675"/>
      <c r="IER74" s="675"/>
      <c r="IES74" s="675"/>
      <c r="IET74" s="675"/>
      <c r="IEU74" s="675"/>
      <c r="IEV74" s="675"/>
      <c r="IEW74" s="675"/>
      <c r="IEZ74" s="674"/>
      <c r="IFK74" s="674"/>
      <c r="IFV74" s="674"/>
      <c r="IGG74" s="674"/>
      <c r="IGR74" s="674"/>
      <c r="IHA74" s="675"/>
      <c r="IHB74" s="675"/>
      <c r="IHC74" s="674"/>
      <c r="IHD74" s="675"/>
      <c r="IHE74" s="675"/>
      <c r="IHF74" s="675"/>
      <c r="IHG74" s="675"/>
      <c r="IHH74" s="675"/>
      <c r="IHI74" s="675"/>
      <c r="IHJ74" s="675"/>
      <c r="IHK74" s="675"/>
      <c r="IHN74" s="674"/>
      <c r="IHY74" s="674"/>
      <c r="IIJ74" s="674"/>
      <c r="IIU74" s="674"/>
      <c r="IJF74" s="674"/>
      <c r="IJO74" s="675"/>
      <c r="IJP74" s="675"/>
      <c r="IJQ74" s="674"/>
      <c r="IJR74" s="675"/>
      <c r="IJS74" s="675"/>
      <c r="IJT74" s="675"/>
      <c r="IJU74" s="675"/>
      <c r="IJV74" s="675"/>
      <c r="IJW74" s="675"/>
      <c r="IJX74" s="675"/>
      <c r="IJY74" s="675"/>
      <c r="IKB74" s="674"/>
      <c r="IKM74" s="674"/>
      <c r="IKX74" s="674"/>
      <c r="ILI74" s="674"/>
      <c r="ILT74" s="674"/>
      <c r="IMC74" s="675"/>
      <c r="IMD74" s="675"/>
      <c r="IME74" s="674"/>
      <c r="IMF74" s="675"/>
      <c r="IMG74" s="675"/>
      <c r="IMH74" s="675"/>
      <c r="IMI74" s="675"/>
      <c r="IMJ74" s="675"/>
      <c r="IMK74" s="675"/>
      <c r="IML74" s="675"/>
      <c r="IMM74" s="675"/>
      <c r="IMP74" s="674"/>
      <c r="INA74" s="674"/>
      <c r="INL74" s="674"/>
      <c r="INW74" s="674"/>
      <c r="IOH74" s="674"/>
      <c r="IOQ74" s="675"/>
      <c r="IOR74" s="675"/>
      <c r="IOS74" s="674"/>
      <c r="IOT74" s="675"/>
      <c r="IOU74" s="675"/>
      <c r="IOV74" s="675"/>
      <c r="IOW74" s="675"/>
      <c r="IOX74" s="675"/>
      <c r="IOY74" s="675"/>
      <c r="IOZ74" s="675"/>
      <c r="IPA74" s="675"/>
      <c r="IPD74" s="674"/>
      <c r="IPO74" s="674"/>
      <c r="IPZ74" s="674"/>
      <c r="IQK74" s="674"/>
      <c r="IQV74" s="674"/>
      <c r="IRE74" s="675"/>
      <c r="IRF74" s="675"/>
      <c r="IRG74" s="674"/>
      <c r="IRH74" s="675"/>
      <c r="IRI74" s="675"/>
      <c r="IRJ74" s="675"/>
      <c r="IRK74" s="675"/>
      <c r="IRL74" s="675"/>
      <c r="IRM74" s="675"/>
      <c r="IRN74" s="675"/>
      <c r="IRO74" s="675"/>
      <c r="IRR74" s="674"/>
      <c r="ISC74" s="674"/>
      <c r="ISN74" s="674"/>
      <c r="ISY74" s="674"/>
      <c r="ITJ74" s="674"/>
      <c r="ITS74" s="675"/>
      <c r="ITT74" s="675"/>
      <c r="ITU74" s="674"/>
      <c r="ITV74" s="675"/>
      <c r="ITW74" s="675"/>
      <c r="ITX74" s="675"/>
      <c r="ITY74" s="675"/>
      <c r="ITZ74" s="675"/>
      <c r="IUA74" s="675"/>
      <c r="IUB74" s="675"/>
      <c r="IUC74" s="675"/>
      <c r="IUF74" s="674"/>
      <c r="IUQ74" s="674"/>
      <c r="IVB74" s="674"/>
      <c r="IVM74" s="674"/>
      <c r="IVX74" s="674"/>
      <c r="IWG74" s="675"/>
      <c r="IWH74" s="675"/>
      <c r="IWI74" s="674"/>
      <c r="IWJ74" s="675"/>
      <c r="IWK74" s="675"/>
      <c r="IWL74" s="675"/>
      <c r="IWM74" s="675"/>
      <c r="IWN74" s="675"/>
      <c r="IWO74" s="675"/>
      <c r="IWP74" s="675"/>
      <c r="IWQ74" s="675"/>
      <c r="IWT74" s="674"/>
      <c r="IXE74" s="674"/>
      <c r="IXP74" s="674"/>
      <c r="IYA74" s="674"/>
      <c r="IYL74" s="674"/>
      <c r="IYU74" s="675"/>
      <c r="IYV74" s="675"/>
      <c r="IYW74" s="674"/>
      <c r="IYX74" s="675"/>
      <c r="IYY74" s="675"/>
      <c r="IYZ74" s="675"/>
      <c r="IZA74" s="675"/>
      <c r="IZB74" s="675"/>
      <c r="IZC74" s="675"/>
      <c r="IZD74" s="675"/>
      <c r="IZE74" s="675"/>
      <c r="IZH74" s="674"/>
      <c r="IZS74" s="674"/>
      <c r="JAD74" s="674"/>
      <c r="JAO74" s="674"/>
      <c r="JAZ74" s="674"/>
      <c r="JBI74" s="675"/>
      <c r="JBJ74" s="675"/>
      <c r="JBK74" s="674"/>
      <c r="JBL74" s="675"/>
      <c r="JBM74" s="675"/>
      <c r="JBN74" s="675"/>
      <c r="JBO74" s="675"/>
      <c r="JBP74" s="675"/>
      <c r="JBQ74" s="675"/>
      <c r="JBR74" s="675"/>
      <c r="JBS74" s="675"/>
      <c r="JBV74" s="674"/>
      <c r="JCG74" s="674"/>
      <c r="JCR74" s="674"/>
      <c r="JDC74" s="674"/>
      <c r="JDN74" s="674"/>
      <c r="JDW74" s="675"/>
      <c r="JDX74" s="675"/>
      <c r="JDY74" s="674"/>
      <c r="JDZ74" s="675"/>
      <c r="JEA74" s="675"/>
      <c r="JEB74" s="675"/>
      <c r="JEC74" s="675"/>
      <c r="JED74" s="675"/>
      <c r="JEE74" s="675"/>
      <c r="JEF74" s="675"/>
      <c r="JEG74" s="675"/>
      <c r="JEJ74" s="674"/>
      <c r="JEU74" s="674"/>
      <c r="JFF74" s="674"/>
      <c r="JFQ74" s="674"/>
      <c r="JGB74" s="674"/>
      <c r="JGK74" s="675"/>
      <c r="JGL74" s="675"/>
      <c r="JGM74" s="674"/>
      <c r="JGN74" s="675"/>
      <c r="JGO74" s="675"/>
      <c r="JGP74" s="675"/>
      <c r="JGQ74" s="675"/>
      <c r="JGR74" s="675"/>
      <c r="JGS74" s="675"/>
      <c r="JGT74" s="675"/>
      <c r="JGU74" s="675"/>
      <c r="JGX74" s="674"/>
      <c r="JHI74" s="674"/>
      <c r="JHT74" s="674"/>
      <c r="JIE74" s="674"/>
      <c r="JIP74" s="674"/>
      <c r="JIY74" s="675"/>
      <c r="JIZ74" s="675"/>
      <c r="JJA74" s="674"/>
      <c r="JJB74" s="675"/>
      <c r="JJC74" s="675"/>
      <c r="JJD74" s="675"/>
      <c r="JJE74" s="675"/>
      <c r="JJF74" s="675"/>
      <c r="JJG74" s="675"/>
      <c r="JJH74" s="675"/>
      <c r="JJI74" s="675"/>
      <c r="JJL74" s="674"/>
      <c r="JJW74" s="674"/>
      <c r="JKH74" s="674"/>
      <c r="JKS74" s="674"/>
      <c r="JLD74" s="674"/>
      <c r="JLM74" s="675"/>
      <c r="JLN74" s="675"/>
      <c r="JLO74" s="674"/>
      <c r="JLP74" s="675"/>
      <c r="JLQ74" s="675"/>
      <c r="JLR74" s="675"/>
      <c r="JLS74" s="675"/>
      <c r="JLT74" s="675"/>
      <c r="JLU74" s="675"/>
      <c r="JLV74" s="675"/>
      <c r="JLW74" s="675"/>
      <c r="JLZ74" s="674"/>
      <c r="JMK74" s="674"/>
      <c r="JMV74" s="674"/>
      <c r="JNG74" s="674"/>
      <c r="JNR74" s="674"/>
      <c r="JOA74" s="675"/>
      <c r="JOB74" s="675"/>
      <c r="JOC74" s="674"/>
      <c r="JOD74" s="675"/>
      <c r="JOE74" s="675"/>
      <c r="JOF74" s="675"/>
      <c r="JOG74" s="675"/>
      <c r="JOH74" s="675"/>
      <c r="JOI74" s="675"/>
      <c r="JOJ74" s="675"/>
      <c r="JOK74" s="675"/>
      <c r="JON74" s="674"/>
      <c r="JOY74" s="674"/>
      <c r="JPJ74" s="674"/>
      <c r="JPU74" s="674"/>
      <c r="JQF74" s="674"/>
      <c r="JQO74" s="675"/>
      <c r="JQP74" s="675"/>
      <c r="JQQ74" s="674"/>
      <c r="JQR74" s="675"/>
      <c r="JQS74" s="675"/>
      <c r="JQT74" s="675"/>
      <c r="JQU74" s="675"/>
      <c r="JQV74" s="675"/>
      <c r="JQW74" s="675"/>
      <c r="JQX74" s="675"/>
      <c r="JQY74" s="675"/>
      <c r="JRB74" s="674"/>
      <c r="JRM74" s="674"/>
      <c r="JRX74" s="674"/>
      <c r="JSI74" s="674"/>
      <c r="JST74" s="674"/>
      <c r="JTC74" s="675"/>
      <c r="JTD74" s="675"/>
      <c r="JTE74" s="674"/>
      <c r="JTF74" s="675"/>
      <c r="JTG74" s="675"/>
      <c r="JTH74" s="675"/>
      <c r="JTI74" s="675"/>
      <c r="JTJ74" s="675"/>
      <c r="JTK74" s="675"/>
      <c r="JTL74" s="675"/>
      <c r="JTM74" s="675"/>
      <c r="JTP74" s="674"/>
      <c r="JUA74" s="674"/>
      <c r="JUL74" s="674"/>
      <c r="JUW74" s="674"/>
      <c r="JVH74" s="674"/>
      <c r="JVQ74" s="675"/>
      <c r="JVR74" s="675"/>
      <c r="JVS74" s="674"/>
      <c r="JVT74" s="675"/>
      <c r="JVU74" s="675"/>
      <c r="JVV74" s="675"/>
      <c r="JVW74" s="675"/>
      <c r="JVX74" s="675"/>
      <c r="JVY74" s="675"/>
      <c r="JVZ74" s="675"/>
      <c r="JWA74" s="675"/>
      <c r="JWD74" s="674"/>
      <c r="JWO74" s="674"/>
      <c r="JWZ74" s="674"/>
      <c r="JXK74" s="674"/>
      <c r="JXV74" s="674"/>
      <c r="JYE74" s="675"/>
      <c r="JYF74" s="675"/>
      <c r="JYG74" s="674"/>
      <c r="JYH74" s="675"/>
      <c r="JYI74" s="675"/>
      <c r="JYJ74" s="675"/>
      <c r="JYK74" s="675"/>
      <c r="JYL74" s="675"/>
      <c r="JYM74" s="675"/>
      <c r="JYN74" s="675"/>
      <c r="JYO74" s="675"/>
      <c r="JYR74" s="674"/>
      <c r="JZC74" s="674"/>
      <c r="JZN74" s="674"/>
      <c r="JZY74" s="674"/>
      <c r="KAJ74" s="674"/>
      <c r="KAS74" s="675"/>
      <c r="KAT74" s="675"/>
      <c r="KAU74" s="674"/>
      <c r="KAV74" s="675"/>
      <c r="KAW74" s="675"/>
      <c r="KAX74" s="675"/>
      <c r="KAY74" s="675"/>
      <c r="KAZ74" s="675"/>
      <c r="KBA74" s="675"/>
      <c r="KBB74" s="675"/>
      <c r="KBC74" s="675"/>
      <c r="KBF74" s="674"/>
      <c r="KBQ74" s="674"/>
      <c r="KCB74" s="674"/>
      <c r="KCM74" s="674"/>
      <c r="KCX74" s="674"/>
      <c r="KDG74" s="675"/>
      <c r="KDH74" s="675"/>
      <c r="KDI74" s="674"/>
      <c r="KDJ74" s="675"/>
      <c r="KDK74" s="675"/>
      <c r="KDL74" s="675"/>
      <c r="KDM74" s="675"/>
      <c r="KDN74" s="675"/>
      <c r="KDO74" s="675"/>
      <c r="KDP74" s="675"/>
      <c r="KDQ74" s="675"/>
      <c r="KDT74" s="674"/>
      <c r="KEE74" s="674"/>
      <c r="KEP74" s="674"/>
      <c r="KFA74" s="674"/>
      <c r="KFL74" s="674"/>
      <c r="KFU74" s="675"/>
      <c r="KFV74" s="675"/>
      <c r="KFW74" s="674"/>
      <c r="KFX74" s="675"/>
      <c r="KFY74" s="675"/>
      <c r="KFZ74" s="675"/>
      <c r="KGA74" s="675"/>
      <c r="KGB74" s="675"/>
      <c r="KGC74" s="675"/>
      <c r="KGD74" s="675"/>
      <c r="KGE74" s="675"/>
      <c r="KGH74" s="674"/>
      <c r="KGS74" s="674"/>
      <c r="KHD74" s="674"/>
      <c r="KHO74" s="674"/>
      <c r="KHZ74" s="674"/>
      <c r="KII74" s="675"/>
      <c r="KIJ74" s="675"/>
      <c r="KIK74" s="674"/>
      <c r="KIL74" s="675"/>
      <c r="KIM74" s="675"/>
      <c r="KIN74" s="675"/>
      <c r="KIO74" s="675"/>
      <c r="KIP74" s="675"/>
      <c r="KIQ74" s="675"/>
      <c r="KIR74" s="675"/>
      <c r="KIS74" s="675"/>
      <c r="KIV74" s="674"/>
      <c r="KJG74" s="674"/>
      <c r="KJR74" s="674"/>
      <c r="KKC74" s="674"/>
      <c r="KKN74" s="674"/>
      <c r="KKW74" s="675"/>
      <c r="KKX74" s="675"/>
      <c r="KKY74" s="674"/>
      <c r="KKZ74" s="675"/>
      <c r="KLA74" s="675"/>
      <c r="KLB74" s="675"/>
      <c r="KLC74" s="675"/>
      <c r="KLD74" s="675"/>
      <c r="KLE74" s="675"/>
      <c r="KLF74" s="675"/>
      <c r="KLG74" s="675"/>
      <c r="KLJ74" s="674"/>
      <c r="KLU74" s="674"/>
      <c r="KMF74" s="674"/>
      <c r="KMQ74" s="674"/>
      <c r="KNB74" s="674"/>
      <c r="KNK74" s="675"/>
      <c r="KNL74" s="675"/>
      <c r="KNM74" s="674"/>
      <c r="KNN74" s="675"/>
      <c r="KNO74" s="675"/>
      <c r="KNP74" s="675"/>
      <c r="KNQ74" s="675"/>
      <c r="KNR74" s="675"/>
      <c r="KNS74" s="675"/>
      <c r="KNT74" s="675"/>
      <c r="KNU74" s="675"/>
      <c r="KNX74" s="674"/>
      <c r="KOI74" s="674"/>
      <c r="KOT74" s="674"/>
      <c r="KPE74" s="674"/>
      <c r="KPP74" s="674"/>
      <c r="KPY74" s="675"/>
      <c r="KPZ74" s="675"/>
      <c r="KQA74" s="674"/>
      <c r="KQB74" s="675"/>
      <c r="KQC74" s="675"/>
      <c r="KQD74" s="675"/>
      <c r="KQE74" s="675"/>
      <c r="KQF74" s="675"/>
      <c r="KQG74" s="675"/>
      <c r="KQH74" s="675"/>
      <c r="KQI74" s="675"/>
      <c r="KQL74" s="674"/>
      <c r="KQW74" s="674"/>
      <c r="KRH74" s="674"/>
      <c r="KRS74" s="674"/>
      <c r="KSD74" s="674"/>
      <c r="KSM74" s="675"/>
      <c r="KSN74" s="675"/>
      <c r="KSO74" s="674"/>
      <c r="KSP74" s="675"/>
      <c r="KSQ74" s="675"/>
      <c r="KSR74" s="675"/>
      <c r="KSS74" s="675"/>
      <c r="KST74" s="675"/>
      <c r="KSU74" s="675"/>
      <c r="KSV74" s="675"/>
      <c r="KSW74" s="675"/>
      <c r="KSZ74" s="674"/>
      <c r="KTK74" s="674"/>
      <c r="KTV74" s="674"/>
      <c r="KUG74" s="674"/>
      <c r="KUR74" s="674"/>
      <c r="KVA74" s="675"/>
      <c r="KVB74" s="675"/>
      <c r="KVC74" s="674"/>
      <c r="KVD74" s="675"/>
      <c r="KVE74" s="675"/>
      <c r="KVF74" s="675"/>
      <c r="KVG74" s="675"/>
      <c r="KVH74" s="675"/>
      <c r="KVI74" s="675"/>
      <c r="KVJ74" s="675"/>
      <c r="KVK74" s="675"/>
      <c r="KVN74" s="674"/>
      <c r="KVY74" s="674"/>
      <c r="KWJ74" s="674"/>
      <c r="KWU74" s="674"/>
      <c r="KXF74" s="674"/>
      <c r="KXO74" s="675"/>
      <c r="KXP74" s="675"/>
      <c r="KXQ74" s="674"/>
      <c r="KXR74" s="675"/>
      <c r="KXS74" s="675"/>
      <c r="KXT74" s="675"/>
      <c r="KXU74" s="675"/>
      <c r="KXV74" s="675"/>
      <c r="KXW74" s="675"/>
      <c r="KXX74" s="675"/>
      <c r="KXY74" s="675"/>
      <c r="KYB74" s="674"/>
      <c r="KYM74" s="674"/>
      <c r="KYX74" s="674"/>
      <c r="KZI74" s="674"/>
      <c r="KZT74" s="674"/>
      <c r="LAC74" s="675"/>
      <c r="LAD74" s="675"/>
      <c r="LAE74" s="674"/>
      <c r="LAF74" s="675"/>
      <c r="LAG74" s="675"/>
      <c r="LAH74" s="675"/>
      <c r="LAI74" s="675"/>
      <c r="LAJ74" s="675"/>
      <c r="LAK74" s="675"/>
      <c r="LAL74" s="675"/>
      <c r="LAM74" s="675"/>
      <c r="LAP74" s="674"/>
      <c r="LBA74" s="674"/>
      <c r="LBL74" s="674"/>
      <c r="LBW74" s="674"/>
      <c r="LCH74" s="674"/>
      <c r="LCQ74" s="675"/>
      <c r="LCR74" s="675"/>
      <c r="LCS74" s="674"/>
      <c r="LCT74" s="675"/>
      <c r="LCU74" s="675"/>
      <c r="LCV74" s="675"/>
      <c r="LCW74" s="675"/>
      <c r="LCX74" s="675"/>
      <c r="LCY74" s="675"/>
      <c r="LCZ74" s="675"/>
      <c r="LDA74" s="675"/>
      <c r="LDD74" s="674"/>
      <c r="LDO74" s="674"/>
      <c r="LDZ74" s="674"/>
      <c r="LEK74" s="674"/>
      <c r="LEV74" s="674"/>
      <c r="LFE74" s="675"/>
      <c r="LFF74" s="675"/>
      <c r="LFG74" s="674"/>
      <c r="LFH74" s="675"/>
      <c r="LFI74" s="675"/>
      <c r="LFJ74" s="675"/>
      <c r="LFK74" s="675"/>
      <c r="LFL74" s="675"/>
      <c r="LFM74" s="675"/>
      <c r="LFN74" s="675"/>
      <c r="LFO74" s="675"/>
      <c r="LFR74" s="674"/>
      <c r="LGC74" s="674"/>
      <c r="LGN74" s="674"/>
      <c r="LGY74" s="674"/>
      <c r="LHJ74" s="674"/>
      <c r="LHS74" s="675"/>
      <c r="LHT74" s="675"/>
      <c r="LHU74" s="674"/>
      <c r="LHV74" s="675"/>
      <c r="LHW74" s="675"/>
      <c r="LHX74" s="675"/>
      <c r="LHY74" s="675"/>
      <c r="LHZ74" s="675"/>
      <c r="LIA74" s="675"/>
      <c r="LIB74" s="675"/>
      <c r="LIC74" s="675"/>
      <c r="LIF74" s="674"/>
      <c r="LIQ74" s="674"/>
      <c r="LJB74" s="674"/>
      <c r="LJM74" s="674"/>
      <c r="LJX74" s="674"/>
      <c r="LKG74" s="675"/>
      <c r="LKH74" s="675"/>
      <c r="LKI74" s="674"/>
      <c r="LKJ74" s="675"/>
      <c r="LKK74" s="675"/>
      <c r="LKL74" s="675"/>
      <c r="LKM74" s="675"/>
      <c r="LKN74" s="675"/>
      <c r="LKO74" s="675"/>
      <c r="LKP74" s="675"/>
      <c r="LKQ74" s="675"/>
      <c r="LKT74" s="674"/>
      <c r="LLE74" s="674"/>
      <c r="LLP74" s="674"/>
      <c r="LMA74" s="674"/>
      <c r="LML74" s="674"/>
      <c r="LMU74" s="675"/>
      <c r="LMV74" s="675"/>
      <c r="LMW74" s="674"/>
      <c r="LMX74" s="675"/>
      <c r="LMY74" s="675"/>
      <c r="LMZ74" s="675"/>
      <c r="LNA74" s="675"/>
      <c r="LNB74" s="675"/>
      <c r="LNC74" s="675"/>
      <c r="LND74" s="675"/>
      <c r="LNE74" s="675"/>
      <c r="LNH74" s="674"/>
      <c r="LNS74" s="674"/>
      <c r="LOD74" s="674"/>
      <c r="LOO74" s="674"/>
      <c r="LOZ74" s="674"/>
      <c r="LPI74" s="675"/>
      <c r="LPJ74" s="675"/>
      <c r="LPK74" s="674"/>
      <c r="LPL74" s="675"/>
      <c r="LPM74" s="675"/>
      <c r="LPN74" s="675"/>
      <c r="LPO74" s="675"/>
      <c r="LPP74" s="675"/>
      <c r="LPQ74" s="675"/>
      <c r="LPR74" s="675"/>
      <c r="LPS74" s="675"/>
      <c r="LPV74" s="674"/>
      <c r="LQG74" s="674"/>
      <c r="LQR74" s="674"/>
      <c r="LRC74" s="674"/>
      <c r="LRN74" s="674"/>
      <c r="LRW74" s="675"/>
      <c r="LRX74" s="675"/>
      <c r="LRY74" s="674"/>
      <c r="LRZ74" s="675"/>
      <c r="LSA74" s="675"/>
      <c r="LSB74" s="675"/>
      <c r="LSC74" s="675"/>
      <c r="LSD74" s="675"/>
      <c r="LSE74" s="675"/>
      <c r="LSF74" s="675"/>
      <c r="LSG74" s="675"/>
      <c r="LSJ74" s="674"/>
      <c r="LSU74" s="674"/>
      <c r="LTF74" s="674"/>
      <c r="LTQ74" s="674"/>
      <c r="LUB74" s="674"/>
      <c r="LUK74" s="675"/>
      <c r="LUL74" s="675"/>
      <c r="LUM74" s="674"/>
      <c r="LUN74" s="675"/>
      <c r="LUO74" s="675"/>
      <c r="LUP74" s="675"/>
      <c r="LUQ74" s="675"/>
      <c r="LUR74" s="675"/>
      <c r="LUS74" s="675"/>
      <c r="LUT74" s="675"/>
      <c r="LUU74" s="675"/>
      <c r="LUX74" s="674"/>
      <c r="LVI74" s="674"/>
      <c r="LVT74" s="674"/>
      <c r="LWE74" s="674"/>
      <c r="LWP74" s="674"/>
      <c r="LWY74" s="675"/>
      <c r="LWZ74" s="675"/>
      <c r="LXA74" s="674"/>
      <c r="LXB74" s="675"/>
      <c r="LXC74" s="675"/>
      <c r="LXD74" s="675"/>
      <c r="LXE74" s="675"/>
      <c r="LXF74" s="675"/>
      <c r="LXG74" s="675"/>
      <c r="LXH74" s="675"/>
      <c r="LXI74" s="675"/>
      <c r="LXL74" s="674"/>
      <c r="LXW74" s="674"/>
      <c r="LYH74" s="674"/>
      <c r="LYS74" s="674"/>
      <c r="LZD74" s="674"/>
      <c r="LZM74" s="675"/>
      <c r="LZN74" s="675"/>
      <c r="LZO74" s="674"/>
      <c r="LZP74" s="675"/>
      <c r="LZQ74" s="675"/>
      <c r="LZR74" s="675"/>
      <c r="LZS74" s="675"/>
      <c r="LZT74" s="675"/>
      <c r="LZU74" s="675"/>
      <c r="LZV74" s="675"/>
      <c r="LZW74" s="675"/>
      <c r="LZZ74" s="674"/>
      <c r="MAK74" s="674"/>
      <c r="MAV74" s="674"/>
      <c r="MBG74" s="674"/>
      <c r="MBR74" s="674"/>
      <c r="MCA74" s="675"/>
      <c r="MCB74" s="675"/>
      <c r="MCC74" s="674"/>
      <c r="MCD74" s="675"/>
      <c r="MCE74" s="675"/>
      <c r="MCF74" s="675"/>
      <c r="MCG74" s="675"/>
      <c r="MCH74" s="675"/>
      <c r="MCI74" s="675"/>
      <c r="MCJ74" s="675"/>
      <c r="MCK74" s="675"/>
      <c r="MCN74" s="674"/>
      <c r="MCY74" s="674"/>
      <c r="MDJ74" s="674"/>
      <c r="MDU74" s="674"/>
      <c r="MEF74" s="674"/>
      <c r="MEO74" s="675"/>
      <c r="MEP74" s="675"/>
      <c r="MEQ74" s="674"/>
      <c r="MER74" s="675"/>
      <c r="MES74" s="675"/>
      <c r="MET74" s="675"/>
      <c r="MEU74" s="675"/>
      <c r="MEV74" s="675"/>
      <c r="MEW74" s="675"/>
      <c r="MEX74" s="675"/>
      <c r="MEY74" s="675"/>
      <c r="MFB74" s="674"/>
      <c r="MFM74" s="674"/>
      <c r="MFX74" s="674"/>
      <c r="MGI74" s="674"/>
      <c r="MGT74" s="674"/>
      <c r="MHC74" s="675"/>
      <c r="MHD74" s="675"/>
      <c r="MHE74" s="674"/>
      <c r="MHF74" s="675"/>
      <c r="MHG74" s="675"/>
      <c r="MHH74" s="675"/>
      <c r="MHI74" s="675"/>
      <c r="MHJ74" s="675"/>
      <c r="MHK74" s="675"/>
      <c r="MHL74" s="675"/>
      <c r="MHM74" s="675"/>
      <c r="MHP74" s="674"/>
      <c r="MIA74" s="674"/>
      <c r="MIL74" s="674"/>
      <c r="MIW74" s="674"/>
      <c r="MJH74" s="674"/>
      <c r="MJQ74" s="675"/>
      <c r="MJR74" s="675"/>
      <c r="MJS74" s="674"/>
      <c r="MJT74" s="675"/>
      <c r="MJU74" s="675"/>
      <c r="MJV74" s="675"/>
      <c r="MJW74" s="675"/>
      <c r="MJX74" s="675"/>
      <c r="MJY74" s="675"/>
      <c r="MJZ74" s="675"/>
      <c r="MKA74" s="675"/>
      <c r="MKD74" s="674"/>
      <c r="MKO74" s="674"/>
      <c r="MKZ74" s="674"/>
      <c r="MLK74" s="674"/>
      <c r="MLV74" s="674"/>
      <c r="MME74" s="675"/>
      <c r="MMF74" s="675"/>
      <c r="MMG74" s="674"/>
      <c r="MMH74" s="675"/>
      <c r="MMI74" s="675"/>
      <c r="MMJ74" s="675"/>
      <c r="MMK74" s="675"/>
      <c r="MML74" s="675"/>
      <c r="MMM74" s="675"/>
      <c r="MMN74" s="675"/>
      <c r="MMO74" s="675"/>
      <c r="MMR74" s="674"/>
      <c r="MNC74" s="674"/>
      <c r="MNN74" s="674"/>
      <c r="MNY74" s="674"/>
      <c r="MOJ74" s="674"/>
      <c r="MOS74" s="675"/>
      <c r="MOT74" s="675"/>
      <c r="MOU74" s="674"/>
      <c r="MOV74" s="675"/>
      <c r="MOW74" s="675"/>
      <c r="MOX74" s="675"/>
      <c r="MOY74" s="675"/>
      <c r="MOZ74" s="675"/>
      <c r="MPA74" s="675"/>
      <c r="MPB74" s="675"/>
      <c r="MPC74" s="675"/>
      <c r="MPF74" s="674"/>
      <c r="MPQ74" s="674"/>
      <c r="MQB74" s="674"/>
      <c r="MQM74" s="674"/>
      <c r="MQX74" s="674"/>
      <c r="MRG74" s="675"/>
      <c r="MRH74" s="675"/>
      <c r="MRI74" s="674"/>
      <c r="MRJ74" s="675"/>
      <c r="MRK74" s="675"/>
      <c r="MRL74" s="675"/>
      <c r="MRM74" s="675"/>
      <c r="MRN74" s="675"/>
      <c r="MRO74" s="675"/>
      <c r="MRP74" s="675"/>
      <c r="MRQ74" s="675"/>
      <c r="MRT74" s="674"/>
      <c r="MSE74" s="674"/>
      <c r="MSP74" s="674"/>
      <c r="MTA74" s="674"/>
      <c r="MTL74" s="674"/>
      <c r="MTU74" s="675"/>
      <c r="MTV74" s="675"/>
      <c r="MTW74" s="674"/>
      <c r="MTX74" s="675"/>
      <c r="MTY74" s="675"/>
      <c r="MTZ74" s="675"/>
      <c r="MUA74" s="675"/>
      <c r="MUB74" s="675"/>
      <c r="MUC74" s="675"/>
      <c r="MUD74" s="675"/>
      <c r="MUE74" s="675"/>
      <c r="MUH74" s="674"/>
      <c r="MUS74" s="674"/>
      <c r="MVD74" s="674"/>
      <c r="MVO74" s="674"/>
      <c r="MVZ74" s="674"/>
      <c r="MWI74" s="675"/>
      <c r="MWJ74" s="675"/>
      <c r="MWK74" s="674"/>
      <c r="MWL74" s="675"/>
      <c r="MWM74" s="675"/>
      <c r="MWN74" s="675"/>
      <c r="MWO74" s="675"/>
      <c r="MWP74" s="675"/>
      <c r="MWQ74" s="675"/>
      <c r="MWR74" s="675"/>
      <c r="MWS74" s="675"/>
      <c r="MWV74" s="674"/>
      <c r="MXG74" s="674"/>
      <c r="MXR74" s="674"/>
      <c r="MYC74" s="674"/>
      <c r="MYN74" s="674"/>
      <c r="MYW74" s="675"/>
      <c r="MYX74" s="675"/>
      <c r="MYY74" s="674"/>
      <c r="MYZ74" s="675"/>
      <c r="MZA74" s="675"/>
      <c r="MZB74" s="675"/>
      <c r="MZC74" s="675"/>
      <c r="MZD74" s="675"/>
      <c r="MZE74" s="675"/>
      <c r="MZF74" s="675"/>
      <c r="MZG74" s="675"/>
      <c r="MZJ74" s="674"/>
      <c r="MZU74" s="674"/>
      <c r="NAF74" s="674"/>
      <c r="NAQ74" s="674"/>
      <c r="NBB74" s="674"/>
      <c r="NBK74" s="675"/>
      <c r="NBL74" s="675"/>
      <c r="NBM74" s="674"/>
      <c r="NBN74" s="675"/>
      <c r="NBO74" s="675"/>
      <c r="NBP74" s="675"/>
      <c r="NBQ74" s="675"/>
      <c r="NBR74" s="675"/>
      <c r="NBS74" s="675"/>
      <c r="NBT74" s="675"/>
      <c r="NBU74" s="675"/>
      <c r="NBX74" s="674"/>
      <c r="NCI74" s="674"/>
      <c r="NCT74" s="674"/>
      <c r="NDE74" s="674"/>
      <c r="NDP74" s="674"/>
      <c r="NDY74" s="675"/>
      <c r="NDZ74" s="675"/>
      <c r="NEA74" s="674"/>
      <c r="NEB74" s="675"/>
      <c r="NEC74" s="675"/>
      <c r="NED74" s="675"/>
      <c r="NEE74" s="675"/>
      <c r="NEF74" s="675"/>
      <c r="NEG74" s="675"/>
      <c r="NEH74" s="675"/>
      <c r="NEI74" s="675"/>
      <c r="NEL74" s="674"/>
      <c r="NEW74" s="674"/>
      <c r="NFH74" s="674"/>
      <c r="NFS74" s="674"/>
      <c r="NGD74" s="674"/>
      <c r="NGM74" s="675"/>
      <c r="NGN74" s="675"/>
      <c r="NGO74" s="674"/>
      <c r="NGP74" s="675"/>
      <c r="NGQ74" s="675"/>
      <c r="NGR74" s="675"/>
      <c r="NGS74" s="675"/>
      <c r="NGT74" s="675"/>
      <c r="NGU74" s="675"/>
      <c r="NGV74" s="675"/>
      <c r="NGW74" s="675"/>
      <c r="NGZ74" s="674"/>
      <c r="NHK74" s="674"/>
      <c r="NHV74" s="674"/>
      <c r="NIG74" s="674"/>
      <c r="NIR74" s="674"/>
      <c r="NJA74" s="675"/>
      <c r="NJB74" s="675"/>
      <c r="NJC74" s="674"/>
      <c r="NJD74" s="675"/>
      <c r="NJE74" s="675"/>
      <c r="NJF74" s="675"/>
      <c r="NJG74" s="675"/>
      <c r="NJH74" s="675"/>
      <c r="NJI74" s="675"/>
      <c r="NJJ74" s="675"/>
      <c r="NJK74" s="675"/>
      <c r="NJN74" s="674"/>
      <c r="NJY74" s="674"/>
      <c r="NKJ74" s="674"/>
      <c r="NKU74" s="674"/>
      <c r="NLF74" s="674"/>
      <c r="NLO74" s="675"/>
      <c r="NLP74" s="675"/>
      <c r="NLQ74" s="674"/>
      <c r="NLR74" s="675"/>
      <c r="NLS74" s="675"/>
      <c r="NLT74" s="675"/>
      <c r="NLU74" s="675"/>
      <c r="NLV74" s="675"/>
      <c r="NLW74" s="675"/>
      <c r="NLX74" s="675"/>
      <c r="NLY74" s="675"/>
      <c r="NMB74" s="674"/>
      <c r="NMM74" s="674"/>
      <c r="NMX74" s="674"/>
      <c r="NNI74" s="674"/>
      <c r="NNT74" s="674"/>
      <c r="NOC74" s="675"/>
      <c r="NOD74" s="675"/>
      <c r="NOE74" s="674"/>
      <c r="NOF74" s="675"/>
      <c r="NOG74" s="675"/>
      <c r="NOH74" s="675"/>
      <c r="NOI74" s="675"/>
      <c r="NOJ74" s="675"/>
      <c r="NOK74" s="675"/>
      <c r="NOL74" s="675"/>
      <c r="NOM74" s="675"/>
      <c r="NOP74" s="674"/>
      <c r="NPA74" s="674"/>
      <c r="NPL74" s="674"/>
      <c r="NPW74" s="674"/>
      <c r="NQH74" s="674"/>
      <c r="NQQ74" s="675"/>
      <c r="NQR74" s="675"/>
      <c r="NQS74" s="674"/>
      <c r="NQT74" s="675"/>
      <c r="NQU74" s="675"/>
      <c r="NQV74" s="675"/>
      <c r="NQW74" s="675"/>
      <c r="NQX74" s="675"/>
      <c r="NQY74" s="675"/>
      <c r="NQZ74" s="675"/>
      <c r="NRA74" s="675"/>
      <c r="NRD74" s="674"/>
      <c r="NRO74" s="674"/>
      <c r="NRZ74" s="674"/>
      <c r="NSK74" s="674"/>
      <c r="NSV74" s="674"/>
      <c r="NTE74" s="675"/>
      <c r="NTF74" s="675"/>
      <c r="NTG74" s="674"/>
      <c r="NTH74" s="675"/>
      <c r="NTI74" s="675"/>
      <c r="NTJ74" s="675"/>
      <c r="NTK74" s="675"/>
      <c r="NTL74" s="675"/>
      <c r="NTM74" s="675"/>
      <c r="NTN74" s="675"/>
      <c r="NTO74" s="675"/>
      <c r="NTR74" s="674"/>
      <c r="NUC74" s="674"/>
      <c r="NUN74" s="674"/>
      <c r="NUY74" s="674"/>
      <c r="NVJ74" s="674"/>
      <c r="NVS74" s="675"/>
      <c r="NVT74" s="675"/>
      <c r="NVU74" s="674"/>
      <c r="NVV74" s="675"/>
      <c r="NVW74" s="675"/>
      <c r="NVX74" s="675"/>
      <c r="NVY74" s="675"/>
      <c r="NVZ74" s="675"/>
      <c r="NWA74" s="675"/>
      <c r="NWB74" s="675"/>
      <c r="NWC74" s="675"/>
      <c r="NWF74" s="674"/>
      <c r="NWQ74" s="674"/>
      <c r="NXB74" s="674"/>
      <c r="NXM74" s="674"/>
      <c r="NXX74" s="674"/>
      <c r="NYG74" s="675"/>
      <c r="NYH74" s="675"/>
      <c r="NYI74" s="674"/>
      <c r="NYJ74" s="675"/>
      <c r="NYK74" s="675"/>
      <c r="NYL74" s="675"/>
      <c r="NYM74" s="675"/>
      <c r="NYN74" s="675"/>
      <c r="NYO74" s="675"/>
      <c r="NYP74" s="675"/>
      <c r="NYQ74" s="675"/>
      <c r="NYT74" s="674"/>
      <c r="NZE74" s="674"/>
      <c r="NZP74" s="674"/>
      <c r="OAA74" s="674"/>
      <c r="OAL74" s="674"/>
      <c r="OAU74" s="675"/>
      <c r="OAV74" s="675"/>
      <c r="OAW74" s="674"/>
      <c r="OAX74" s="675"/>
      <c r="OAY74" s="675"/>
      <c r="OAZ74" s="675"/>
      <c r="OBA74" s="675"/>
      <c r="OBB74" s="675"/>
      <c r="OBC74" s="675"/>
      <c r="OBD74" s="675"/>
      <c r="OBE74" s="675"/>
      <c r="OBH74" s="674"/>
      <c r="OBS74" s="674"/>
      <c r="OCD74" s="674"/>
      <c r="OCO74" s="674"/>
      <c r="OCZ74" s="674"/>
      <c r="ODI74" s="675"/>
      <c r="ODJ74" s="675"/>
      <c r="ODK74" s="674"/>
      <c r="ODL74" s="675"/>
      <c r="ODM74" s="675"/>
      <c r="ODN74" s="675"/>
      <c r="ODO74" s="675"/>
      <c r="ODP74" s="675"/>
      <c r="ODQ74" s="675"/>
      <c r="ODR74" s="675"/>
      <c r="ODS74" s="675"/>
      <c r="ODV74" s="674"/>
      <c r="OEG74" s="674"/>
      <c r="OER74" s="674"/>
      <c r="OFC74" s="674"/>
      <c r="OFN74" s="674"/>
      <c r="OFW74" s="675"/>
      <c r="OFX74" s="675"/>
      <c r="OFY74" s="674"/>
      <c r="OFZ74" s="675"/>
      <c r="OGA74" s="675"/>
      <c r="OGB74" s="675"/>
      <c r="OGC74" s="675"/>
      <c r="OGD74" s="675"/>
      <c r="OGE74" s="675"/>
      <c r="OGF74" s="675"/>
      <c r="OGG74" s="675"/>
      <c r="OGJ74" s="674"/>
      <c r="OGU74" s="674"/>
      <c r="OHF74" s="674"/>
      <c r="OHQ74" s="674"/>
      <c r="OIB74" s="674"/>
      <c r="OIK74" s="675"/>
      <c r="OIL74" s="675"/>
      <c r="OIM74" s="674"/>
      <c r="OIN74" s="675"/>
      <c r="OIO74" s="675"/>
      <c r="OIP74" s="675"/>
      <c r="OIQ74" s="675"/>
      <c r="OIR74" s="675"/>
      <c r="OIS74" s="675"/>
      <c r="OIT74" s="675"/>
      <c r="OIU74" s="675"/>
      <c r="OIX74" s="674"/>
      <c r="OJI74" s="674"/>
      <c r="OJT74" s="674"/>
      <c r="OKE74" s="674"/>
      <c r="OKP74" s="674"/>
      <c r="OKY74" s="675"/>
      <c r="OKZ74" s="675"/>
      <c r="OLA74" s="674"/>
      <c r="OLB74" s="675"/>
      <c r="OLC74" s="675"/>
      <c r="OLD74" s="675"/>
      <c r="OLE74" s="675"/>
      <c r="OLF74" s="675"/>
      <c r="OLG74" s="675"/>
      <c r="OLH74" s="675"/>
      <c r="OLI74" s="675"/>
      <c r="OLL74" s="674"/>
      <c r="OLW74" s="674"/>
      <c r="OMH74" s="674"/>
      <c r="OMS74" s="674"/>
      <c r="OND74" s="674"/>
      <c r="ONM74" s="675"/>
      <c r="ONN74" s="675"/>
      <c r="ONO74" s="674"/>
      <c r="ONP74" s="675"/>
      <c r="ONQ74" s="675"/>
      <c r="ONR74" s="675"/>
      <c r="ONS74" s="675"/>
      <c r="ONT74" s="675"/>
      <c r="ONU74" s="675"/>
      <c r="ONV74" s="675"/>
      <c r="ONW74" s="675"/>
      <c r="ONZ74" s="674"/>
      <c r="OOK74" s="674"/>
      <c r="OOV74" s="674"/>
      <c r="OPG74" s="674"/>
      <c r="OPR74" s="674"/>
      <c r="OQA74" s="675"/>
      <c r="OQB74" s="675"/>
      <c r="OQC74" s="674"/>
      <c r="OQD74" s="675"/>
      <c r="OQE74" s="675"/>
      <c r="OQF74" s="675"/>
      <c r="OQG74" s="675"/>
      <c r="OQH74" s="675"/>
      <c r="OQI74" s="675"/>
      <c r="OQJ74" s="675"/>
      <c r="OQK74" s="675"/>
      <c r="OQN74" s="674"/>
      <c r="OQY74" s="674"/>
      <c r="ORJ74" s="674"/>
      <c r="ORU74" s="674"/>
      <c r="OSF74" s="674"/>
      <c r="OSO74" s="675"/>
      <c r="OSP74" s="675"/>
      <c r="OSQ74" s="674"/>
      <c r="OSR74" s="675"/>
      <c r="OSS74" s="675"/>
      <c r="OST74" s="675"/>
      <c r="OSU74" s="675"/>
      <c r="OSV74" s="675"/>
      <c r="OSW74" s="675"/>
      <c r="OSX74" s="675"/>
      <c r="OSY74" s="675"/>
      <c r="OTB74" s="674"/>
      <c r="OTM74" s="674"/>
      <c r="OTX74" s="674"/>
      <c r="OUI74" s="674"/>
      <c r="OUT74" s="674"/>
      <c r="OVC74" s="675"/>
      <c r="OVD74" s="675"/>
      <c r="OVE74" s="674"/>
      <c r="OVF74" s="675"/>
      <c r="OVG74" s="675"/>
      <c r="OVH74" s="675"/>
      <c r="OVI74" s="675"/>
      <c r="OVJ74" s="675"/>
      <c r="OVK74" s="675"/>
      <c r="OVL74" s="675"/>
      <c r="OVM74" s="675"/>
      <c r="OVP74" s="674"/>
      <c r="OWA74" s="674"/>
      <c r="OWL74" s="674"/>
      <c r="OWW74" s="674"/>
      <c r="OXH74" s="674"/>
      <c r="OXQ74" s="675"/>
      <c r="OXR74" s="675"/>
      <c r="OXS74" s="674"/>
      <c r="OXT74" s="675"/>
      <c r="OXU74" s="675"/>
      <c r="OXV74" s="675"/>
      <c r="OXW74" s="675"/>
      <c r="OXX74" s="675"/>
      <c r="OXY74" s="675"/>
      <c r="OXZ74" s="675"/>
      <c r="OYA74" s="675"/>
      <c r="OYD74" s="674"/>
      <c r="OYO74" s="674"/>
      <c r="OYZ74" s="674"/>
      <c r="OZK74" s="674"/>
      <c r="OZV74" s="674"/>
      <c r="PAE74" s="675"/>
      <c r="PAF74" s="675"/>
      <c r="PAG74" s="674"/>
      <c r="PAH74" s="675"/>
      <c r="PAI74" s="675"/>
      <c r="PAJ74" s="675"/>
      <c r="PAK74" s="675"/>
      <c r="PAL74" s="675"/>
      <c r="PAM74" s="675"/>
      <c r="PAN74" s="675"/>
      <c r="PAO74" s="675"/>
      <c r="PAR74" s="674"/>
      <c r="PBC74" s="674"/>
      <c r="PBN74" s="674"/>
      <c r="PBY74" s="674"/>
      <c r="PCJ74" s="674"/>
      <c r="PCS74" s="675"/>
      <c r="PCT74" s="675"/>
      <c r="PCU74" s="674"/>
      <c r="PCV74" s="675"/>
      <c r="PCW74" s="675"/>
      <c r="PCX74" s="675"/>
      <c r="PCY74" s="675"/>
      <c r="PCZ74" s="675"/>
      <c r="PDA74" s="675"/>
      <c r="PDB74" s="675"/>
      <c r="PDC74" s="675"/>
      <c r="PDF74" s="674"/>
      <c r="PDQ74" s="674"/>
      <c r="PEB74" s="674"/>
      <c r="PEM74" s="674"/>
      <c r="PEX74" s="674"/>
      <c r="PFG74" s="675"/>
      <c r="PFH74" s="675"/>
      <c r="PFI74" s="674"/>
      <c r="PFJ74" s="675"/>
      <c r="PFK74" s="675"/>
      <c r="PFL74" s="675"/>
      <c r="PFM74" s="675"/>
      <c r="PFN74" s="675"/>
      <c r="PFO74" s="675"/>
      <c r="PFP74" s="675"/>
      <c r="PFQ74" s="675"/>
      <c r="PFT74" s="674"/>
      <c r="PGE74" s="674"/>
      <c r="PGP74" s="674"/>
      <c r="PHA74" s="674"/>
      <c r="PHL74" s="674"/>
      <c r="PHU74" s="675"/>
      <c r="PHV74" s="675"/>
      <c r="PHW74" s="674"/>
      <c r="PHX74" s="675"/>
      <c r="PHY74" s="675"/>
      <c r="PHZ74" s="675"/>
      <c r="PIA74" s="675"/>
      <c r="PIB74" s="675"/>
      <c r="PIC74" s="675"/>
      <c r="PID74" s="675"/>
      <c r="PIE74" s="675"/>
      <c r="PIH74" s="674"/>
      <c r="PIS74" s="674"/>
      <c r="PJD74" s="674"/>
      <c r="PJO74" s="674"/>
      <c r="PJZ74" s="674"/>
      <c r="PKI74" s="675"/>
      <c r="PKJ74" s="675"/>
      <c r="PKK74" s="674"/>
      <c r="PKL74" s="675"/>
      <c r="PKM74" s="675"/>
      <c r="PKN74" s="675"/>
      <c r="PKO74" s="675"/>
      <c r="PKP74" s="675"/>
      <c r="PKQ74" s="675"/>
      <c r="PKR74" s="675"/>
      <c r="PKS74" s="675"/>
      <c r="PKV74" s="674"/>
      <c r="PLG74" s="674"/>
      <c r="PLR74" s="674"/>
      <c r="PMC74" s="674"/>
      <c r="PMN74" s="674"/>
      <c r="PMW74" s="675"/>
      <c r="PMX74" s="675"/>
      <c r="PMY74" s="674"/>
      <c r="PMZ74" s="675"/>
      <c r="PNA74" s="675"/>
      <c r="PNB74" s="675"/>
      <c r="PNC74" s="675"/>
      <c r="PND74" s="675"/>
      <c r="PNE74" s="675"/>
      <c r="PNF74" s="675"/>
      <c r="PNG74" s="675"/>
      <c r="PNJ74" s="674"/>
      <c r="PNU74" s="674"/>
      <c r="POF74" s="674"/>
      <c r="POQ74" s="674"/>
      <c r="PPB74" s="674"/>
      <c r="PPK74" s="675"/>
      <c r="PPL74" s="675"/>
      <c r="PPM74" s="674"/>
      <c r="PPN74" s="675"/>
      <c r="PPO74" s="675"/>
      <c r="PPP74" s="675"/>
      <c r="PPQ74" s="675"/>
      <c r="PPR74" s="675"/>
      <c r="PPS74" s="675"/>
      <c r="PPT74" s="675"/>
      <c r="PPU74" s="675"/>
      <c r="PPX74" s="674"/>
      <c r="PQI74" s="674"/>
      <c r="PQT74" s="674"/>
      <c r="PRE74" s="674"/>
      <c r="PRP74" s="674"/>
      <c r="PRY74" s="675"/>
      <c r="PRZ74" s="675"/>
      <c r="PSA74" s="674"/>
      <c r="PSB74" s="675"/>
      <c r="PSC74" s="675"/>
      <c r="PSD74" s="675"/>
      <c r="PSE74" s="675"/>
      <c r="PSF74" s="675"/>
      <c r="PSG74" s="675"/>
      <c r="PSH74" s="675"/>
      <c r="PSI74" s="675"/>
      <c r="PSL74" s="674"/>
      <c r="PSW74" s="674"/>
      <c r="PTH74" s="674"/>
      <c r="PTS74" s="674"/>
      <c r="PUD74" s="674"/>
      <c r="PUM74" s="675"/>
      <c r="PUN74" s="675"/>
      <c r="PUO74" s="674"/>
      <c r="PUP74" s="675"/>
      <c r="PUQ74" s="675"/>
      <c r="PUR74" s="675"/>
      <c r="PUS74" s="675"/>
      <c r="PUT74" s="675"/>
      <c r="PUU74" s="675"/>
      <c r="PUV74" s="675"/>
      <c r="PUW74" s="675"/>
      <c r="PUZ74" s="674"/>
      <c r="PVK74" s="674"/>
      <c r="PVV74" s="674"/>
      <c r="PWG74" s="674"/>
      <c r="PWR74" s="674"/>
      <c r="PXA74" s="675"/>
      <c r="PXB74" s="675"/>
      <c r="PXC74" s="674"/>
      <c r="PXD74" s="675"/>
      <c r="PXE74" s="675"/>
      <c r="PXF74" s="675"/>
      <c r="PXG74" s="675"/>
      <c r="PXH74" s="675"/>
      <c r="PXI74" s="675"/>
      <c r="PXJ74" s="675"/>
      <c r="PXK74" s="675"/>
      <c r="PXN74" s="674"/>
      <c r="PXY74" s="674"/>
      <c r="PYJ74" s="674"/>
      <c r="PYU74" s="674"/>
      <c r="PZF74" s="674"/>
      <c r="PZO74" s="675"/>
      <c r="PZP74" s="675"/>
      <c r="PZQ74" s="674"/>
      <c r="PZR74" s="675"/>
      <c r="PZS74" s="675"/>
      <c r="PZT74" s="675"/>
      <c r="PZU74" s="675"/>
      <c r="PZV74" s="675"/>
      <c r="PZW74" s="675"/>
      <c r="PZX74" s="675"/>
      <c r="PZY74" s="675"/>
      <c r="QAB74" s="674"/>
      <c r="QAM74" s="674"/>
      <c r="QAX74" s="674"/>
      <c r="QBI74" s="674"/>
      <c r="QBT74" s="674"/>
      <c r="QCC74" s="675"/>
      <c r="QCD74" s="675"/>
      <c r="QCE74" s="674"/>
      <c r="QCF74" s="675"/>
      <c r="QCG74" s="675"/>
      <c r="QCH74" s="675"/>
      <c r="QCI74" s="675"/>
      <c r="QCJ74" s="675"/>
      <c r="QCK74" s="675"/>
      <c r="QCL74" s="675"/>
      <c r="QCM74" s="675"/>
      <c r="QCP74" s="674"/>
      <c r="QDA74" s="674"/>
      <c r="QDL74" s="674"/>
      <c r="QDW74" s="674"/>
      <c r="QEH74" s="674"/>
      <c r="QEQ74" s="675"/>
      <c r="QER74" s="675"/>
      <c r="QES74" s="674"/>
      <c r="QET74" s="675"/>
      <c r="QEU74" s="675"/>
      <c r="QEV74" s="675"/>
      <c r="QEW74" s="675"/>
      <c r="QEX74" s="675"/>
      <c r="QEY74" s="675"/>
      <c r="QEZ74" s="675"/>
      <c r="QFA74" s="675"/>
      <c r="QFD74" s="674"/>
      <c r="QFO74" s="674"/>
      <c r="QFZ74" s="674"/>
      <c r="QGK74" s="674"/>
      <c r="QGV74" s="674"/>
      <c r="QHE74" s="675"/>
      <c r="QHF74" s="675"/>
      <c r="QHG74" s="674"/>
      <c r="QHH74" s="675"/>
      <c r="QHI74" s="675"/>
      <c r="QHJ74" s="675"/>
      <c r="QHK74" s="675"/>
      <c r="QHL74" s="675"/>
      <c r="QHM74" s="675"/>
      <c r="QHN74" s="675"/>
      <c r="QHO74" s="675"/>
      <c r="QHR74" s="674"/>
      <c r="QIC74" s="674"/>
      <c r="QIN74" s="674"/>
      <c r="QIY74" s="674"/>
      <c r="QJJ74" s="674"/>
      <c r="QJS74" s="675"/>
      <c r="QJT74" s="675"/>
      <c r="QJU74" s="674"/>
      <c r="QJV74" s="675"/>
      <c r="QJW74" s="675"/>
      <c r="QJX74" s="675"/>
      <c r="QJY74" s="675"/>
      <c r="QJZ74" s="675"/>
      <c r="QKA74" s="675"/>
      <c r="QKB74" s="675"/>
      <c r="QKC74" s="675"/>
      <c r="QKF74" s="674"/>
      <c r="QKQ74" s="674"/>
      <c r="QLB74" s="674"/>
      <c r="QLM74" s="674"/>
      <c r="QLX74" s="674"/>
      <c r="QMG74" s="675"/>
      <c r="QMH74" s="675"/>
      <c r="QMI74" s="674"/>
      <c r="QMJ74" s="675"/>
      <c r="QMK74" s="675"/>
      <c r="QML74" s="675"/>
      <c r="QMM74" s="675"/>
      <c r="QMN74" s="675"/>
      <c r="QMO74" s="675"/>
      <c r="QMP74" s="675"/>
      <c r="QMQ74" s="675"/>
      <c r="QMT74" s="674"/>
      <c r="QNE74" s="674"/>
      <c r="QNP74" s="674"/>
      <c r="QOA74" s="674"/>
      <c r="QOL74" s="674"/>
      <c r="QOU74" s="675"/>
      <c r="QOV74" s="675"/>
      <c r="QOW74" s="674"/>
      <c r="QOX74" s="675"/>
      <c r="QOY74" s="675"/>
      <c r="QOZ74" s="675"/>
      <c r="QPA74" s="675"/>
      <c r="QPB74" s="675"/>
      <c r="QPC74" s="675"/>
      <c r="QPD74" s="675"/>
      <c r="QPE74" s="675"/>
      <c r="QPH74" s="674"/>
      <c r="QPS74" s="674"/>
      <c r="QQD74" s="674"/>
      <c r="QQO74" s="674"/>
      <c r="QQZ74" s="674"/>
      <c r="QRI74" s="675"/>
      <c r="QRJ74" s="675"/>
      <c r="QRK74" s="674"/>
      <c r="QRL74" s="675"/>
      <c r="QRM74" s="675"/>
      <c r="QRN74" s="675"/>
      <c r="QRO74" s="675"/>
      <c r="QRP74" s="675"/>
      <c r="QRQ74" s="675"/>
      <c r="QRR74" s="675"/>
      <c r="QRS74" s="675"/>
      <c r="QRV74" s="674"/>
      <c r="QSG74" s="674"/>
      <c r="QSR74" s="674"/>
      <c r="QTC74" s="674"/>
      <c r="QTN74" s="674"/>
      <c r="QTW74" s="675"/>
      <c r="QTX74" s="675"/>
      <c r="QTY74" s="674"/>
      <c r="QTZ74" s="675"/>
      <c r="QUA74" s="675"/>
      <c r="QUB74" s="675"/>
      <c r="QUC74" s="675"/>
      <c r="QUD74" s="675"/>
      <c r="QUE74" s="675"/>
      <c r="QUF74" s="675"/>
      <c r="QUG74" s="675"/>
      <c r="QUJ74" s="674"/>
      <c r="QUU74" s="674"/>
      <c r="QVF74" s="674"/>
      <c r="QVQ74" s="674"/>
      <c r="QWB74" s="674"/>
      <c r="QWK74" s="675"/>
      <c r="QWL74" s="675"/>
      <c r="QWM74" s="674"/>
      <c r="QWN74" s="675"/>
      <c r="QWO74" s="675"/>
      <c r="QWP74" s="675"/>
      <c r="QWQ74" s="675"/>
      <c r="QWR74" s="675"/>
      <c r="QWS74" s="675"/>
      <c r="QWT74" s="675"/>
      <c r="QWU74" s="675"/>
      <c r="QWX74" s="674"/>
      <c r="QXI74" s="674"/>
      <c r="QXT74" s="674"/>
      <c r="QYE74" s="674"/>
      <c r="QYP74" s="674"/>
      <c r="QYY74" s="675"/>
      <c r="QYZ74" s="675"/>
      <c r="QZA74" s="674"/>
      <c r="QZB74" s="675"/>
      <c r="QZC74" s="675"/>
      <c r="QZD74" s="675"/>
      <c r="QZE74" s="675"/>
      <c r="QZF74" s="675"/>
      <c r="QZG74" s="675"/>
      <c r="QZH74" s="675"/>
      <c r="QZI74" s="675"/>
      <c r="QZL74" s="674"/>
      <c r="QZW74" s="674"/>
      <c r="RAH74" s="674"/>
      <c r="RAS74" s="674"/>
      <c r="RBD74" s="674"/>
      <c r="RBM74" s="675"/>
      <c r="RBN74" s="675"/>
      <c r="RBO74" s="674"/>
      <c r="RBP74" s="675"/>
      <c r="RBQ74" s="675"/>
      <c r="RBR74" s="675"/>
      <c r="RBS74" s="675"/>
      <c r="RBT74" s="675"/>
      <c r="RBU74" s="675"/>
      <c r="RBV74" s="675"/>
      <c r="RBW74" s="675"/>
      <c r="RBZ74" s="674"/>
      <c r="RCK74" s="674"/>
      <c r="RCV74" s="674"/>
      <c r="RDG74" s="674"/>
      <c r="RDR74" s="674"/>
      <c r="REA74" s="675"/>
      <c r="REB74" s="675"/>
      <c r="REC74" s="674"/>
      <c r="RED74" s="675"/>
      <c r="REE74" s="675"/>
      <c r="REF74" s="675"/>
      <c r="REG74" s="675"/>
      <c r="REH74" s="675"/>
      <c r="REI74" s="675"/>
      <c r="REJ74" s="675"/>
      <c r="REK74" s="675"/>
      <c r="REN74" s="674"/>
      <c r="REY74" s="674"/>
      <c r="RFJ74" s="674"/>
      <c r="RFU74" s="674"/>
      <c r="RGF74" s="674"/>
      <c r="RGO74" s="675"/>
      <c r="RGP74" s="675"/>
      <c r="RGQ74" s="674"/>
      <c r="RGR74" s="675"/>
      <c r="RGS74" s="675"/>
      <c r="RGT74" s="675"/>
      <c r="RGU74" s="675"/>
      <c r="RGV74" s="675"/>
      <c r="RGW74" s="675"/>
      <c r="RGX74" s="675"/>
      <c r="RGY74" s="675"/>
      <c r="RHB74" s="674"/>
      <c r="RHM74" s="674"/>
      <c r="RHX74" s="674"/>
      <c r="RII74" s="674"/>
      <c r="RIT74" s="674"/>
      <c r="RJC74" s="675"/>
      <c r="RJD74" s="675"/>
      <c r="RJE74" s="674"/>
      <c r="RJF74" s="675"/>
      <c r="RJG74" s="675"/>
      <c r="RJH74" s="675"/>
      <c r="RJI74" s="675"/>
      <c r="RJJ74" s="675"/>
      <c r="RJK74" s="675"/>
      <c r="RJL74" s="675"/>
      <c r="RJM74" s="675"/>
      <c r="RJP74" s="674"/>
      <c r="RKA74" s="674"/>
      <c r="RKL74" s="674"/>
      <c r="RKW74" s="674"/>
      <c r="RLH74" s="674"/>
      <c r="RLQ74" s="675"/>
      <c r="RLR74" s="675"/>
      <c r="RLS74" s="674"/>
      <c r="RLT74" s="675"/>
      <c r="RLU74" s="675"/>
      <c r="RLV74" s="675"/>
      <c r="RLW74" s="675"/>
      <c r="RLX74" s="675"/>
      <c r="RLY74" s="675"/>
      <c r="RLZ74" s="675"/>
      <c r="RMA74" s="675"/>
      <c r="RMD74" s="674"/>
      <c r="RMO74" s="674"/>
      <c r="RMZ74" s="674"/>
      <c r="RNK74" s="674"/>
      <c r="RNV74" s="674"/>
      <c r="ROE74" s="675"/>
      <c r="ROF74" s="675"/>
      <c r="ROG74" s="674"/>
      <c r="ROH74" s="675"/>
      <c r="ROI74" s="675"/>
      <c r="ROJ74" s="675"/>
      <c r="ROK74" s="675"/>
      <c r="ROL74" s="675"/>
      <c r="ROM74" s="675"/>
      <c r="RON74" s="675"/>
      <c r="ROO74" s="675"/>
      <c r="ROR74" s="674"/>
      <c r="RPC74" s="674"/>
      <c r="RPN74" s="674"/>
      <c r="RPY74" s="674"/>
      <c r="RQJ74" s="674"/>
      <c r="RQS74" s="675"/>
      <c r="RQT74" s="675"/>
      <c r="RQU74" s="674"/>
      <c r="RQV74" s="675"/>
      <c r="RQW74" s="675"/>
      <c r="RQX74" s="675"/>
      <c r="RQY74" s="675"/>
      <c r="RQZ74" s="675"/>
      <c r="RRA74" s="675"/>
      <c r="RRB74" s="675"/>
      <c r="RRC74" s="675"/>
      <c r="RRF74" s="674"/>
      <c r="RRQ74" s="674"/>
      <c r="RSB74" s="674"/>
      <c r="RSM74" s="674"/>
      <c r="RSX74" s="674"/>
      <c r="RTG74" s="675"/>
      <c r="RTH74" s="675"/>
      <c r="RTI74" s="674"/>
      <c r="RTJ74" s="675"/>
      <c r="RTK74" s="675"/>
      <c r="RTL74" s="675"/>
      <c r="RTM74" s="675"/>
      <c r="RTN74" s="675"/>
      <c r="RTO74" s="675"/>
      <c r="RTP74" s="675"/>
      <c r="RTQ74" s="675"/>
      <c r="RTT74" s="674"/>
      <c r="RUE74" s="674"/>
      <c r="RUP74" s="674"/>
      <c r="RVA74" s="674"/>
      <c r="RVL74" s="674"/>
      <c r="RVU74" s="675"/>
      <c r="RVV74" s="675"/>
      <c r="RVW74" s="674"/>
      <c r="RVX74" s="675"/>
      <c r="RVY74" s="675"/>
      <c r="RVZ74" s="675"/>
      <c r="RWA74" s="675"/>
      <c r="RWB74" s="675"/>
      <c r="RWC74" s="675"/>
      <c r="RWD74" s="675"/>
      <c r="RWE74" s="675"/>
      <c r="RWH74" s="674"/>
      <c r="RWS74" s="674"/>
      <c r="RXD74" s="674"/>
      <c r="RXO74" s="674"/>
      <c r="RXZ74" s="674"/>
      <c r="RYI74" s="675"/>
      <c r="RYJ74" s="675"/>
      <c r="RYK74" s="674"/>
      <c r="RYL74" s="675"/>
      <c r="RYM74" s="675"/>
      <c r="RYN74" s="675"/>
      <c r="RYO74" s="675"/>
      <c r="RYP74" s="675"/>
      <c r="RYQ74" s="675"/>
      <c r="RYR74" s="675"/>
      <c r="RYS74" s="675"/>
      <c r="RYV74" s="674"/>
      <c r="RZG74" s="674"/>
      <c r="RZR74" s="674"/>
      <c r="SAC74" s="674"/>
      <c r="SAN74" s="674"/>
      <c r="SAW74" s="675"/>
      <c r="SAX74" s="675"/>
      <c r="SAY74" s="674"/>
      <c r="SAZ74" s="675"/>
      <c r="SBA74" s="675"/>
      <c r="SBB74" s="675"/>
      <c r="SBC74" s="675"/>
      <c r="SBD74" s="675"/>
      <c r="SBE74" s="675"/>
      <c r="SBF74" s="675"/>
      <c r="SBG74" s="675"/>
      <c r="SBJ74" s="674"/>
      <c r="SBU74" s="674"/>
      <c r="SCF74" s="674"/>
      <c r="SCQ74" s="674"/>
      <c r="SDB74" s="674"/>
      <c r="SDK74" s="675"/>
      <c r="SDL74" s="675"/>
      <c r="SDM74" s="674"/>
      <c r="SDN74" s="675"/>
      <c r="SDO74" s="675"/>
      <c r="SDP74" s="675"/>
      <c r="SDQ74" s="675"/>
      <c r="SDR74" s="675"/>
      <c r="SDS74" s="675"/>
      <c r="SDT74" s="675"/>
      <c r="SDU74" s="675"/>
      <c r="SDX74" s="674"/>
      <c r="SEI74" s="674"/>
      <c r="SET74" s="674"/>
      <c r="SFE74" s="674"/>
      <c r="SFP74" s="674"/>
      <c r="SFY74" s="675"/>
      <c r="SFZ74" s="675"/>
      <c r="SGA74" s="674"/>
      <c r="SGB74" s="675"/>
      <c r="SGC74" s="675"/>
      <c r="SGD74" s="675"/>
      <c r="SGE74" s="675"/>
      <c r="SGF74" s="675"/>
      <c r="SGG74" s="675"/>
      <c r="SGH74" s="675"/>
      <c r="SGI74" s="675"/>
      <c r="SGL74" s="674"/>
      <c r="SGW74" s="674"/>
      <c r="SHH74" s="674"/>
      <c r="SHS74" s="674"/>
      <c r="SID74" s="674"/>
      <c r="SIM74" s="675"/>
      <c r="SIN74" s="675"/>
      <c r="SIO74" s="674"/>
      <c r="SIP74" s="675"/>
      <c r="SIQ74" s="675"/>
      <c r="SIR74" s="675"/>
      <c r="SIS74" s="675"/>
      <c r="SIT74" s="675"/>
      <c r="SIU74" s="675"/>
      <c r="SIV74" s="675"/>
      <c r="SIW74" s="675"/>
      <c r="SIZ74" s="674"/>
      <c r="SJK74" s="674"/>
      <c r="SJV74" s="674"/>
      <c r="SKG74" s="674"/>
      <c r="SKR74" s="674"/>
      <c r="SLA74" s="675"/>
      <c r="SLB74" s="675"/>
      <c r="SLC74" s="674"/>
      <c r="SLD74" s="675"/>
      <c r="SLE74" s="675"/>
      <c r="SLF74" s="675"/>
      <c r="SLG74" s="675"/>
      <c r="SLH74" s="675"/>
      <c r="SLI74" s="675"/>
      <c r="SLJ74" s="675"/>
      <c r="SLK74" s="675"/>
      <c r="SLN74" s="674"/>
      <c r="SLY74" s="674"/>
      <c r="SMJ74" s="674"/>
      <c r="SMU74" s="674"/>
      <c r="SNF74" s="674"/>
      <c r="SNO74" s="675"/>
      <c r="SNP74" s="675"/>
      <c r="SNQ74" s="674"/>
      <c r="SNR74" s="675"/>
      <c r="SNS74" s="675"/>
      <c r="SNT74" s="675"/>
      <c r="SNU74" s="675"/>
      <c r="SNV74" s="675"/>
      <c r="SNW74" s="675"/>
      <c r="SNX74" s="675"/>
      <c r="SNY74" s="675"/>
      <c r="SOB74" s="674"/>
      <c r="SOM74" s="674"/>
      <c r="SOX74" s="674"/>
      <c r="SPI74" s="674"/>
      <c r="SPT74" s="674"/>
      <c r="SQC74" s="675"/>
      <c r="SQD74" s="675"/>
      <c r="SQE74" s="674"/>
      <c r="SQF74" s="675"/>
      <c r="SQG74" s="675"/>
      <c r="SQH74" s="675"/>
      <c r="SQI74" s="675"/>
      <c r="SQJ74" s="675"/>
      <c r="SQK74" s="675"/>
      <c r="SQL74" s="675"/>
      <c r="SQM74" s="675"/>
      <c r="SQP74" s="674"/>
      <c r="SRA74" s="674"/>
      <c r="SRL74" s="674"/>
      <c r="SRW74" s="674"/>
      <c r="SSH74" s="674"/>
      <c r="SSQ74" s="675"/>
      <c r="SSR74" s="675"/>
      <c r="SSS74" s="674"/>
      <c r="SST74" s="675"/>
      <c r="SSU74" s="675"/>
      <c r="SSV74" s="675"/>
      <c r="SSW74" s="675"/>
      <c r="SSX74" s="675"/>
      <c r="SSY74" s="675"/>
      <c r="SSZ74" s="675"/>
      <c r="STA74" s="675"/>
      <c r="STD74" s="674"/>
      <c r="STO74" s="674"/>
      <c r="STZ74" s="674"/>
      <c r="SUK74" s="674"/>
      <c r="SUV74" s="674"/>
      <c r="SVE74" s="675"/>
      <c r="SVF74" s="675"/>
      <c r="SVG74" s="674"/>
      <c r="SVH74" s="675"/>
      <c r="SVI74" s="675"/>
      <c r="SVJ74" s="675"/>
      <c r="SVK74" s="675"/>
      <c r="SVL74" s="675"/>
      <c r="SVM74" s="675"/>
      <c r="SVN74" s="675"/>
      <c r="SVO74" s="675"/>
      <c r="SVR74" s="674"/>
      <c r="SWC74" s="674"/>
      <c r="SWN74" s="674"/>
      <c r="SWY74" s="674"/>
      <c r="SXJ74" s="674"/>
      <c r="SXS74" s="675"/>
      <c r="SXT74" s="675"/>
      <c r="SXU74" s="674"/>
      <c r="SXV74" s="675"/>
      <c r="SXW74" s="675"/>
      <c r="SXX74" s="675"/>
      <c r="SXY74" s="675"/>
      <c r="SXZ74" s="675"/>
      <c r="SYA74" s="675"/>
      <c r="SYB74" s="675"/>
      <c r="SYC74" s="675"/>
      <c r="SYF74" s="674"/>
      <c r="SYQ74" s="674"/>
      <c r="SZB74" s="674"/>
      <c r="SZM74" s="674"/>
      <c r="SZX74" s="674"/>
      <c r="TAG74" s="675"/>
      <c r="TAH74" s="675"/>
      <c r="TAI74" s="674"/>
      <c r="TAJ74" s="675"/>
      <c r="TAK74" s="675"/>
      <c r="TAL74" s="675"/>
      <c r="TAM74" s="675"/>
      <c r="TAN74" s="675"/>
      <c r="TAO74" s="675"/>
      <c r="TAP74" s="675"/>
      <c r="TAQ74" s="675"/>
      <c r="TAT74" s="674"/>
      <c r="TBE74" s="674"/>
      <c r="TBP74" s="674"/>
      <c r="TCA74" s="674"/>
      <c r="TCL74" s="674"/>
      <c r="TCU74" s="675"/>
      <c r="TCV74" s="675"/>
      <c r="TCW74" s="674"/>
      <c r="TCX74" s="675"/>
      <c r="TCY74" s="675"/>
      <c r="TCZ74" s="675"/>
      <c r="TDA74" s="675"/>
      <c r="TDB74" s="675"/>
      <c r="TDC74" s="675"/>
      <c r="TDD74" s="675"/>
      <c r="TDE74" s="675"/>
      <c r="TDH74" s="674"/>
      <c r="TDS74" s="674"/>
      <c r="TED74" s="674"/>
      <c r="TEO74" s="674"/>
      <c r="TEZ74" s="674"/>
      <c r="TFI74" s="675"/>
      <c r="TFJ74" s="675"/>
      <c r="TFK74" s="674"/>
      <c r="TFL74" s="675"/>
      <c r="TFM74" s="675"/>
      <c r="TFN74" s="675"/>
      <c r="TFO74" s="675"/>
      <c r="TFP74" s="675"/>
      <c r="TFQ74" s="675"/>
      <c r="TFR74" s="675"/>
      <c r="TFS74" s="675"/>
      <c r="TFV74" s="674"/>
      <c r="TGG74" s="674"/>
      <c r="TGR74" s="674"/>
      <c r="THC74" s="674"/>
      <c r="THN74" s="674"/>
      <c r="THW74" s="675"/>
      <c r="THX74" s="675"/>
      <c r="THY74" s="674"/>
      <c r="THZ74" s="675"/>
      <c r="TIA74" s="675"/>
      <c r="TIB74" s="675"/>
      <c r="TIC74" s="675"/>
      <c r="TID74" s="675"/>
      <c r="TIE74" s="675"/>
      <c r="TIF74" s="675"/>
      <c r="TIG74" s="675"/>
      <c r="TIJ74" s="674"/>
      <c r="TIU74" s="674"/>
      <c r="TJF74" s="674"/>
      <c r="TJQ74" s="674"/>
      <c r="TKB74" s="674"/>
      <c r="TKK74" s="675"/>
      <c r="TKL74" s="675"/>
      <c r="TKM74" s="674"/>
      <c r="TKN74" s="675"/>
      <c r="TKO74" s="675"/>
      <c r="TKP74" s="675"/>
      <c r="TKQ74" s="675"/>
      <c r="TKR74" s="675"/>
      <c r="TKS74" s="675"/>
      <c r="TKT74" s="675"/>
      <c r="TKU74" s="675"/>
      <c r="TKX74" s="674"/>
      <c r="TLI74" s="674"/>
      <c r="TLT74" s="674"/>
      <c r="TME74" s="674"/>
      <c r="TMP74" s="674"/>
      <c r="TMY74" s="675"/>
      <c r="TMZ74" s="675"/>
      <c r="TNA74" s="674"/>
      <c r="TNB74" s="675"/>
      <c r="TNC74" s="675"/>
      <c r="TND74" s="675"/>
      <c r="TNE74" s="675"/>
      <c r="TNF74" s="675"/>
      <c r="TNG74" s="675"/>
      <c r="TNH74" s="675"/>
      <c r="TNI74" s="675"/>
      <c r="TNL74" s="674"/>
      <c r="TNW74" s="674"/>
      <c r="TOH74" s="674"/>
      <c r="TOS74" s="674"/>
      <c r="TPD74" s="674"/>
      <c r="TPM74" s="675"/>
      <c r="TPN74" s="675"/>
      <c r="TPO74" s="674"/>
      <c r="TPP74" s="675"/>
      <c r="TPQ74" s="675"/>
      <c r="TPR74" s="675"/>
      <c r="TPS74" s="675"/>
      <c r="TPT74" s="675"/>
      <c r="TPU74" s="675"/>
      <c r="TPV74" s="675"/>
      <c r="TPW74" s="675"/>
      <c r="TPZ74" s="674"/>
      <c r="TQK74" s="674"/>
      <c r="TQV74" s="674"/>
      <c r="TRG74" s="674"/>
      <c r="TRR74" s="674"/>
      <c r="TSA74" s="675"/>
      <c r="TSB74" s="675"/>
      <c r="TSC74" s="674"/>
      <c r="TSD74" s="675"/>
      <c r="TSE74" s="675"/>
      <c r="TSF74" s="675"/>
      <c r="TSG74" s="675"/>
      <c r="TSH74" s="675"/>
      <c r="TSI74" s="675"/>
      <c r="TSJ74" s="675"/>
      <c r="TSK74" s="675"/>
      <c r="TSN74" s="674"/>
      <c r="TSY74" s="674"/>
      <c r="TTJ74" s="674"/>
      <c r="TTU74" s="674"/>
      <c r="TUF74" s="674"/>
      <c r="TUO74" s="675"/>
      <c r="TUP74" s="675"/>
      <c r="TUQ74" s="674"/>
      <c r="TUR74" s="675"/>
      <c r="TUS74" s="675"/>
      <c r="TUT74" s="675"/>
      <c r="TUU74" s="675"/>
      <c r="TUV74" s="675"/>
      <c r="TUW74" s="675"/>
      <c r="TUX74" s="675"/>
      <c r="TUY74" s="675"/>
      <c r="TVB74" s="674"/>
      <c r="TVM74" s="674"/>
      <c r="TVX74" s="674"/>
      <c r="TWI74" s="674"/>
      <c r="TWT74" s="674"/>
      <c r="TXC74" s="675"/>
      <c r="TXD74" s="675"/>
      <c r="TXE74" s="674"/>
      <c r="TXF74" s="675"/>
      <c r="TXG74" s="675"/>
      <c r="TXH74" s="675"/>
      <c r="TXI74" s="675"/>
      <c r="TXJ74" s="675"/>
      <c r="TXK74" s="675"/>
      <c r="TXL74" s="675"/>
      <c r="TXM74" s="675"/>
      <c r="TXP74" s="674"/>
      <c r="TYA74" s="674"/>
      <c r="TYL74" s="674"/>
      <c r="TYW74" s="674"/>
      <c r="TZH74" s="674"/>
      <c r="TZQ74" s="675"/>
      <c r="TZR74" s="675"/>
      <c r="TZS74" s="674"/>
      <c r="TZT74" s="675"/>
      <c r="TZU74" s="675"/>
      <c r="TZV74" s="675"/>
      <c r="TZW74" s="675"/>
      <c r="TZX74" s="675"/>
      <c r="TZY74" s="675"/>
      <c r="TZZ74" s="675"/>
      <c r="UAA74" s="675"/>
      <c r="UAD74" s="674"/>
      <c r="UAO74" s="674"/>
      <c r="UAZ74" s="674"/>
      <c r="UBK74" s="674"/>
      <c r="UBV74" s="674"/>
      <c r="UCE74" s="675"/>
      <c r="UCF74" s="675"/>
      <c r="UCG74" s="674"/>
      <c r="UCH74" s="675"/>
      <c r="UCI74" s="675"/>
      <c r="UCJ74" s="675"/>
      <c r="UCK74" s="675"/>
      <c r="UCL74" s="675"/>
      <c r="UCM74" s="675"/>
      <c r="UCN74" s="675"/>
      <c r="UCO74" s="675"/>
      <c r="UCR74" s="674"/>
      <c r="UDC74" s="674"/>
      <c r="UDN74" s="674"/>
      <c r="UDY74" s="674"/>
      <c r="UEJ74" s="674"/>
      <c r="UES74" s="675"/>
      <c r="UET74" s="675"/>
      <c r="UEU74" s="674"/>
      <c r="UEV74" s="675"/>
      <c r="UEW74" s="675"/>
      <c r="UEX74" s="675"/>
      <c r="UEY74" s="675"/>
      <c r="UEZ74" s="675"/>
      <c r="UFA74" s="675"/>
      <c r="UFB74" s="675"/>
      <c r="UFC74" s="675"/>
      <c r="UFF74" s="674"/>
      <c r="UFQ74" s="674"/>
      <c r="UGB74" s="674"/>
      <c r="UGM74" s="674"/>
      <c r="UGX74" s="674"/>
      <c r="UHG74" s="675"/>
      <c r="UHH74" s="675"/>
      <c r="UHI74" s="674"/>
      <c r="UHJ74" s="675"/>
      <c r="UHK74" s="675"/>
      <c r="UHL74" s="675"/>
      <c r="UHM74" s="675"/>
      <c r="UHN74" s="675"/>
      <c r="UHO74" s="675"/>
      <c r="UHP74" s="675"/>
      <c r="UHQ74" s="675"/>
      <c r="UHT74" s="674"/>
      <c r="UIE74" s="674"/>
      <c r="UIP74" s="674"/>
      <c r="UJA74" s="674"/>
      <c r="UJL74" s="674"/>
      <c r="UJU74" s="675"/>
      <c r="UJV74" s="675"/>
      <c r="UJW74" s="674"/>
      <c r="UJX74" s="675"/>
      <c r="UJY74" s="675"/>
      <c r="UJZ74" s="675"/>
      <c r="UKA74" s="675"/>
      <c r="UKB74" s="675"/>
      <c r="UKC74" s="675"/>
      <c r="UKD74" s="675"/>
      <c r="UKE74" s="675"/>
      <c r="UKH74" s="674"/>
      <c r="UKS74" s="674"/>
      <c r="ULD74" s="674"/>
      <c r="ULO74" s="674"/>
      <c r="ULZ74" s="674"/>
      <c r="UMI74" s="675"/>
      <c r="UMJ74" s="675"/>
      <c r="UMK74" s="674"/>
      <c r="UML74" s="675"/>
      <c r="UMM74" s="675"/>
      <c r="UMN74" s="675"/>
      <c r="UMO74" s="675"/>
      <c r="UMP74" s="675"/>
      <c r="UMQ74" s="675"/>
      <c r="UMR74" s="675"/>
      <c r="UMS74" s="675"/>
      <c r="UMV74" s="674"/>
      <c r="UNG74" s="674"/>
      <c r="UNR74" s="674"/>
      <c r="UOC74" s="674"/>
      <c r="UON74" s="674"/>
      <c r="UOW74" s="675"/>
      <c r="UOX74" s="675"/>
      <c r="UOY74" s="674"/>
      <c r="UOZ74" s="675"/>
      <c r="UPA74" s="675"/>
      <c r="UPB74" s="675"/>
      <c r="UPC74" s="675"/>
      <c r="UPD74" s="675"/>
      <c r="UPE74" s="675"/>
      <c r="UPF74" s="675"/>
      <c r="UPG74" s="675"/>
      <c r="UPJ74" s="674"/>
      <c r="UPU74" s="674"/>
      <c r="UQF74" s="674"/>
      <c r="UQQ74" s="674"/>
      <c r="URB74" s="674"/>
      <c r="URK74" s="675"/>
      <c r="URL74" s="675"/>
      <c r="URM74" s="674"/>
      <c r="URN74" s="675"/>
      <c r="URO74" s="675"/>
      <c r="URP74" s="675"/>
      <c r="URQ74" s="675"/>
      <c r="URR74" s="675"/>
      <c r="URS74" s="675"/>
      <c r="URT74" s="675"/>
      <c r="URU74" s="675"/>
      <c r="URX74" s="674"/>
      <c r="USI74" s="674"/>
      <c r="UST74" s="674"/>
      <c r="UTE74" s="674"/>
      <c r="UTP74" s="674"/>
      <c r="UTY74" s="675"/>
      <c r="UTZ74" s="675"/>
      <c r="UUA74" s="674"/>
      <c r="UUB74" s="675"/>
      <c r="UUC74" s="675"/>
      <c r="UUD74" s="675"/>
      <c r="UUE74" s="675"/>
      <c r="UUF74" s="675"/>
      <c r="UUG74" s="675"/>
      <c r="UUH74" s="675"/>
      <c r="UUI74" s="675"/>
      <c r="UUL74" s="674"/>
      <c r="UUW74" s="674"/>
      <c r="UVH74" s="674"/>
      <c r="UVS74" s="674"/>
      <c r="UWD74" s="674"/>
      <c r="UWM74" s="675"/>
      <c r="UWN74" s="675"/>
      <c r="UWO74" s="674"/>
      <c r="UWP74" s="675"/>
      <c r="UWQ74" s="675"/>
      <c r="UWR74" s="675"/>
      <c r="UWS74" s="675"/>
      <c r="UWT74" s="675"/>
      <c r="UWU74" s="675"/>
      <c r="UWV74" s="675"/>
      <c r="UWW74" s="675"/>
      <c r="UWZ74" s="674"/>
      <c r="UXK74" s="674"/>
      <c r="UXV74" s="674"/>
      <c r="UYG74" s="674"/>
      <c r="UYR74" s="674"/>
      <c r="UZA74" s="675"/>
      <c r="UZB74" s="675"/>
      <c r="UZC74" s="674"/>
      <c r="UZD74" s="675"/>
      <c r="UZE74" s="675"/>
      <c r="UZF74" s="675"/>
      <c r="UZG74" s="675"/>
      <c r="UZH74" s="675"/>
      <c r="UZI74" s="675"/>
      <c r="UZJ74" s="675"/>
      <c r="UZK74" s="675"/>
      <c r="UZN74" s="674"/>
      <c r="UZY74" s="674"/>
      <c r="VAJ74" s="674"/>
      <c r="VAU74" s="674"/>
      <c r="VBF74" s="674"/>
      <c r="VBO74" s="675"/>
      <c r="VBP74" s="675"/>
      <c r="VBQ74" s="674"/>
      <c r="VBR74" s="675"/>
      <c r="VBS74" s="675"/>
      <c r="VBT74" s="675"/>
      <c r="VBU74" s="675"/>
      <c r="VBV74" s="675"/>
      <c r="VBW74" s="675"/>
      <c r="VBX74" s="675"/>
      <c r="VBY74" s="675"/>
      <c r="VCB74" s="674"/>
      <c r="VCM74" s="674"/>
      <c r="VCX74" s="674"/>
      <c r="VDI74" s="674"/>
      <c r="VDT74" s="674"/>
      <c r="VEC74" s="675"/>
      <c r="VED74" s="675"/>
      <c r="VEE74" s="674"/>
      <c r="VEF74" s="675"/>
      <c r="VEG74" s="675"/>
      <c r="VEH74" s="675"/>
      <c r="VEI74" s="675"/>
      <c r="VEJ74" s="675"/>
      <c r="VEK74" s="675"/>
      <c r="VEL74" s="675"/>
      <c r="VEM74" s="675"/>
      <c r="VEP74" s="674"/>
      <c r="VFA74" s="674"/>
      <c r="VFL74" s="674"/>
      <c r="VFW74" s="674"/>
      <c r="VGH74" s="674"/>
      <c r="VGQ74" s="675"/>
      <c r="VGR74" s="675"/>
      <c r="VGS74" s="674"/>
      <c r="VGT74" s="675"/>
      <c r="VGU74" s="675"/>
      <c r="VGV74" s="675"/>
      <c r="VGW74" s="675"/>
      <c r="VGX74" s="675"/>
      <c r="VGY74" s="675"/>
      <c r="VGZ74" s="675"/>
      <c r="VHA74" s="675"/>
      <c r="VHD74" s="674"/>
      <c r="VHO74" s="674"/>
      <c r="VHZ74" s="674"/>
      <c r="VIK74" s="674"/>
      <c r="VIV74" s="674"/>
      <c r="VJE74" s="675"/>
      <c r="VJF74" s="675"/>
      <c r="VJG74" s="674"/>
      <c r="VJH74" s="675"/>
      <c r="VJI74" s="675"/>
      <c r="VJJ74" s="675"/>
      <c r="VJK74" s="675"/>
      <c r="VJL74" s="675"/>
      <c r="VJM74" s="675"/>
      <c r="VJN74" s="675"/>
      <c r="VJO74" s="675"/>
      <c r="VJR74" s="674"/>
      <c r="VKC74" s="674"/>
      <c r="VKN74" s="674"/>
      <c r="VKY74" s="674"/>
      <c r="VLJ74" s="674"/>
      <c r="VLS74" s="675"/>
      <c r="VLT74" s="675"/>
      <c r="VLU74" s="674"/>
      <c r="VLV74" s="675"/>
      <c r="VLW74" s="675"/>
      <c r="VLX74" s="675"/>
      <c r="VLY74" s="675"/>
      <c r="VLZ74" s="675"/>
      <c r="VMA74" s="675"/>
      <c r="VMB74" s="675"/>
      <c r="VMC74" s="675"/>
      <c r="VMF74" s="674"/>
      <c r="VMQ74" s="674"/>
      <c r="VNB74" s="674"/>
      <c r="VNM74" s="674"/>
      <c r="VNX74" s="674"/>
      <c r="VOG74" s="675"/>
      <c r="VOH74" s="675"/>
      <c r="VOI74" s="674"/>
      <c r="VOJ74" s="675"/>
      <c r="VOK74" s="675"/>
      <c r="VOL74" s="675"/>
      <c r="VOM74" s="675"/>
      <c r="VON74" s="675"/>
      <c r="VOO74" s="675"/>
      <c r="VOP74" s="675"/>
      <c r="VOQ74" s="675"/>
      <c r="VOT74" s="674"/>
      <c r="VPE74" s="674"/>
      <c r="VPP74" s="674"/>
      <c r="VQA74" s="674"/>
      <c r="VQL74" s="674"/>
      <c r="VQU74" s="675"/>
      <c r="VQV74" s="675"/>
      <c r="VQW74" s="674"/>
      <c r="VQX74" s="675"/>
      <c r="VQY74" s="675"/>
      <c r="VQZ74" s="675"/>
      <c r="VRA74" s="675"/>
      <c r="VRB74" s="675"/>
      <c r="VRC74" s="675"/>
      <c r="VRD74" s="675"/>
      <c r="VRE74" s="675"/>
      <c r="VRH74" s="674"/>
      <c r="VRS74" s="674"/>
      <c r="VSD74" s="674"/>
      <c r="VSO74" s="674"/>
      <c r="VSZ74" s="674"/>
      <c r="VTI74" s="675"/>
      <c r="VTJ74" s="675"/>
      <c r="VTK74" s="674"/>
      <c r="VTL74" s="675"/>
      <c r="VTM74" s="675"/>
      <c r="VTN74" s="675"/>
      <c r="VTO74" s="675"/>
      <c r="VTP74" s="675"/>
      <c r="VTQ74" s="675"/>
      <c r="VTR74" s="675"/>
      <c r="VTS74" s="675"/>
      <c r="VTV74" s="674"/>
      <c r="VUG74" s="674"/>
      <c r="VUR74" s="674"/>
      <c r="VVC74" s="674"/>
      <c r="VVN74" s="674"/>
      <c r="VVW74" s="675"/>
      <c r="VVX74" s="675"/>
      <c r="VVY74" s="674"/>
      <c r="VVZ74" s="675"/>
      <c r="VWA74" s="675"/>
      <c r="VWB74" s="675"/>
      <c r="VWC74" s="675"/>
      <c r="VWD74" s="675"/>
      <c r="VWE74" s="675"/>
      <c r="VWF74" s="675"/>
      <c r="VWG74" s="675"/>
      <c r="VWJ74" s="674"/>
      <c r="VWU74" s="674"/>
      <c r="VXF74" s="674"/>
      <c r="VXQ74" s="674"/>
      <c r="VYB74" s="674"/>
      <c r="VYK74" s="675"/>
      <c r="VYL74" s="675"/>
      <c r="VYM74" s="674"/>
      <c r="VYN74" s="675"/>
      <c r="VYO74" s="675"/>
      <c r="VYP74" s="675"/>
      <c r="VYQ74" s="675"/>
      <c r="VYR74" s="675"/>
      <c r="VYS74" s="675"/>
      <c r="VYT74" s="675"/>
      <c r="VYU74" s="675"/>
      <c r="VYX74" s="674"/>
      <c r="VZI74" s="674"/>
      <c r="VZT74" s="674"/>
      <c r="WAE74" s="674"/>
      <c r="WAP74" s="674"/>
      <c r="WAY74" s="675"/>
      <c r="WAZ74" s="675"/>
      <c r="WBA74" s="674"/>
      <c r="WBB74" s="675"/>
      <c r="WBC74" s="675"/>
      <c r="WBD74" s="675"/>
      <c r="WBE74" s="675"/>
      <c r="WBF74" s="675"/>
      <c r="WBG74" s="675"/>
      <c r="WBH74" s="675"/>
      <c r="WBI74" s="675"/>
      <c r="WBL74" s="674"/>
      <c r="WBW74" s="674"/>
      <c r="WCH74" s="674"/>
      <c r="WCS74" s="674"/>
      <c r="WDD74" s="674"/>
      <c r="WDM74" s="675"/>
      <c r="WDN74" s="675"/>
      <c r="WDO74" s="674"/>
      <c r="WDP74" s="675"/>
      <c r="WDQ74" s="675"/>
      <c r="WDR74" s="675"/>
      <c r="WDS74" s="675"/>
      <c r="WDT74" s="675"/>
      <c r="WDU74" s="675"/>
      <c r="WDV74" s="675"/>
      <c r="WDW74" s="675"/>
      <c r="WDZ74" s="674"/>
      <c r="WEK74" s="674"/>
      <c r="WEV74" s="674"/>
      <c r="WFG74" s="674"/>
      <c r="WFR74" s="674"/>
      <c r="WGA74" s="675"/>
      <c r="WGB74" s="675"/>
      <c r="WGC74" s="674"/>
      <c r="WGD74" s="675"/>
      <c r="WGE74" s="675"/>
      <c r="WGF74" s="675"/>
      <c r="WGG74" s="675"/>
      <c r="WGH74" s="675"/>
      <c r="WGI74" s="675"/>
      <c r="WGJ74" s="675"/>
      <c r="WGK74" s="675"/>
      <c r="WGN74" s="674"/>
      <c r="WGY74" s="674"/>
      <c r="WHJ74" s="674"/>
      <c r="WHU74" s="674"/>
      <c r="WIF74" s="674"/>
      <c r="WIO74" s="675"/>
      <c r="WIP74" s="675"/>
      <c r="WIQ74" s="674"/>
      <c r="WIR74" s="675"/>
      <c r="WIS74" s="675"/>
      <c r="WIT74" s="675"/>
      <c r="WIU74" s="675"/>
      <c r="WIV74" s="675"/>
      <c r="WIW74" s="675"/>
      <c r="WIX74" s="675"/>
      <c r="WIY74" s="675"/>
      <c r="WJB74" s="674"/>
      <c r="WJM74" s="674"/>
      <c r="WJX74" s="674"/>
      <c r="WKI74" s="674"/>
      <c r="WKT74" s="674"/>
      <c r="WLC74" s="675"/>
      <c r="WLD74" s="675"/>
      <c r="WLE74" s="674"/>
      <c r="WLF74" s="675"/>
      <c r="WLG74" s="675"/>
      <c r="WLH74" s="675"/>
      <c r="WLI74" s="675"/>
      <c r="WLJ74" s="675"/>
      <c r="WLK74" s="675"/>
      <c r="WLL74" s="675"/>
      <c r="WLM74" s="675"/>
      <c r="WLP74" s="674"/>
      <c r="WMA74" s="674"/>
      <c r="WML74" s="674"/>
      <c r="WMW74" s="674"/>
      <c r="WNH74" s="674"/>
      <c r="WNQ74" s="675"/>
      <c r="WNR74" s="675"/>
      <c r="WNS74" s="674"/>
      <c r="WNT74" s="675"/>
      <c r="WNU74" s="675"/>
      <c r="WNV74" s="675"/>
      <c r="WNW74" s="675"/>
      <c r="WNX74" s="675"/>
      <c r="WNY74" s="675"/>
      <c r="WNZ74" s="675"/>
      <c r="WOA74" s="675"/>
      <c r="WOD74" s="674"/>
      <c r="WOO74" s="674"/>
      <c r="WOZ74" s="674"/>
      <c r="WPK74" s="674"/>
      <c r="WPV74" s="674"/>
      <c r="WQE74" s="675"/>
      <c r="WQF74" s="675"/>
      <c r="WQG74" s="674"/>
      <c r="WQH74" s="675"/>
      <c r="WQI74" s="675"/>
      <c r="WQJ74" s="675"/>
      <c r="WQK74" s="675"/>
      <c r="WQL74" s="675"/>
      <c r="WQM74" s="675"/>
      <c r="WQN74" s="675"/>
      <c r="WQO74" s="675"/>
      <c r="WQR74" s="674"/>
      <c r="WRC74" s="674"/>
      <c r="WRN74" s="674"/>
      <c r="WRY74" s="674"/>
      <c r="WSJ74" s="674"/>
      <c r="WSS74" s="675"/>
      <c r="WST74" s="675"/>
      <c r="WSU74" s="674"/>
      <c r="WSV74" s="675"/>
      <c r="WSW74" s="675"/>
      <c r="WSX74" s="675"/>
      <c r="WSY74" s="675"/>
      <c r="WSZ74" s="675"/>
      <c r="WTA74" s="675"/>
      <c r="WTB74" s="675"/>
      <c r="WTC74" s="675"/>
      <c r="WTF74" s="674"/>
      <c r="WTQ74" s="674"/>
      <c r="WUB74" s="674"/>
      <c r="WUM74" s="674"/>
      <c r="WUX74" s="674"/>
      <c r="WVG74" s="675"/>
      <c r="WVH74" s="675"/>
      <c r="WVI74" s="674"/>
      <c r="WVJ74" s="675"/>
      <c r="WVK74" s="675"/>
      <c r="WVL74" s="675"/>
      <c r="WVM74" s="675"/>
      <c r="WVN74" s="675"/>
      <c r="WVO74" s="675"/>
      <c r="WVP74" s="675"/>
      <c r="WVQ74" s="675"/>
      <c r="WVT74" s="674"/>
      <c r="WWE74" s="674"/>
      <c r="WWP74" s="674"/>
      <c r="WXA74" s="674"/>
      <c r="WXL74" s="674"/>
      <c r="WXU74" s="675"/>
      <c r="WXV74" s="675"/>
      <c r="WXW74" s="674"/>
      <c r="WXX74" s="675"/>
      <c r="WXY74" s="675"/>
      <c r="WXZ74" s="675"/>
      <c r="WYA74" s="675"/>
      <c r="WYB74" s="675"/>
      <c r="WYC74" s="675"/>
      <c r="WYD74" s="675"/>
      <c r="WYE74" s="675"/>
      <c r="WYH74" s="674"/>
      <c r="WYS74" s="674"/>
      <c r="WZD74" s="674"/>
      <c r="WZO74" s="674"/>
      <c r="WZZ74" s="674"/>
      <c r="XAI74" s="675"/>
      <c r="XAJ74" s="675"/>
      <c r="XAK74" s="674"/>
      <c r="XAL74" s="675"/>
      <c r="XAM74" s="675"/>
      <c r="XAN74" s="675"/>
      <c r="XAO74" s="675"/>
      <c r="XAP74" s="675"/>
      <c r="XAQ74" s="675"/>
      <c r="XAR74" s="675"/>
      <c r="XAS74" s="675"/>
      <c r="XAV74" s="674"/>
      <c r="XBG74" s="674"/>
      <c r="XBR74" s="674"/>
      <c r="XCC74" s="674"/>
      <c r="XCN74" s="674"/>
      <c r="XCW74" s="675"/>
      <c r="XCX74" s="675"/>
      <c r="XCY74" s="674"/>
      <c r="XCZ74" s="675"/>
      <c r="XDA74" s="675"/>
      <c r="XDB74" s="675"/>
      <c r="XDC74" s="675"/>
      <c r="XDD74" s="675"/>
      <c r="XDE74" s="675"/>
      <c r="XDF74" s="675"/>
      <c r="XDG74" s="675"/>
      <c r="XDJ74" s="674"/>
      <c r="XDU74" s="674"/>
      <c r="XEF74" s="674"/>
      <c r="XEQ74" s="674"/>
      <c r="XFB74" s="674"/>
    </row>
    <row r="75" spans="1:1023 1026:2038 2049:3072 3083:4095 4106:5118 5129:6141 6152:7164 7175:8187 8198:9210 9221:10233 10244:11256 11267:12279 12290:13302 13313:14336 14345:15359 15370:16382" ht="16.5" thickTop="1" x14ac:dyDescent="0.25">
      <c r="A75" s="669">
        <v>6</v>
      </c>
      <c r="B75" s="669" t="s">
        <v>1015</v>
      </c>
      <c r="C75" s="669" t="s">
        <v>1016</v>
      </c>
      <c r="D75" s="672">
        <v>4</v>
      </c>
      <c r="E75" s="672">
        <v>15</v>
      </c>
      <c r="F75" s="672">
        <v>10</v>
      </c>
      <c r="G75" s="672">
        <v>5</v>
      </c>
      <c r="H75" s="672">
        <v>3</v>
      </c>
      <c r="I75" s="672">
        <v>2</v>
      </c>
      <c r="J75" s="672">
        <v>1</v>
      </c>
      <c r="K75" s="669" t="s">
        <v>667</v>
      </c>
      <c r="L75" s="669">
        <v>6</v>
      </c>
      <c r="M75" s="669" t="s">
        <v>1017</v>
      </c>
      <c r="N75" s="670" t="s">
        <v>1018</v>
      </c>
      <c r="O75" s="672">
        <v>4</v>
      </c>
      <c r="P75" s="672">
        <v>15</v>
      </c>
      <c r="Q75" s="672">
        <v>10</v>
      </c>
      <c r="R75" s="672">
        <v>5</v>
      </c>
      <c r="S75" s="672">
        <v>3</v>
      </c>
      <c r="T75" s="672">
        <v>2</v>
      </c>
      <c r="U75" s="672">
        <v>1</v>
      </c>
      <c r="V75" s="665" t="s">
        <v>756</v>
      </c>
      <c r="W75" s="669">
        <v>6</v>
      </c>
      <c r="X75" s="669" t="s">
        <v>1019</v>
      </c>
      <c r="Y75" s="670" t="s">
        <v>938</v>
      </c>
      <c r="Z75" s="669">
        <v>3</v>
      </c>
      <c r="AA75" s="669">
        <v>15</v>
      </c>
      <c r="AB75" s="669">
        <v>5</v>
      </c>
      <c r="AC75" s="669">
        <v>10</v>
      </c>
      <c r="AD75" s="669">
        <v>3</v>
      </c>
      <c r="AE75" s="669">
        <v>1</v>
      </c>
      <c r="AF75" s="669">
        <v>2</v>
      </c>
      <c r="AG75" s="665" t="s">
        <v>760</v>
      </c>
      <c r="AH75" s="669">
        <v>6</v>
      </c>
      <c r="AI75" s="669" t="s">
        <v>1020</v>
      </c>
      <c r="AJ75" s="669" t="s">
        <v>184</v>
      </c>
      <c r="AK75" s="669">
        <v>3</v>
      </c>
      <c r="AL75" s="669">
        <v>10</v>
      </c>
      <c r="AM75" s="669">
        <v>0</v>
      </c>
      <c r="AN75" s="669">
        <v>10</v>
      </c>
      <c r="AO75" s="669">
        <v>2</v>
      </c>
      <c r="AP75" s="669">
        <v>0</v>
      </c>
      <c r="AQ75" s="669">
        <v>2</v>
      </c>
      <c r="AR75" s="669" t="s">
        <v>101</v>
      </c>
      <c r="AS75" s="669">
        <v>6</v>
      </c>
      <c r="AT75" s="669" t="s">
        <v>1021</v>
      </c>
      <c r="AU75" s="671" t="s">
        <v>555</v>
      </c>
      <c r="AV75" s="669">
        <v>5</v>
      </c>
      <c r="AW75" s="669">
        <v>20</v>
      </c>
      <c r="AX75" s="669">
        <v>10</v>
      </c>
      <c r="AY75" s="669">
        <v>10</v>
      </c>
      <c r="AZ75" s="669">
        <v>4</v>
      </c>
      <c r="BA75" s="669">
        <v>2</v>
      </c>
      <c r="BB75" s="669">
        <v>2</v>
      </c>
      <c r="BC75" s="669" t="s">
        <v>667</v>
      </c>
      <c r="BD75" s="669">
        <v>6</v>
      </c>
      <c r="BE75" s="669" t="s">
        <v>1022</v>
      </c>
      <c r="BF75" s="670" t="s">
        <v>1023</v>
      </c>
      <c r="BG75" s="669">
        <v>5</v>
      </c>
      <c r="BH75" s="669">
        <v>20</v>
      </c>
      <c r="BI75" s="669">
        <v>10</v>
      </c>
      <c r="BJ75" s="669">
        <v>10</v>
      </c>
      <c r="BK75" s="669">
        <v>4</v>
      </c>
      <c r="BL75" s="669">
        <v>2</v>
      </c>
      <c r="BM75" s="669">
        <v>2</v>
      </c>
      <c r="BN75" s="665" t="s">
        <v>756</v>
      </c>
    </row>
    <row r="76" spans="1:1023 1026:2038 2049:3072 3083:4095 4106:5118 5129:6141 6152:7164 7175:8187 8198:9210 9221:10233 10244:11256 11267:12279 12290:13302 13313:14336 14345:15359 15370:16382" x14ac:dyDescent="0.25">
      <c r="A76" s="663">
        <v>6</v>
      </c>
      <c r="B76" s="663" t="s">
        <v>1024</v>
      </c>
      <c r="C76" s="663" t="s">
        <v>594</v>
      </c>
      <c r="D76" s="668">
        <v>4</v>
      </c>
      <c r="E76" s="668">
        <v>15</v>
      </c>
      <c r="F76" s="668">
        <v>5</v>
      </c>
      <c r="G76" s="668">
        <v>10</v>
      </c>
      <c r="H76" s="668">
        <v>3</v>
      </c>
      <c r="I76" s="668">
        <v>1</v>
      </c>
      <c r="J76" s="668">
        <v>2</v>
      </c>
      <c r="K76" s="663" t="s">
        <v>101</v>
      </c>
      <c r="L76" s="663">
        <v>6</v>
      </c>
      <c r="M76" s="663" t="s">
        <v>1025</v>
      </c>
      <c r="N76" s="662" t="s">
        <v>1026</v>
      </c>
      <c r="O76" s="668">
        <v>4</v>
      </c>
      <c r="P76" s="668">
        <v>15</v>
      </c>
      <c r="Q76" s="668">
        <v>5</v>
      </c>
      <c r="R76" s="668">
        <v>10</v>
      </c>
      <c r="S76" s="668">
        <v>3</v>
      </c>
      <c r="T76" s="668">
        <v>1</v>
      </c>
      <c r="U76" s="668">
        <v>2</v>
      </c>
      <c r="V76" s="665" t="s">
        <v>760</v>
      </c>
      <c r="W76" s="663">
        <v>6</v>
      </c>
      <c r="X76" s="663" t="s">
        <v>944</v>
      </c>
      <c r="Y76" s="666" t="s">
        <v>945</v>
      </c>
      <c r="Z76" s="668">
        <v>3</v>
      </c>
      <c r="AA76" s="668">
        <v>10</v>
      </c>
      <c r="AB76" s="668">
        <v>5</v>
      </c>
      <c r="AC76" s="668">
        <v>5</v>
      </c>
      <c r="AD76" s="668">
        <v>2</v>
      </c>
      <c r="AE76" s="668">
        <v>1</v>
      </c>
      <c r="AF76" s="668">
        <v>1</v>
      </c>
      <c r="AG76" s="665" t="s">
        <v>760</v>
      </c>
      <c r="AH76" s="663">
        <v>6</v>
      </c>
      <c r="AI76" s="663" t="s">
        <v>1027</v>
      </c>
      <c r="AJ76" s="663" t="s">
        <v>592</v>
      </c>
      <c r="AK76" s="663">
        <v>3</v>
      </c>
      <c r="AL76" s="663">
        <v>15</v>
      </c>
      <c r="AM76" s="663">
        <v>5</v>
      </c>
      <c r="AN76" s="663">
        <v>10</v>
      </c>
      <c r="AO76" s="663">
        <v>3</v>
      </c>
      <c r="AP76" s="663">
        <v>1</v>
      </c>
      <c r="AQ76" s="663">
        <v>2</v>
      </c>
      <c r="AR76" s="663" t="s">
        <v>667</v>
      </c>
      <c r="AS76" s="663">
        <v>6</v>
      </c>
      <c r="AT76" s="663" t="s">
        <v>1028</v>
      </c>
      <c r="AU76" s="667" t="s">
        <v>632</v>
      </c>
      <c r="AV76" s="663">
        <v>4</v>
      </c>
      <c r="AW76" s="663">
        <v>15</v>
      </c>
      <c r="AX76" s="663">
        <v>5</v>
      </c>
      <c r="AY76" s="663">
        <v>10</v>
      </c>
      <c r="AZ76" s="663">
        <v>3</v>
      </c>
      <c r="BA76" s="663">
        <v>1</v>
      </c>
      <c r="BB76" s="663">
        <v>2</v>
      </c>
      <c r="BC76" s="663" t="s">
        <v>101</v>
      </c>
      <c r="BD76" s="663">
        <v>6</v>
      </c>
      <c r="BE76" s="663" t="s">
        <v>1029</v>
      </c>
      <c r="BF76" s="666" t="s">
        <v>1030</v>
      </c>
      <c r="BG76" s="663">
        <v>4</v>
      </c>
      <c r="BH76" s="663">
        <v>15</v>
      </c>
      <c r="BI76" s="663">
        <v>5</v>
      </c>
      <c r="BJ76" s="663">
        <v>10</v>
      </c>
      <c r="BK76" s="663">
        <v>3</v>
      </c>
      <c r="BL76" s="663">
        <v>1</v>
      </c>
      <c r="BM76" s="663">
        <v>2</v>
      </c>
      <c r="BN76" s="665" t="s">
        <v>760</v>
      </c>
    </row>
    <row r="77" spans="1:1023 1026:2038 2049:3072 3083:4095 4106:5118 5129:6141 6152:7164 7175:8187 8198:9210 9221:10233 10244:11256 11267:12279 12290:13302 13313:14336 14345:15359 15370:16382" x14ac:dyDescent="0.25">
      <c r="A77" s="663">
        <v>6</v>
      </c>
      <c r="B77" s="663" t="s">
        <v>1031</v>
      </c>
      <c r="C77" s="664" t="s">
        <v>282</v>
      </c>
      <c r="D77" s="668">
        <v>4</v>
      </c>
      <c r="E77" s="668">
        <v>15</v>
      </c>
      <c r="F77" s="668">
        <v>0</v>
      </c>
      <c r="G77" s="668">
        <v>15</v>
      </c>
      <c r="H77" s="668">
        <v>3</v>
      </c>
      <c r="I77" s="668">
        <v>0</v>
      </c>
      <c r="J77" s="668">
        <v>3</v>
      </c>
      <c r="K77" s="663" t="s">
        <v>101</v>
      </c>
      <c r="L77" s="663">
        <v>6</v>
      </c>
      <c r="M77" s="663" t="s">
        <v>1032</v>
      </c>
      <c r="N77" s="666" t="s">
        <v>1033</v>
      </c>
      <c r="O77" s="668">
        <v>4</v>
      </c>
      <c r="P77" s="668">
        <v>15</v>
      </c>
      <c r="Q77" s="668">
        <v>0</v>
      </c>
      <c r="R77" s="668">
        <v>15</v>
      </c>
      <c r="S77" s="668">
        <v>3</v>
      </c>
      <c r="T77" s="668">
        <v>0</v>
      </c>
      <c r="U77" s="668">
        <v>3</v>
      </c>
      <c r="V77" s="665" t="s">
        <v>760</v>
      </c>
      <c r="W77" s="663">
        <v>6</v>
      </c>
      <c r="X77" s="663" t="s">
        <v>1034</v>
      </c>
      <c r="Y77" s="666" t="s">
        <v>1035</v>
      </c>
      <c r="Z77" s="663">
        <v>3</v>
      </c>
      <c r="AA77" s="663">
        <v>15</v>
      </c>
      <c r="AB77" s="663">
        <v>5</v>
      </c>
      <c r="AC77" s="663">
        <v>10</v>
      </c>
      <c r="AD77" s="663">
        <v>3</v>
      </c>
      <c r="AE77" s="663">
        <v>1</v>
      </c>
      <c r="AF77" s="663">
        <v>2</v>
      </c>
      <c r="AG77" s="665" t="s">
        <v>756</v>
      </c>
      <c r="AH77" s="663">
        <v>6</v>
      </c>
      <c r="AI77" s="663" t="s">
        <v>1036</v>
      </c>
      <c r="AJ77" s="664" t="s">
        <v>1037</v>
      </c>
      <c r="AK77" s="663">
        <v>3</v>
      </c>
      <c r="AL77" s="663">
        <v>10</v>
      </c>
      <c r="AM77" s="663">
        <v>5</v>
      </c>
      <c r="AN77" s="663">
        <v>5</v>
      </c>
      <c r="AO77" s="663">
        <v>2</v>
      </c>
      <c r="AP77" s="663">
        <v>1</v>
      </c>
      <c r="AQ77" s="663">
        <v>1</v>
      </c>
      <c r="AR77" s="663" t="s">
        <v>667</v>
      </c>
      <c r="AS77" s="663">
        <v>6</v>
      </c>
      <c r="AT77" s="663" t="s">
        <v>1038</v>
      </c>
      <c r="AU77" s="667" t="s">
        <v>1039</v>
      </c>
      <c r="AV77" s="663">
        <v>3</v>
      </c>
      <c r="AW77" s="663">
        <v>10</v>
      </c>
      <c r="AX77" s="663">
        <v>5</v>
      </c>
      <c r="AY77" s="663">
        <v>5</v>
      </c>
      <c r="AZ77" s="663">
        <v>2</v>
      </c>
      <c r="BA77" s="663">
        <v>1</v>
      </c>
      <c r="BB77" s="663">
        <v>1</v>
      </c>
      <c r="BC77" s="663" t="s">
        <v>101</v>
      </c>
      <c r="BD77" s="663">
        <v>6</v>
      </c>
      <c r="BE77" s="663" t="s">
        <v>1040</v>
      </c>
      <c r="BF77" s="666" t="s">
        <v>1041</v>
      </c>
      <c r="BG77" s="663">
        <v>3</v>
      </c>
      <c r="BH77" s="663">
        <v>10</v>
      </c>
      <c r="BI77" s="663">
        <v>5</v>
      </c>
      <c r="BJ77" s="663">
        <v>5</v>
      </c>
      <c r="BK77" s="663">
        <v>2</v>
      </c>
      <c r="BL77" s="663">
        <v>1</v>
      </c>
      <c r="BM77" s="663">
        <v>1</v>
      </c>
      <c r="BN77" s="665" t="s">
        <v>760</v>
      </c>
    </row>
    <row r="78" spans="1:1023 1026:2038 2049:3072 3083:4095 4106:5118 5129:6141 6152:7164 7175:8187 8198:9210 9221:10233 10244:11256 11267:12279 12290:13302 13313:14336 14345:15359 15370:16382" ht="16.5" thickBot="1" x14ac:dyDescent="0.3">
      <c r="A78" s="662"/>
      <c r="B78" s="662"/>
      <c r="C78" s="662"/>
      <c r="D78" s="662"/>
      <c r="E78" s="662"/>
      <c r="F78" s="662"/>
      <c r="G78" s="662"/>
      <c r="H78" s="662"/>
      <c r="I78" s="662"/>
      <c r="J78" s="662"/>
      <c r="K78" s="662"/>
      <c r="L78" s="662"/>
      <c r="M78" s="662"/>
      <c r="N78" s="662"/>
      <c r="O78" s="662"/>
      <c r="P78" s="662"/>
      <c r="Q78" s="662"/>
      <c r="R78" s="662"/>
      <c r="S78" s="662"/>
      <c r="T78" s="662"/>
      <c r="U78" s="662"/>
      <c r="V78" s="662"/>
      <c r="W78" s="663">
        <v>6</v>
      </c>
      <c r="X78" s="663" t="s">
        <v>1042</v>
      </c>
      <c r="Y78" s="666" t="s">
        <v>1043</v>
      </c>
      <c r="Z78" s="663">
        <v>3</v>
      </c>
      <c r="AA78" s="663">
        <v>15</v>
      </c>
      <c r="AB78" s="663">
        <v>5</v>
      </c>
      <c r="AC78" s="663">
        <v>10</v>
      </c>
      <c r="AD78" s="663">
        <v>3</v>
      </c>
      <c r="AE78" s="663">
        <v>1</v>
      </c>
      <c r="AF78" s="663">
        <v>2</v>
      </c>
      <c r="AG78" s="665" t="s">
        <v>760</v>
      </c>
      <c r="AH78" s="663">
        <v>6</v>
      </c>
      <c r="AI78" s="663" t="s">
        <v>1044</v>
      </c>
      <c r="AJ78" s="664" t="s">
        <v>404</v>
      </c>
      <c r="AK78" s="663">
        <v>3</v>
      </c>
      <c r="AL78" s="663">
        <v>10</v>
      </c>
      <c r="AM78" s="663">
        <v>5</v>
      </c>
      <c r="AN78" s="663">
        <v>5</v>
      </c>
      <c r="AO78" s="663">
        <v>2</v>
      </c>
      <c r="AP78" s="663">
        <v>1</v>
      </c>
      <c r="AQ78" s="663">
        <v>1</v>
      </c>
      <c r="AR78" s="663" t="s">
        <v>101</v>
      </c>
      <c r="AS78" s="662"/>
      <c r="AT78" s="662"/>
      <c r="AU78" s="662"/>
      <c r="AV78" s="662"/>
      <c r="AW78" s="662"/>
      <c r="AX78" s="662"/>
      <c r="AY78" s="662"/>
      <c r="AZ78" s="662"/>
      <c r="BA78" s="662"/>
      <c r="BB78" s="662"/>
      <c r="BC78" s="662"/>
      <c r="BD78" s="662"/>
      <c r="BE78" s="662"/>
      <c r="BF78" s="662"/>
      <c r="BG78" s="662"/>
      <c r="BH78" s="662"/>
      <c r="BI78" s="662"/>
      <c r="BJ78" s="662"/>
      <c r="BK78" s="662"/>
      <c r="BL78" s="662"/>
      <c r="BM78" s="662"/>
      <c r="BN78" s="662"/>
    </row>
    <row r="79" spans="1:1023 1026:2038 2049:3072 3083:4095 4106:5118 5129:6141 6152:7164 7175:8187 8198:9210 9221:10233 10244:11256 11267:12279 12290:13302 13313:14336 14345:15359 15370:16382" ht="17.25" thickTop="1" thickBot="1" x14ac:dyDescent="0.3">
      <c r="A79" s="658"/>
      <c r="B79" s="658"/>
      <c r="C79" s="661" t="s">
        <v>135</v>
      </c>
      <c r="D79" s="658">
        <f t="shared" ref="D79:J79" si="58">SUM(D75:D78)</f>
        <v>12</v>
      </c>
      <c r="E79" s="658">
        <f t="shared" si="58"/>
        <v>45</v>
      </c>
      <c r="F79" s="658">
        <f t="shared" si="58"/>
        <v>15</v>
      </c>
      <c r="G79" s="658">
        <f t="shared" si="58"/>
        <v>30</v>
      </c>
      <c r="H79" s="658">
        <f t="shared" si="58"/>
        <v>9</v>
      </c>
      <c r="I79" s="658">
        <f t="shared" si="58"/>
        <v>3</v>
      </c>
      <c r="J79" s="658">
        <f t="shared" si="58"/>
        <v>6</v>
      </c>
      <c r="K79" s="658"/>
      <c r="L79" s="658"/>
      <c r="M79" s="658"/>
      <c r="N79" s="661" t="s">
        <v>135</v>
      </c>
      <c r="O79" s="658">
        <f t="shared" ref="O79:U79" si="59">SUM(O75:O78)</f>
        <v>12</v>
      </c>
      <c r="P79" s="658">
        <f t="shared" si="59"/>
        <v>45</v>
      </c>
      <c r="Q79" s="658">
        <f t="shared" si="59"/>
        <v>15</v>
      </c>
      <c r="R79" s="658">
        <f t="shared" si="59"/>
        <v>30</v>
      </c>
      <c r="S79" s="658">
        <f t="shared" si="59"/>
        <v>9</v>
      </c>
      <c r="T79" s="658">
        <f t="shared" si="59"/>
        <v>3</v>
      </c>
      <c r="U79" s="658">
        <f t="shared" si="59"/>
        <v>6</v>
      </c>
      <c r="V79" s="658"/>
      <c r="W79" s="660"/>
      <c r="X79" s="660"/>
      <c r="Y79" s="661" t="s">
        <v>135</v>
      </c>
      <c r="Z79" s="660">
        <f t="shared" ref="Z79:AF79" si="60">SUM(Z75:Z78)</f>
        <v>12</v>
      </c>
      <c r="AA79" s="660">
        <f t="shared" si="60"/>
        <v>55</v>
      </c>
      <c r="AB79" s="660">
        <f t="shared" si="60"/>
        <v>20</v>
      </c>
      <c r="AC79" s="660">
        <f t="shared" si="60"/>
        <v>35</v>
      </c>
      <c r="AD79" s="660">
        <f t="shared" si="60"/>
        <v>11</v>
      </c>
      <c r="AE79" s="660">
        <f t="shared" si="60"/>
        <v>4</v>
      </c>
      <c r="AF79" s="660">
        <f t="shared" si="60"/>
        <v>7</v>
      </c>
      <c r="AG79" s="660"/>
      <c r="AH79" s="658"/>
      <c r="AI79" s="658"/>
      <c r="AJ79" s="661" t="s">
        <v>135</v>
      </c>
      <c r="AK79" s="658">
        <f t="shared" ref="AK79:AQ79" si="61">SUM(AK75:AK78)</f>
        <v>12</v>
      </c>
      <c r="AL79" s="658">
        <f t="shared" si="61"/>
        <v>45</v>
      </c>
      <c r="AM79" s="658">
        <f t="shared" si="61"/>
        <v>15</v>
      </c>
      <c r="AN79" s="658">
        <f t="shared" si="61"/>
        <v>30</v>
      </c>
      <c r="AO79" s="658">
        <f t="shared" si="61"/>
        <v>9</v>
      </c>
      <c r="AP79" s="658">
        <f t="shared" si="61"/>
        <v>3</v>
      </c>
      <c r="AQ79" s="658">
        <f t="shared" si="61"/>
        <v>6</v>
      </c>
      <c r="AR79" s="658"/>
      <c r="AS79" s="658"/>
      <c r="AT79" s="658"/>
      <c r="AU79" s="661" t="s">
        <v>135</v>
      </c>
      <c r="AV79" s="658">
        <f t="shared" ref="AV79:BB79" si="62">SUM(AV75:AV78)</f>
        <v>12</v>
      </c>
      <c r="AW79" s="658">
        <f t="shared" si="62"/>
        <v>45</v>
      </c>
      <c r="AX79" s="658">
        <f t="shared" si="62"/>
        <v>20</v>
      </c>
      <c r="AY79" s="658">
        <f t="shared" si="62"/>
        <v>25</v>
      </c>
      <c r="AZ79" s="658">
        <f t="shared" si="62"/>
        <v>9</v>
      </c>
      <c r="BA79" s="658">
        <f t="shared" si="62"/>
        <v>4</v>
      </c>
      <c r="BB79" s="658">
        <f t="shared" si="62"/>
        <v>5</v>
      </c>
      <c r="BC79" s="658"/>
      <c r="BD79" s="658"/>
      <c r="BE79" s="658"/>
      <c r="BF79" s="661" t="s">
        <v>135</v>
      </c>
      <c r="BG79" s="658">
        <f t="shared" ref="BG79:BM79" si="63">SUM(BG75:BG78)</f>
        <v>12</v>
      </c>
      <c r="BH79" s="658">
        <f t="shared" si="63"/>
        <v>45</v>
      </c>
      <c r="BI79" s="658">
        <f t="shared" si="63"/>
        <v>20</v>
      </c>
      <c r="BJ79" s="658">
        <f t="shared" si="63"/>
        <v>25</v>
      </c>
      <c r="BK79" s="658">
        <f t="shared" si="63"/>
        <v>9</v>
      </c>
      <c r="BL79" s="658">
        <f t="shared" si="63"/>
        <v>4</v>
      </c>
      <c r="BM79" s="658">
        <f t="shared" si="63"/>
        <v>5</v>
      </c>
      <c r="BN79" s="658"/>
    </row>
    <row r="80" spans="1:1023 1026:2038 2049:3072 3083:4095 4106:5118 5129:6141 6152:7164 7175:8187 8198:9210 9221:10233 10244:11256 11267:12279 12290:13302 13313:14336 14345:15359 15370:16382" ht="17.25" thickTop="1" thickBot="1" x14ac:dyDescent="0.3">
      <c r="A80" s="660"/>
      <c r="B80" s="660"/>
      <c r="C80" s="659" t="s">
        <v>985</v>
      </c>
      <c r="D80" s="660">
        <f t="shared" ref="D80:J80" si="64">D74+D79</f>
        <v>24</v>
      </c>
      <c r="E80" s="660">
        <f t="shared" si="64"/>
        <v>95</v>
      </c>
      <c r="F80" s="660">
        <f t="shared" si="64"/>
        <v>35</v>
      </c>
      <c r="G80" s="660">
        <f t="shared" si="64"/>
        <v>60</v>
      </c>
      <c r="H80" s="660">
        <f t="shared" si="64"/>
        <v>19</v>
      </c>
      <c r="I80" s="660">
        <f t="shared" si="64"/>
        <v>7</v>
      </c>
      <c r="J80" s="660">
        <f t="shared" si="64"/>
        <v>12</v>
      </c>
      <c r="K80" s="660"/>
      <c r="L80" s="660"/>
      <c r="M80" s="660"/>
      <c r="N80" s="659" t="s">
        <v>985</v>
      </c>
      <c r="O80" s="660">
        <f t="shared" ref="O80:U80" si="65">O74+O79</f>
        <v>24</v>
      </c>
      <c r="P80" s="660">
        <f t="shared" si="65"/>
        <v>95</v>
      </c>
      <c r="Q80" s="660">
        <f t="shared" si="65"/>
        <v>35</v>
      </c>
      <c r="R80" s="660">
        <f t="shared" si="65"/>
        <v>60</v>
      </c>
      <c r="S80" s="660">
        <f t="shared" si="65"/>
        <v>19</v>
      </c>
      <c r="T80" s="660">
        <f t="shared" si="65"/>
        <v>7</v>
      </c>
      <c r="U80" s="660">
        <f t="shared" si="65"/>
        <v>12</v>
      </c>
      <c r="V80" s="660"/>
      <c r="W80" s="660"/>
      <c r="X80" s="660"/>
      <c r="Y80" s="659" t="s">
        <v>985</v>
      </c>
      <c r="Z80" s="660">
        <f t="shared" ref="Z80:AF80" si="66">Z74+Z79</f>
        <v>24</v>
      </c>
      <c r="AA80" s="660">
        <f t="shared" si="66"/>
        <v>100</v>
      </c>
      <c r="AB80" s="660">
        <f t="shared" si="66"/>
        <v>45</v>
      </c>
      <c r="AC80" s="660">
        <f t="shared" si="66"/>
        <v>55</v>
      </c>
      <c r="AD80" s="660">
        <f t="shared" si="66"/>
        <v>20</v>
      </c>
      <c r="AE80" s="660">
        <f t="shared" si="66"/>
        <v>9</v>
      </c>
      <c r="AF80" s="660">
        <f t="shared" si="66"/>
        <v>11</v>
      </c>
      <c r="AG80" s="660"/>
      <c r="AH80" s="660"/>
      <c r="AI80" s="660"/>
      <c r="AJ80" s="659" t="s">
        <v>985</v>
      </c>
      <c r="AK80" s="660">
        <f t="shared" ref="AK80:AQ80" si="67">AK74+AK79</f>
        <v>24</v>
      </c>
      <c r="AL80" s="660">
        <f t="shared" si="67"/>
        <v>95</v>
      </c>
      <c r="AM80" s="660">
        <f t="shared" si="67"/>
        <v>30</v>
      </c>
      <c r="AN80" s="660">
        <f t="shared" si="67"/>
        <v>65</v>
      </c>
      <c r="AO80" s="660">
        <f t="shared" si="67"/>
        <v>19</v>
      </c>
      <c r="AP80" s="660">
        <f t="shared" si="67"/>
        <v>7</v>
      </c>
      <c r="AQ80" s="660">
        <f t="shared" si="67"/>
        <v>12</v>
      </c>
      <c r="AR80" s="660"/>
      <c r="AS80" s="658"/>
      <c r="AT80" s="658"/>
      <c r="AU80" s="659" t="s">
        <v>985</v>
      </c>
      <c r="AV80" s="658">
        <f t="shared" ref="AV80:BB80" si="68">AV74+AV79</f>
        <v>24</v>
      </c>
      <c r="AW80" s="658">
        <f t="shared" si="68"/>
        <v>95</v>
      </c>
      <c r="AX80" s="658">
        <f t="shared" si="68"/>
        <v>45</v>
      </c>
      <c r="AY80" s="658">
        <f t="shared" si="68"/>
        <v>50</v>
      </c>
      <c r="AZ80" s="658">
        <f t="shared" si="68"/>
        <v>19</v>
      </c>
      <c r="BA80" s="658">
        <f t="shared" si="68"/>
        <v>9</v>
      </c>
      <c r="BB80" s="658">
        <f t="shared" si="68"/>
        <v>10</v>
      </c>
      <c r="BC80" s="658"/>
      <c r="BD80" s="658"/>
      <c r="BE80" s="658"/>
      <c r="BF80" s="659" t="s">
        <v>985</v>
      </c>
      <c r="BG80" s="658">
        <f t="shared" ref="BG80:BM80" si="69">BG74+BG79</f>
        <v>24</v>
      </c>
      <c r="BH80" s="658">
        <f t="shared" si="69"/>
        <v>95</v>
      </c>
      <c r="BI80" s="658">
        <f t="shared" si="69"/>
        <v>45</v>
      </c>
      <c r="BJ80" s="658">
        <f t="shared" si="69"/>
        <v>50</v>
      </c>
      <c r="BK80" s="658">
        <f t="shared" si="69"/>
        <v>19</v>
      </c>
      <c r="BL80" s="658">
        <f t="shared" si="69"/>
        <v>9</v>
      </c>
      <c r="BM80" s="658">
        <f t="shared" si="69"/>
        <v>10</v>
      </c>
      <c r="BN80" s="658"/>
    </row>
    <row r="81" spans="1:66" ht="17.25" thickTop="1" thickBot="1" x14ac:dyDescent="0.3">
      <c r="A81" s="660"/>
      <c r="B81" s="660"/>
      <c r="C81" s="659" t="s">
        <v>269</v>
      </c>
      <c r="D81" s="660">
        <f t="shared" ref="D81:J81" si="70">D69+D80</f>
        <v>210</v>
      </c>
      <c r="E81" s="660">
        <f t="shared" si="70"/>
        <v>930</v>
      </c>
      <c r="F81" s="660">
        <f t="shared" si="70"/>
        <v>360</v>
      </c>
      <c r="G81" s="660">
        <f t="shared" si="70"/>
        <v>570</v>
      </c>
      <c r="H81" s="660">
        <f t="shared" si="70"/>
        <v>181</v>
      </c>
      <c r="I81" s="660">
        <f t="shared" si="70"/>
        <v>68</v>
      </c>
      <c r="J81" s="660">
        <f t="shared" si="70"/>
        <v>113</v>
      </c>
      <c r="K81" s="660"/>
      <c r="L81" s="660"/>
      <c r="M81" s="660"/>
      <c r="N81" s="659" t="s">
        <v>269</v>
      </c>
      <c r="O81" s="660">
        <f t="shared" ref="O81:U81" si="71">O69+O80</f>
        <v>210</v>
      </c>
      <c r="P81" s="660">
        <f t="shared" si="71"/>
        <v>930</v>
      </c>
      <c r="Q81" s="660">
        <f t="shared" si="71"/>
        <v>360</v>
      </c>
      <c r="R81" s="660">
        <f t="shared" si="71"/>
        <v>570</v>
      </c>
      <c r="S81" s="660">
        <f t="shared" si="71"/>
        <v>181</v>
      </c>
      <c r="T81" s="660">
        <f t="shared" si="71"/>
        <v>68</v>
      </c>
      <c r="U81" s="660">
        <f t="shared" si="71"/>
        <v>113</v>
      </c>
      <c r="V81" s="660"/>
      <c r="W81" s="660"/>
      <c r="X81" s="660"/>
      <c r="Y81" s="659" t="s">
        <v>269</v>
      </c>
      <c r="Z81" s="660">
        <f t="shared" ref="Z81:AF81" si="72">Z69+Z80</f>
        <v>240</v>
      </c>
      <c r="AA81" s="660">
        <f t="shared" si="72"/>
        <v>1160</v>
      </c>
      <c r="AB81" s="660">
        <f t="shared" si="72"/>
        <v>465</v>
      </c>
      <c r="AC81" s="660">
        <f t="shared" si="72"/>
        <v>695</v>
      </c>
      <c r="AD81" s="660">
        <f t="shared" si="72"/>
        <v>219</v>
      </c>
      <c r="AE81" s="660">
        <f t="shared" si="72"/>
        <v>86</v>
      </c>
      <c r="AF81" s="660">
        <f t="shared" si="72"/>
        <v>133</v>
      </c>
      <c r="AG81" s="660"/>
      <c r="AH81" s="660"/>
      <c r="AI81" s="660"/>
      <c r="AJ81" s="659" t="s">
        <v>269</v>
      </c>
      <c r="AK81" s="660">
        <f t="shared" ref="AK81:AQ81" si="73">AK69+AK80</f>
        <v>210</v>
      </c>
      <c r="AL81" s="660">
        <f t="shared" si="73"/>
        <v>935</v>
      </c>
      <c r="AM81" s="660">
        <f t="shared" si="73"/>
        <v>345</v>
      </c>
      <c r="AN81" s="660">
        <f t="shared" si="73"/>
        <v>590</v>
      </c>
      <c r="AO81" s="660">
        <f t="shared" si="73"/>
        <v>182</v>
      </c>
      <c r="AP81" s="660">
        <f t="shared" si="73"/>
        <v>66</v>
      </c>
      <c r="AQ81" s="660">
        <f t="shared" si="73"/>
        <v>116</v>
      </c>
      <c r="AR81" s="660"/>
      <c r="AS81" s="658"/>
      <c r="AT81" s="658"/>
      <c r="AU81" s="659" t="s">
        <v>269</v>
      </c>
      <c r="AV81" s="658">
        <f t="shared" ref="AV81:BB81" si="74">AV69+AV80</f>
        <v>240</v>
      </c>
      <c r="AW81" s="658">
        <f t="shared" si="74"/>
        <v>1165</v>
      </c>
      <c r="AX81" s="658">
        <f t="shared" si="74"/>
        <v>445</v>
      </c>
      <c r="AY81" s="658">
        <f t="shared" si="74"/>
        <v>720</v>
      </c>
      <c r="AZ81" s="658">
        <f t="shared" si="74"/>
        <v>220</v>
      </c>
      <c r="BA81" s="658">
        <f t="shared" si="74"/>
        <v>83</v>
      </c>
      <c r="BB81" s="658">
        <f t="shared" si="74"/>
        <v>137</v>
      </c>
      <c r="BC81" s="658"/>
      <c r="BD81" s="658"/>
      <c r="BE81" s="658"/>
      <c r="BF81" s="659" t="s">
        <v>269</v>
      </c>
      <c r="BG81" s="658">
        <f t="shared" ref="BG81:BM81" si="75">BG69+BG80</f>
        <v>240</v>
      </c>
      <c r="BH81" s="658">
        <f t="shared" si="75"/>
        <v>1165</v>
      </c>
      <c r="BI81" s="658">
        <f t="shared" si="75"/>
        <v>445</v>
      </c>
      <c r="BJ81" s="658">
        <f t="shared" si="75"/>
        <v>720</v>
      </c>
      <c r="BK81" s="658">
        <f t="shared" si="75"/>
        <v>220</v>
      </c>
      <c r="BL81" s="658">
        <f t="shared" si="75"/>
        <v>83</v>
      </c>
      <c r="BM81" s="658">
        <f t="shared" si="75"/>
        <v>137</v>
      </c>
      <c r="BN81" s="658"/>
    </row>
    <row r="82" spans="1:66" ht="17.25" thickTop="1" thickBot="1" x14ac:dyDescent="0.3"/>
    <row r="83" spans="1:66" x14ac:dyDescent="0.25">
      <c r="C83" s="657"/>
      <c r="D83" s="656" t="s">
        <v>334</v>
      </c>
      <c r="E83" s="656" t="s">
        <v>738</v>
      </c>
      <c r="F83" s="656"/>
      <c r="G83" s="656"/>
      <c r="H83" s="655" t="s">
        <v>739</v>
      </c>
      <c r="N83" s="657"/>
      <c r="O83" s="656" t="s">
        <v>334</v>
      </c>
      <c r="P83" s="656" t="s">
        <v>738</v>
      </c>
      <c r="Q83" s="656"/>
      <c r="R83" s="656"/>
      <c r="S83" s="655" t="s">
        <v>739</v>
      </c>
      <c r="Y83" s="657"/>
      <c r="Z83" s="656" t="s">
        <v>334</v>
      </c>
      <c r="AA83" s="656" t="s">
        <v>738</v>
      </c>
      <c r="AB83" s="656"/>
      <c r="AC83" s="656"/>
      <c r="AD83" s="655" t="s">
        <v>739</v>
      </c>
      <c r="AJ83" s="657"/>
      <c r="AK83" s="656" t="s">
        <v>334</v>
      </c>
      <c r="AL83" s="656" t="s">
        <v>738</v>
      </c>
      <c r="AM83" s="656"/>
      <c r="AN83" s="656"/>
      <c r="AO83" s="655" t="s">
        <v>739</v>
      </c>
      <c r="AU83" s="657"/>
      <c r="AV83" s="656" t="s">
        <v>334</v>
      </c>
      <c r="AW83" s="656" t="s">
        <v>738</v>
      </c>
      <c r="AX83" s="656"/>
      <c r="AY83" s="656"/>
      <c r="AZ83" s="655" t="s">
        <v>739</v>
      </c>
      <c r="BF83" s="657"/>
      <c r="BG83" s="656" t="s">
        <v>334</v>
      </c>
      <c r="BH83" s="656" t="s">
        <v>738</v>
      </c>
      <c r="BI83" s="656"/>
      <c r="BJ83" s="656"/>
      <c r="BK83" s="655" t="s">
        <v>739</v>
      </c>
    </row>
    <row r="84" spans="1:66" x14ac:dyDescent="0.25">
      <c r="C84" s="654" t="s">
        <v>740</v>
      </c>
      <c r="D84" s="653">
        <v>171</v>
      </c>
      <c r="E84" s="653">
        <v>785</v>
      </c>
      <c r="F84" s="653"/>
      <c r="G84" s="653"/>
      <c r="H84" s="652">
        <v>144</v>
      </c>
      <c r="N84" s="654" t="s">
        <v>740</v>
      </c>
      <c r="O84" s="653">
        <v>171</v>
      </c>
      <c r="P84" s="653"/>
      <c r="Q84" s="653"/>
      <c r="R84" s="653"/>
      <c r="S84" s="652">
        <v>144</v>
      </c>
      <c r="Y84" s="654" t="s">
        <v>740</v>
      </c>
      <c r="Z84" s="653">
        <v>201</v>
      </c>
      <c r="AA84" s="653"/>
      <c r="AB84" s="653"/>
      <c r="AC84" s="653"/>
      <c r="AD84" s="652">
        <v>181</v>
      </c>
      <c r="AJ84" s="654" t="s">
        <v>740</v>
      </c>
      <c r="AK84" s="653">
        <v>171</v>
      </c>
      <c r="AL84" s="653">
        <v>790</v>
      </c>
      <c r="AM84" s="653"/>
      <c r="AN84" s="653"/>
      <c r="AO84" s="652">
        <v>145</v>
      </c>
      <c r="AU84" s="654" t="s">
        <v>740</v>
      </c>
      <c r="AV84" s="653">
        <v>201</v>
      </c>
      <c r="AW84" s="653">
        <v>1020</v>
      </c>
      <c r="AX84" s="653"/>
      <c r="AY84" s="653"/>
      <c r="AZ84" s="652">
        <v>183</v>
      </c>
      <c r="BF84" s="654" t="s">
        <v>740</v>
      </c>
      <c r="BG84" s="653">
        <v>201</v>
      </c>
      <c r="BH84" s="653"/>
      <c r="BI84" s="653"/>
      <c r="BJ84" s="653"/>
      <c r="BK84" s="652">
        <v>183</v>
      </c>
    </row>
    <row r="85" spans="1:66" x14ac:dyDescent="0.25">
      <c r="C85" s="654" t="s">
        <v>741</v>
      </c>
      <c r="D85" s="653">
        <v>0</v>
      </c>
      <c r="E85" s="653">
        <v>0</v>
      </c>
      <c r="F85" s="653"/>
      <c r="G85" s="653"/>
      <c r="H85" s="652">
        <v>0</v>
      </c>
      <c r="N85" s="654" t="s">
        <v>741</v>
      </c>
      <c r="O85" s="653">
        <v>0</v>
      </c>
      <c r="P85" s="653"/>
      <c r="Q85" s="653"/>
      <c r="R85" s="653"/>
      <c r="S85" s="652">
        <v>0</v>
      </c>
      <c r="Y85" s="654" t="s">
        <v>741</v>
      </c>
      <c r="Z85" s="653">
        <v>0</v>
      </c>
      <c r="AA85" s="653"/>
      <c r="AB85" s="653"/>
      <c r="AC85" s="653"/>
      <c r="AD85" s="652">
        <v>0</v>
      </c>
      <c r="AJ85" s="654" t="s">
        <v>741</v>
      </c>
      <c r="AK85" s="653">
        <v>0</v>
      </c>
      <c r="AL85" s="653">
        <v>0</v>
      </c>
      <c r="AM85" s="653"/>
      <c r="AN85" s="653"/>
      <c r="AO85" s="652">
        <v>0</v>
      </c>
      <c r="AU85" s="654" t="s">
        <v>741</v>
      </c>
      <c r="AV85" s="653">
        <v>0</v>
      </c>
      <c r="AW85" s="653">
        <v>0</v>
      </c>
      <c r="AX85" s="653"/>
      <c r="AY85" s="653"/>
      <c r="AZ85" s="652">
        <v>0</v>
      </c>
      <c r="BF85" s="654" t="s">
        <v>741</v>
      </c>
      <c r="BG85" s="653">
        <v>0</v>
      </c>
      <c r="BH85" s="653"/>
      <c r="BI85" s="653"/>
      <c r="BJ85" s="653"/>
      <c r="BK85" s="652">
        <v>0</v>
      </c>
    </row>
    <row r="86" spans="1:66" x14ac:dyDescent="0.25">
      <c r="C86" s="654" t="s">
        <v>742</v>
      </c>
      <c r="D86" s="653">
        <v>9</v>
      </c>
      <c r="E86" s="653">
        <v>30</v>
      </c>
      <c r="F86" s="653"/>
      <c r="G86" s="653"/>
      <c r="H86" s="652">
        <v>6</v>
      </c>
      <c r="N86" s="654" t="s">
        <v>742</v>
      </c>
      <c r="O86" s="653">
        <v>0</v>
      </c>
      <c r="P86" s="653"/>
      <c r="Q86" s="653"/>
      <c r="R86" s="653"/>
      <c r="S86" s="652">
        <v>0</v>
      </c>
      <c r="Y86" s="654" t="s">
        <v>742</v>
      </c>
      <c r="Z86" s="653">
        <v>0</v>
      </c>
      <c r="AA86" s="653"/>
      <c r="AB86" s="653"/>
      <c r="AC86" s="653"/>
      <c r="AD86" s="652">
        <v>0</v>
      </c>
      <c r="AJ86" s="654" t="s">
        <v>742</v>
      </c>
      <c r="AK86" s="653">
        <v>6</v>
      </c>
      <c r="AL86" s="653">
        <v>20</v>
      </c>
      <c r="AM86" s="653"/>
      <c r="AN86" s="653"/>
      <c r="AO86" s="652">
        <v>4</v>
      </c>
      <c r="AU86" s="654" t="s">
        <v>742</v>
      </c>
      <c r="AV86" s="653">
        <v>9</v>
      </c>
      <c r="AW86" s="653">
        <v>30</v>
      </c>
      <c r="AX86" s="653"/>
      <c r="AY86" s="653"/>
      <c r="AZ86" s="652">
        <v>6</v>
      </c>
      <c r="BF86" s="654" t="s">
        <v>742</v>
      </c>
      <c r="BG86" s="653">
        <v>0</v>
      </c>
      <c r="BH86" s="653"/>
      <c r="BI86" s="653"/>
      <c r="BJ86" s="653"/>
      <c r="BK86" s="652">
        <v>0</v>
      </c>
    </row>
    <row r="87" spans="1:66" x14ac:dyDescent="0.25">
      <c r="C87" s="654" t="s">
        <v>743</v>
      </c>
      <c r="D87" s="653">
        <v>6</v>
      </c>
      <c r="E87" s="653">
        <v>20</v>
      </c>
      <c r="F87" s="653"/>
      <c r="G87" s="653"/>
      <c r="H87" s="652">
        <v>4</v>
      </c>
      <c r="N87" s="654" t="s">
        <v>743</v>
      </c>
      <c r="O87" s="653">
        <v>15</v>
      </c>
      <c r="P87" s="653"/>
      <c r="Q87" s="653"/>
      <c r="R87" s="653"/>
      <c r="S87" s="652">
        <v>10</v>
      </c>
      <c r="Y87" s="654" t="s">
        <v>743</v>
      </c>
      <c r="Z87" s="653">
        <v>15</v>
      </c>
      <c r="AA87" s="653"/>
      <c r="AB87" s="653"/>
      <c r="AC87" s="653"/>
      <c r="AD87" s="652">
        <v>10</v>
      </c>
      <c r="AJ87" s="654" t="s">
        <v>743</v>
      </c>
      <c r="AK87" s="653">
        <v>9</v>
      </c>
      <c r="AL87" s="653">
        <v>30</v>
      </c>
      <c r="AM87" s="653"/>
      <c r="AN87" s="653"/>
      <c r="AO87" s="652">
        <v>6</v>
      </c>
      <c r="AU87" s="654" t="s">
        <v>743</v>
      </c>
      <c r="AV87" s="653">
        <v>6</v>
      </c>
      <c r="AW87" s="653">
        <v>20</v>
      </c>
      <c r="AX87" s="653"/>
      <c r="AY87" s="653"/>
      <c r="AZ87" s="652">
        <v>4</v>
      </c>
      <c r="BF87" s="654" t="s">
        <v>743</v>
      </c>
      <c r="BG87" s="653">
        <v>15</v>
      </c>
      <c r="BH87" s="653"/>
      <c r="BI87" s="653"/>
      <c r="BJ87" s="653"/>
      <c r="BK87" s="652">
        <v>10</v>
      </c>
    </row>
    <row r="88" spans="1:66" x14ac:dyDescent="0.25">
      <c r="C88" s="654" t="s">
        <v>744</v>
      </c>
      <c r="D88" s="653">
        <v>24</v>
      </c>
      <c r="E88" s="653">
        <v>95</v>
      </c>
      <c r="F88" s="653"/>
      <c r="G88" s="653"/>
      <c r="H88" s="652">
        <v>19</v>
      </c>
      <c r="N88" s="654" t="s">
        <v>744</v>
      </c>
      <c r="O88" s="653">
        <v>24</v>
      </c>
      <c r="P88" s="653"/>
      <c r="Q88" s="653"/>
      <c r="R88" s="653"/>
      <c r="S88" s="652">
        <v>19</v>
      </c>
      <c r="Y88" s="654" t="s">
        <v>744</v>
      </c>
      <c r="Z88" s="653">
        <v>24</v>
      </c>
      <c r="AA88" s="653"/>
      <c r="AB88" s="653"/>
      <c r="AC88" s="653"/>
      <c r="AD88" s="652">
        <v>20</v>
      </c>
      <c r="AJ88" s="654" t="s">
        <v>744</v>
      </c>
      <c r="AK88" s="653">
        <v>24</v>
      </c>
      <c r="AL88" s="653">
        <v>95</v>
      </c>
      <c r="AM88" s="653"/>
      <c r="AN88" s="653"/>
      <c r="AO88" s="652">
        <v>19</v>
      </c>
      <c r="AU88" s="654" t="s">
        <v>744</v>
      </c>
      <c r="AV88" s="653">
        <v>24</v>
      </c>
      <c r="AW88" s="653">
        <v>95</v>
      </c>
      <c r="AX88" s="653"/>
      <c r="AY88" s="653"/>
      <c r="AZ88" s="652">
        <v>19</v>
      </c>
      <c r="BF88" s="654" t="s">
        <v>744</v>
      </c>
      <c r="BG88" s="653">
        <v>24</v>
      </c>
      <c r="BH88" s="653"/>
      <c r="BI88" s="653"/>
      <c r="BJ88" s="653"/>
      <c r="BK88" s="652">
        <v>19</v>
      </c>
    </row>
    <row r="89" spans="1:66" x14ac:dyDescent="0.25">
      <c r="C89" s="654" t="s">
        <v>745</v>
      </c>
      <c r="D89" s="653">
        <v>0</v>
      </c>
      <c r="E89" s="653">
        <v>0</v>
      </c>
      <c r="F89" s="653"/>
      <c r="G89" s="653"/>
      <c r="H89" s="652">
        <v>8</v>
      </c>
      <c r="N89" s="654" t="s">
        <v>745</v>
      </c>
      <c r="O89" s="653">
        <v>0</v>
      </c>
      <c r="P89" s="653"/>
      <c r="Q89" s="653"/>
      <c r="R89" s="653"/>
      <c r="S89" s="652">
        <v>8</v>
      </c>
      <c r="Y89" s="654" t="s">
        <v>745</v>
      </c>
      <c r="Z89" s="653">
        <v>0</v>
      </c>
      <c r="AA89" s="653"/>
      <c r="AB89" s="653"/>
      <c r="AC89" s="653"/>
      <c r="AD89" s="652">
        <v>8</v>
      </c>
      <c r="AJ89" s="654" t="s">
        <v>745</v>
      </c>
      <c r="AK89" s="653">
        <v>0</v>
      </c>
      <c r="AL89" s="653">
        <v>0</v>
      </c>
      <c r="AM89" s="653"/>
      <c r="AN89" s="653"/>
      <c r="AO89" s="652">
        <v>8</v>
      </c>
      <c r="AU89" s="654" t="s">
        <v>745</v>
      </c>
      <c r="AV89" s="653">
        <v>0</v>
      </c>
      <c r="AW89" s="653">
        <v>0</v>
      </c>
      <c r="AX89" s="653"/>
      <c r="AY89" s="653"/>
      <c r="AZ89" s="652">
        <v>8</v>
      </c>
      <c r="BF89" s="654" t="s">
        <v>745</v>
      </c>
      <c r="BG89" s="653">
        <v>0</v>
      </c>
      <c r="BH89" s="653"/>
      <c r="BI89" s="653"/>
      <c r="BJ89" s="653"/>
      <c r="BK89" s="652">
        <v>8</v>
      </c>
    </row>
    <row r="90" spans="1:66" x14ac:dyDescent="0.25">
      <c r="C90" s="654" t="s">
        <v>746</v>
      </c>
      <c r="D90" s="653">
        <v>0</v>
      </c>
      <c r="E90" s="653">
        <v>0</v>
      </c>
      <c r="F90" s="653"/>
      <c r="G90" s="653"/>
      <c r="H90" s="652">
        <v>0</v>
      </c>
      <c r="N90" s="654" t="s">
        <v>746</v>
      </c>
      <c r="O90" s="653">
        <v>0</v>
      </c>
      <c r="P90" s="653"/>
      <c r="Q90" s="653"/>
      <c r="R90" s="653"/>
      <c r="S90" s="652">
        <v>0</v>
      </c>
      <c r="Y90" s="654" t="s">
        <v>746</v>
      </c>
      <c r="Z90" s="653">
        <v>0</v>
      </c>
      <c r="AA90" s="653"/>
      <c r="AB90" s="653"/>
      <c r="AC90" s="653"/>
      <c r="AD90" s="652">
        <v>0</v>
      </c>
      <c r="AJ90" s="654" t="s">
        <v>746</v>
      </c>
      <c r="AK90" s="653">
        <v>0</v>
      </c>
      <c r="AL90" s="653">
        <v>0</v>
      </c>
      <c r="AM90" s="653"/>
      <c r="AN90" s="653"/>
      <c r="AO90" s="652">
        <v>0</v>
      </c>
      <c r="AU90" s="654" t="s">
        <v>746</v>
      </c>
      <c r="AV90" s="653">
        <v>0</v>
      </c>
      <c r="AW90" s="653">
        <v>0</v>
      </c>
      <c r="AX90" s="653"/>
      <c r="AY90" s="653"/>
      <c r="AZ90" s="652">
        <v>0</v>
      </c>
      <c r="BF90" s="654" t="s">
        <v>746</v>
      </c>
      <c r="BG90" s="653">
        <v>0</v>
      </c>
      <c r="BH90" s="653"/>
      <c r="BI90" s="653"/>
      <c r="BJ90" s="653"/>
      <c r="BK90" s="652">
        <v>0</v>
      </c>
    </row>
    <row r="91" spans="1:66" ht="16.5" thickBot="1" x14ac:dyDescent="0.3">
      <c r="C91" s="651" t="s">
        <v>747</v>
      </c>
      <c r="D91" s="650">
        <f>SUM(D84:D90)</f>
        <v>210</v>
      </c>
      <c r="E91" s="650">
        <f>SUM(E84:E90)</f>
        <v>930</v>
      </c>
      <c r="F91" s="650"/>
      <c r="G91" s="650"/>
      <c r="H91" s="649">
        <f>SUM(H84:H90)</f>
        <v>181</v>
      </c>
      <c r="N91" s="651" t="s">
        <v>747</v>
      </c>
      <c r="O91" s="650">
        <f>SUM(O84:O90)</f>
        <v>210</v>
      </c>
      <c r="P91" s="650"/>
      <c r="Q91" s="650"/>
      <c r="R91" s="650"/>
      <c r="S91" s="649">
        <f>SUM(S84:S90)</f>
        <v>181</v>
      </c>
      <c r="Y91" s="651" t="s">
        <v>747</v>
      </c>
      <c r="Z91" s="650">
        <f>SUM(Z84:Z90)</f>
        <v>240</v>
      </c>
      <c r="AA91" s="650"/>
      <c r="AB91" s="650"/>
      <c r="AC91" s="650"/>
      <c r="AD91" s="649">
        <f>SUM(AD84:AD90)</f>
        <v>219</v>
      </c>
      <c r="AJ91" s="651" t="s">
        <v>747</v>
      </c>
      <c r="AK91" s="650">
        <f>SUM(AK84:AK90)</f>
        <v>210</v>
      </c>
      <c r="AL91" s="650">
        <f>SUM(AL84:AL90)</f>
        <v>935</v>
      </c>
      <c r="AM91" s="650"/>
      <c r="AN91" s="650"/>
      <c r="AO91" s="649">
        <f>SUM(AO84:AO90)</f>
        <v>182</v>
      </c>
      <c r="AU91" s="651" t="s">
        <v>747</v>
      </c>
      <c r="AV91" s="650">
        <f>SUM(AV84:AV90)</f>
        <v>240</v>
      </c>
      <c r="AW91" s="650">
        <f>SUM(AW84:AW90)</f>
        <v>1165</v>
      </c>
      <c r="AX91" s="650"/>
      <c r="AY91" s="650"/>
      <c r="AZ91" s="649">
        <f>SUM(AZ84:AZ90)</f>
        <v>220</v>
      </c>
      <c r="BF91" s="651" t="s">
        <v>747</v>
      </c>
      <c r="BG91" s="650">
        <f>SUM(BG84:BG90)</f>
        <v>240</v>
      </c>
      <c r="BH91" s="650"/>
      <c r="BI91" s="650"/>
      <c r="BJ91" s="650"/>
      <c r="BK91" s="649">
        <f>SUM(BK84:BK90)</f>
        <v>220</v>
      </c>
    </row>
  </sheetData>
  <mergeCells count="3">
    <mergeCell ref="BO1:BY1"/>
    <mergeCell ref="BO39:BY39"/>
    <mergeCell ref="BO60:BY60"/>
  </mergeCells>
  <pageMargins left="0.7" right="0.7" top="0.75" bottom="0.75" header="0.3" footer="0.3"/>
  <pageSetup paperSize="9" scale="64" orientation="portrait" r:id="rId1"/>
  <colBreaks count="6" manualBreakCount="6">
    <brk id="11" max="1048575" man="1"/>
    <brk id="22" max="1048575" man="1"/>
    <brk id="33" max="1048575" man="1"/>
    <brk id="44" max="1048575" man="1"/>
    <brk id="55" max="1048575" man="1"/>
    <brk id="6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173"/>
  <sheetViews>
    <sheetView zoomScale="70" zoomScaleNormal="70" zoomScaleSheetLayoutView="89" workbookViewId="0">
      <pane xSplit="1" ySplit="2" topLeftCell="B3" activePane="bottomRight" state="frozen"/>
      <selection pane="topRight" activeCell="B1" sqref="B1"/>
      <selection pane="bottomLeft" activeCell="A3" sqref="A3"/>
      <selection pane="bottomRight" activeCell="U61" sqref="U61"/>
    </sheetView>
  </sheetViews>
  <sheetFormatPr defaultColWidth="8.85546875" defaultRowHeight="15.75" x14ac:dyDescent="0.2"/>
  <cols>
    <col min="1" max="1" width="7.5703125" style="148" bestFit="1" customWidth="1"/>
    <col min="2" max="2" width="49.7109375" style="14" bestFit="1" customWidth="1"/>
    <col min="3" max="3" width="11.28515625" style="14" bestFit="1" customWidth="1"/>
    <col min="4" max="6" width="7.28515625" style="14" customWidth="1"/>
    <col min="7" max="7" width="8.7109375" style="14" bestFit="1" customWidth="1"/>
    <col min="8" max="8" width="6.42578125" style="14" customWidth="1"/>
    <col min="9" max="9" width="6.28515625" style="14" bestFit="1" customWidth="1"/>
    <col min="10" max="10" width="17.42578125" style="14" bestFit="1" customWidth="1"/>
    <col min="11" max="11" width="20.42578125" style="14" bestFit="1" customWidth="1"/>
    <col min="12" max="12" width="7.5703125" style="148" bestFit="1" customWidth="1"/>
    <col min="13" max="13" width="49.7109375" style="14" bestFit="1" customWidth="1"/>
    <col min="14" max="14" width="11.42578125" style="14" bestFit="1" customWidth="1"/>
    <col min="15" max="15" width="8.42578125" style="14" customWidth="1"/>
    <col min="16" max="17" width="7.28515625" style="14" customWidth="1"/>
    <col min="18" max="18" width="8.7109375" style="14" bestFit="1" customWidth="1"/>
    <col min="19" max="20" width="6.28515625" style="14" bestFit="1" customWidth="1"/>
    <col min="21" max="21" width="17.7109375" style="14" bestFit="1" customWidth="1"/>
    <col min="22" max="22" width="20.42578125" style="14" bestFit="1" customWidth="1"/>
    <col min="23" max="23" width="8.140625" style="14" customWidth="1"/>
    <col min="24" max="24" width="59.28515625" style="14" customWidth="1"/>
    <col min="25" max="25" width="7.42578125" style="14" bestFit="1" customWidth="1"/>
    <col min="26" max="26" width="7.42578125" style="14" customWidth="1"/>
    <col min="27" max="28" width="7.28515625" style="14" customWidth="1"/>
    <col min="29" max="31" width="6.42578125" style="14" customWidth="1"/>
    <col min="32" max="32" width="20.140625" style="14" bestFit="1" customWidth="1"/>
    <col min="33" max="33" width="14.42578125" style="14" customWidth="1"/>
    <col min="34" max="41" width="8.85546875" style="14"/>
    <col min="42" max="223" width="8.85546875" style="9"/>
    <col min="224" max="224" width="6.42578125" style="9" bestFit="1" customWidth="1"/>
    <col min="225" max="225" width="49.7109375" style="9" bestFit="1" customWidth="1"/>
    <col min="226" max="226" width="11.28515625" style="9" bestFit="1" customWidth="1"/>
    <col min="227" max="227" width="8.7109375" style="9" bestFit="1" customWidth="1"/>
    <col min="228" max="228" width="6.42578125" style="9" customWidth="1"/>
    <col min="229" max="229" width="6.28515625" style="9" bestFit="1" customWidth="1"/>
    <col min="230" max="230" width="15.85546875" style="9" bestFit="1" customWidth="1"/>
    <col min="231" max="231" width="6.42578125" style="9" bestFit="1" customWidth="1"/>
    <col min="232" max="232" width="49.7109375" style="9" bestFit="1" customWidth="1"/>
    <col min="233" max="233" width="9.140625" style="9" customWidth="1"/>
    <col min="234" max="234" width="9.28515625" style="9" customWidth="1"/>
    <col min="235" max="236" width="6.42578125" style="9" customWidth="1"/>
    <col min="237" max="237" width="15.85546875" style="9" bestFit="1" customWidth="1"/>
    <col min="238" max="238" width="6.42578125" style="9" bestFit="1" customWidth="1"/>
    <col min="239" max="239" width="49.7109375" style="9" bestFit="1" customWidth="1"/>
    <col min="240" max="241" width="8.7109375" style="9" bestFit="1" customWidth="1"/>
    <col min="242" max="243" width="6.28515625" style="9" bestFit="1" customWidth="1"/>
    <col min="244" max="244" width="18.28515625" style="9" customWidth="1"/>
    <col min="245" max="245" width="6.42578125" style="9" bestFit="1" customWidth="1"/>
    <col min="246" max="246" width="49.7109375" style="9" bestFit="1" customWidth="1"/>
    <col min="247" max="247" width="8.42578125" style="9" customWidth="1"/>
    <col min="248" max="248" width="8.7109375" style="9" bestFit="1" customWidth="1"/>
    <col min="249" max="250" width="6.28515625" style="9" bestFit="1" customWidth="1"/>
    <col min="251" max="251" width="15.85546875" style="9" bestFit="1" customWidth="1"/>
    <col min="252" max="252" width="6.42578125" style="9" bestFit="1" customWidth="1"/>
    <col min="253" max="253" width="51" style="9" customWidth="1"/>
    <col min="254" max="255" width="8.7109375" style="9" bestFit="1" customWidth="1"/>
    <col min="256" max="257" width="6.28515625" style="9" bestFit="1" customWidth="1"/>
    <col min="258" max="258" width="15.85546875" style="9" bestFit="1" customWidth="1"/>
    <col min="259" max="479" width="8.85546875" style="9"/>
    <col min="480" max="480" width="6.42578125" style="9" bestFit="1" customWidth="1"/>
    <col min="481" max="481" width="49.7109375" style="9" bestFit="1" customWidth="1"/>
    <col min="482" max="482" width="11.28515625" style="9" bestFit="1" customWidth="1"/>
    <col min="483" max="483" width="8.7109375" style="9" bestFit="1" customWidth="1"/>
    <col min="484" max="484" width="6.42578125" style="9" customWidth="1"/>
    <col min="485" max="485" width="6.28515625" style="9" bestFit="1" customWidth="1"/>
    <col min="486" max="486" width="15.85546875" style="9" bestFit="1" customWidth="1"/>
    <col min="487" max="487" width="6.42578125" style="9" bestFit="1" customWidth="1"/>
    <col min="488" max="488" width="49.7109375" style="9" bestFit="1" customWidth="1"/>
    <col min="489" max="489" width="9.140625" style="9" customWidth="1"/>
    <col min="490" max="490" width="9.28515625" style="9" customWidth="1"/>
    <col min="491" max="492" width="6.42578125" style="9" customWidth="1"/>
    <col min="493" max="493" width="15.85546875" style="9" bestFit="1" customWidth="1"/>
    <col min="494" max="494" width="6.42578125" style="9" bestFit="1" customWidth="1"/>
    <col min="495" max="495" width="49.7109375" style="9" bestFit="1" customWidth="1"/>
    <col min="496" max="497" width="8.7109375" style="9" bestFit="1" customWidth="1"/>
    <col min="498" max="499" width="6.28515625" style="9" bestFit="1" customWidth="1"/>
    <col min="500" max="500" width="18.28515625" style="9" customWidth="1"/>
    <col min="501" max="501" width="6.42578125" style="9" bestFit="1" customWidth="1"/>
    <col min="502" max="502" width="49.7109375" style="9" bestFit="1" customWidth="1"/>
    <col min="503" max="503" width="8.42578125" style="9" customWidth="1"/>
    <col min="504" max="504" width="8.7109375" style="9" bestFit="1" customWidth="1"/>
    <col min="505" max="506" width="6.28515625" style="9" bestFit="1" customWidth="1"/>
    <col min="507" max="507" width="15.85546875" style="9" bestFit="1" customWidth="1"/>
    <col min="508" max="508" width="6.42578125" style="9" bestFit="1" customWidth="1"/>
    <col min="509" max="509" width="51" style="9" customWidth="1"/>
    <col min="510" max="511" width="8.7109375" style="9" bestFit="1" customWidth="1"/>
    <col min="512" max="513" width="6.28515625" style="9" bestFit="1" customWidth="1"/>
    <col min="514" max="514" width="15.85546875" style="9" bestFit="1" customWidth="1"/>
    <col min="515" max="735" width="8.85546875" style="9"/>
    <col min="736" max="736" width="6.42578125" style="9" bestFit="1" customWidth="1"/>
    <col min="737" max="737" width="49.7109375" style="9" bestFit="1" customWidth="1"/>
    <col min="738" max="738" width="11.28515625" style="9" bestFit="1" customWidth="1"/>
    <col min="739" max="739" width="8.7109375" style="9" bestFit="1" customWidth="1"/>
    <col min="740" max="740" width="6.42578125" style="9" customWidth="1"/>
    <col min="741" max="741" width="6.28515625" style="9" bestFit="1" customWidth="1"/>
    <col min="742" max="742" width="15.85546875" style="9" bestFit="1" customWidth="1"/>
    <col min="743" max="743" width="6.42578125" style="9" bestFit="1" customWidth="1"/>
    <col min="744" max="744" width="49.7109375" style="9" bestFit="1" customWidth="1"/>
    <col min="745" max="745" width="9.140625" style="9" customWidth="1"/>
    <col min="746" max="746" width="9.28515625" style="9" customWidth="1"/>
    <col min="747" max="748" width="6.42578125" style="9" customWidth="1"/>
    <col min="749" max="749" width="15.85546875" style="9" bestFit="1" customWidth="1"/>
    <col min="750" max="750" width="6.42578125" style="9" bestFit="1" customWidth="1"/>
    <col min="751" max="751" width="49.7109375" style="9" bestFit="1" customWidth="1"/>
    <col min="752" max="753" width="8.7109375" style="9" bestFit="1" customWidth="1"/>
    <col min="754" max="755" width="6.28515625" style="9" bestFit="1" customWidth="1"/>
    <col min="756" max="756" width="18.28515625" style="9" customWidth="1"/>
    <col min="757" max="757" width="6.42578125" style="9" bestFit="1" customWidth="1"/>
    <col min="758" max="758" width="49.7109375" style="9" bestFit="1" customWidth="1"/>
    <col min="759" max="759" width="8.42578125" style="9" customWidth="1"/>
    <col min="760" max="760" width="8.7109375" style="9" bestFit="1" customWidth="1"/>
    <col min="761" max="762" width="6.28515625" style="9" bestFit="1" customWidth="1"/>
    <col min="763" max="763" width="15.85546875" style="9" bestFit="1" customWidth="1"/>
    <col min="764" max="764" width="6.42578125" style="9" bestFit="1" customWidth="1"/>
    <col min="765" max="765" width="51" style="9" customWidth="1"/>
    <col min="766" max="767" width="8.7109375" style="9" bestFit="1" customWidth="1"/>
    <col min="768" max="769" width="6.28515625" style="9" bestFit="1" customWidth="1"/>
    <col min="770" max="770" width="15.85546875" style="9" bestFit="1" customWidth="1"/>
    <col min="771" max="991" width="8.85546875" style="9"/>
    <col min="992" max="992" width="6.42578125" style="9" bestFit="1" customWidth="1"/>
    <col min="993" max="993" width="49.7109375" style="9" bestFit="1" customWidth="1"/>
    <col min="994" max="994" width="11.28515625" style="9" bestFit="1" customWidth="1"/>
    <col min="995" max="995" width="8.7109375" style="9" bestFit="1" customWidth="1"/>
    <col min="996" max="996" width="6.42578125" style="9" customWidth="1"/>
    <col min="997" max="997" width="6.28515625" style="9" bestFit="1" customWidth="1"/>
    <col min="998" max="998" width="15.85546875" style="9" bestFit="1" customWidth="1"/>
    <col min="999" max="999" width="6.42578125" style="9" bestFit="1" customWidth="1"/>
    <col min="1000" max="1000" width="49.7109375" style="9" bestFit="1" customWidth="1"/>
    <col min="1001" max="1001" width="9.140625" style="9" customWidth="1"/>
    <col min="1002" max="1002" width="9.28515625" style="9" customWidth="1"/>
    <col min="1003" max="1004" width="6.42578125" style="9" customWidth="1"/>
    <col min="1005" max="1005" width="15.85546875" style="9" bestFit="1" customWidth="1"/>
    <col min="1006" max="1006" width="6.42578125" style="9" bestFit="1" customWidth="1"/>
    <col min="1007" max="1007" width="49.7109375" style="9" bestFit="1" customWidth="1"/>
    <col min="1008" max="1009" width="8.7109375" style="9" bestFit="1" customWidth="1"/>
    <col min="1010" max="1011" width="6.28515625" style="9" bestFit="1" customWidth="1"/>
    <col min="1012" max="1012" width="18.28515625" style="9" customWidth="1"/>
    <col min="1013" max="1013" width="6.42578125" style="9" bestFit="1" customWidth="1"/>
    <col min="1014" max="1014" width="49.7109375" style="9" bestFit="1" customWidth="1"/>
    <col min="1015" max="1015" width="8.42578125" style="9" customWidth="1"/>
    <col min="1016" max="1016" width="8.7109375" style="9" bestFit="1" customWidth="1"/>
    <col min="1017" max="1018" width="6.28515625" style="9" bestFit="1" customWidth="1"/>
    <col min="1019" max="1019" width="15.85546875" style="9" bestFit="1" customWidth="1"/>
    <col min="1020" max="1020" width="6.42578125" style="9" bestFit="1" customWidth="1"/>
    <col min="1021" max="1021" width="51" style="9" customWidth="1"/>
    <col min="1022" max="1023" width="8.7109375" style="9" bestFit="1" customWidth="1"/>
    <col min="1024" max="1025" width="6.28515625" style="9" bestFit="1" customWidth="1"/>
    <col min="1026" max="1026" width="15.85546875" style="9" bestFit="1" customWidth="1"/>
    <col min="1027" max="1247" width="8.85546875" style="9"/>
    <col min="1248" max="1248" width="6.42578125" style="9" bestFit="1" customWidth="1"/>
    <col min="1249" max="1249" width="49.7109375" style="9" bestFit="1" customWidth="1"/>
    <col min="1250" max="1250" width="11.28515625" style="9" bestFit="1" customWidth="1"/>
    <col min="1251" max="1251" width="8.7109375" style="9" bestFit="1" customWidth="1"/>
    <col min="1252" max="1252" width="6.42578125" style="9" customWidth="1"/>
    <col min="1253" max="1253" width="6.28515625" style="9" bestFit="1" customWidth="1"/>
    <col min="1254" max="1254" width="15.85546875" style="9" bestFit="1" customWidth="1"/>
    <col min="1255" max="1255" width="6.42578125" style="9" bestFit="1" customWidth="1"/>
    <col min="1256" max="1256" width="49.7109375" style="9" bestFit="1" customWidth="1"/>
    <col min="1257" max="1257" width="9.140625" style="9" customWidth="1"/>
    <col min="1258" max="1258" width="9.28515625" style="9" customWidth="1"/>
    <col min="1259" max="1260" width="6.42578125" style="9" customWidth="1"/>
    <col min="1261" max="1261" width="15.85546875" style="9" bestFit="1" customWidth="1"/>
    <col min="1262" max="1262" width="6.42578125" style="9" bestFit="1" customWidth="1"/>
    <col min="1263" max="1263" width="49.7109375" style="9" bestFit="1" customWidth="1"/>
    <col min="1264" max="1265" width="8.7109375" style="9" bestFit="1" customWidth="1"/>
    <col min="1266" max="1267" width="6.28515625" style="9" bestFit="1" customWidth="1"/>
    <col min="1268" max="1268" width="18.28515625" style="9" customWidth="1"/>
    <col min="1269" max="1269" width="6.42578125" style="9" bestFit="1" customWidth="1"/>
    <col min="1270" max="1270" width="49.7109375" style="9" bestFit="1" customWidth="1"/>
    <col min="1271" max="1271" width="8.42578125" style="9" customWidth="1"/>
    <col min="1272" max="1272" width="8.7109375" style="9" bestFit="1" customWidth="1"/>
    <col min="1273" max="1274" width="6.28515625" style="9" bestFit="1" customWidth="1"/>
    <col min="1275" max="1275" width="15.85546875" style="9" bestFit="1" customWidth="1"/>
    <col min="1276" max="1276" width="6.42578125" style="9" bestFit="1" customWidth="1"/>
    <col min="1277" max="1277" width="51" style="9" customWidth="1"/>
    <col min="1278" max="1279" width="8.7109375" style="9" bestFit="1" customWidth="1"/>
    <col min="1280" max="1281" width="6.28515625" style="9" bestFit="1" customWidth="1"/>
    <col min="1282" max="1282" width="15.85546875" style="9" bestFit="1" customWidth="1"/>
    <col min="1283" max="1503" width="8.85546875" style="9"/>
    <col min="1504" max="1504" width="6.42578125" style="9" bestFit="1" customWidth="1"/>
    <col min="1505" max="1505" width="49.7109375" style="9" bestFit="1" customWidth="1"/>
    <col min="1506" max="1506" width="11.28515625" style="9" bestFit="1" customWidth="1"/>
    <col min="1507" max="1507" width="8.7109375" style="9" bestFit="1" customWidth="1"/>
    <col min="1508" max="1508" width="6.42578125" style="9" customWidth="1"/>
    <col min="1509" max="1509" width="6.28515625" style="9" bestFit="1" customWidth="1"/>
    <col min="1510" max="1510" width="15.85546875" style="9" bestFit="1" customWidth="1"/>
    <col min="1511" max="1511" width="6.42578125" style="9" bestFit="1" customWidth="1"/>
    <col min="1512" max="1512" width="49.7109375" style="9" bestFit="1" customWidth="1"/>
    <col min="1513" max="1513" width="9.140625" style="9" customWidth="1"/>
    <col min="1514" max="1514" width="9.28515625" style="9" customWidth="1"/>
    <col min="1515" max="1516" width="6.42578125" style="9" customWidth="1"/>
    <col min="1517" max="1517" width="15.85546875" style="9" bestFit="1" customWidth="1"/>
    <col min="1518" max="1518" width="6.42578125" style="9" bestFit="1" customWidth="1"/>
    <col min="1519" max="1519" width="49.7109375" style="9" bestFit="1" customWidth="1"/>
    <col min="1520" max="1521" width="8.7109375" style="9" bestFit="1" customWidth="1"/>
    <col min="1522" max="1523" width="6.28515625" style="9" bestFit="1" customWidth="1"/>
    <col min="1524" max="1524" width="18.28515625" style="9" customWidth="1"/>
    <col min="1525" max="1525" width="6.42578125" style="9" bestFit="1" customWidth="1"/>
    <col min="1526" max="1526" width="49.7109375" style="9" bestFit="1" customWidth="1"/>
    <col min="1527" max="1527" width="8.42578125" style="9" customWidth="1"/>
    <col min="1528" max="1528" width="8.7109375" style="9" bestFit="1" customWidth="1"/>
    <col min="1529" max="1530" width="6.28515625" style="9" bestFit="1" customWidth="1"/>
    <col min="1531" max="1531" width="15.85546875" style="9" bestFit="1" customWidth="1"/>
    <col min="1532" max="1532" width="6.42578125" style="9" bestFit="1" customWidth="1"/>
    <col min="1533" max="1533" width="51" style="9" customWidth="1"/>
    <col min="1534" max="1535" width="8.7109375" style="9" bestFit="1" customWidth="1"/>
    <col min="1536" max="1537" width="6.28515625" style="9" bestFit="1" customWidth="1"/>
    <col min="1538" max="1538" width="15.85546875" style="9" bestFit="1" customWidth="1"/>
    <col min="1539" max="1759" width="8.85546875" style="9"/>
    <col min="1760" max="1760" width="6.42578125" style="9" bestFit="1" customWidth="1"/>
    <col min="1761" max="1761" width="49.7109375" style="9" bestFit="1" customWidth="1"/>
    <col min="1762" max="1762" width="11.28515625" style="9" bestFit="1" customWidth="1"/>
    <col min="1763" max="1763" width="8.7109375" style="9" bestFit="1" customWidth="1"/>
    <col min="1764" max="1764" width="6.42578125" style="9" customWidth="1"/>
    <col min="1765" max="1765" width="6.28515625" style="9" bestFit="1" customWidth="1"/>
    <col min="1766" max="1766" width="15.85546875" style="9" bestFit="1" customWidth="1"/>
    <col min="1767" max="1767" width="6.42578125" style="9" bestFit="1" customWidth="1"/>
    <col min="1768" max="1768" width="49.7109375" style="9" bestFit="1" customWidth="1"/>
    <col min="1769" max="1769" width="9.140625" style="9" customWidth="1"/>
    <col min="1770" max="1770" width="9.28515625" style="9" customWidth="1"/>
    <col min="1771" max="1772" width="6.42578125" style="9" customWidth="1"/>
    <col min="1773" max="1773" width="15.85546875" style="9" bestFit="1" customWidth="1"/>
    <col min="1774" max="1774" width="6.42578125" style="9" bestFit="1" customWidth="1"/>
    <col min="1775" max="1775" width="49.7109375" style="9" bestFit="1" customWidth="1"/>
    <col min="1776" max="1777" width="8.7109375" style="9" bestFit="1" customWidth="1"/>
    <col min="1778" max="1779" width="6.28515625" style="9" bestFit="1" customWidth="1"/>
    <col min="1780" max="1780" width="18.28515625" style="9" customWidth="1"/>
    <col min="1781" max="1781" width="6.42578125" style="9" bestFit="1" customWidth="1"/>
    <col min="1782" max="1782" width="49.7109375" style="9" bestFit="1" customWidth="1"/>
    <col min="1783" max="1783" width="8.42578125" style="9" customWidth="1"/>
    <col min="1784" max="1784" width="8.7109375" style="9" bestFit="1" customWidth="1"/>
    <col min="1785" max="1786" width="6.28515625" style="9" bestFit="1" customWidth="1"/>
    <col min="1787" max="1787" width="15.85546875" style="9" bestFit="1" customWidth="1"/>
    <col min="1788" max="1788" width="6.42578125" style="9" bestFit="1" customWidth="1"/>
    <col min="1789" max="1789" width="51" style="9" customWidth="1"/>
    <col min="1790" max="1791" width="8.7109375" style="9" bestFit="1" customWidth="1"/>
    <col min="1792" max="1793" width="6.28515625" style="9" bestFit="1" customWidth="1"/>
    <col min="1794" max="1794" width="15.85546875" style="9" bestFit="1" customWidth="1"/>
    <col min="1795" max="2015" width="8.85546875" style="9"/>
    <col min="2016" max="2016" width="6.42578125" style="9" bestFit="1" customWidth="1"/>
    <col min="2017" max="2017" width="49.7109375" style="9" bestFit="1" customWidth="1"/>
    <col min="2018" max="2018" width="11.28515625" style="9" bestFit="1" customWidth="1"/>
    <col min="2019" max="2019" width="8.7109375" style="9" bestFit="1" customWidth="1"/>
    <col min="2020" max="2020" width="6.42578125" style="9" customWidth="1"/>
    <col min="2021" max="2021" width="6.28515625" style="9" bestFit="1" customWidth="1"/>
    <col min="2022" max="2022" width="15.85546875" style="9" bestFit="1" customWidth="1"/>
    <col min="2023" max="2023" width="6.42578125" style="9" bestFit="1" customWidth="1"/>
    <col min="2024" max="2024" width="49.7109375" style="9" bestFit="1" customWidth="1"/>
    <col min="2025" max="2025" width="9.140625" style="9" customWidth="1"/>
    <col min="2026" max="2026" width="9.28515625" style="9" customWidth="1"/>
    <col min="2027" max="2028" width="6.42578125" style="9" customWidth="1"/>
    <col min="2029" max="2029" width="15.85546875" style="9" bestFit="1" customWidth="1"/>
    <col min="2030" max="2030" width="6.42578125" style="9" bestFit="1" customWidth="1"/>
    <col min="2031" max="2031" width="49.7109375" style="9" bestFit="1" customWidth="1"/>
    <col min="2032" max="2033" width="8.7109375" style="9" bestFit="1" customWidth="1"/>
    <col min="2034" max="2035" width="6.28515625" style="9" bestFit="1" customWidth="1"/>
    <col min="2036" max="2036" width="18.28515625" style="9" customWidth="1"/>
    <col min="2037" max="2037" width="6.42578125" style="9" bestFit="1" customWidth="1"/>
    <col min="2038" max="2038" width="49.7109375" style="9" bestFit="1" customWidth="1"/>
    <col min="2039" max="2039" width="8.42578125" style="9" customWidth="1"/>
    <col min="2040" max="2040" width="8.7109375" style="9" bestFit="1" customWidth="1"/>
    <col min="2041" max="2042" width="6.28515625" style="9" bestFit="1" customWidth="1"/>
    <col min="2043" max="2043" width="15.85546875" style="9" bestFit="1" customWidth="1"/>
    <col min="2044" max="2044" width="6.42578125" style="9" bestFit="1" customWidth="1"/>
    <col min="2045" max="2045" width="51" style="9" customWidth="1"/>
    <col min="2046" max="2047" width="8.7109375" style="9" bestFit="1" customWidth="1"/>
    <col min="2048" max="2049" width="6.28515625" style="9" bestFit="1" customWidth="1"/>
    <col min="2050" max="2050" width="15.85546875" style="9" bestFit="1" customWidth="1"/>
    <col min="2051" max="2271" width="8.85546875" style="9"/>
    <col min="2272" max="2272" width="6.42578125" style="9" bestFit="1" customWidth="1"/>
    <col min="2273" max="2273" width="49.7109375" style="9" bestFit="1" customWidth="1"/>
    <col min="2274" max="2274" width="11.28515625" style="9" bestFit="1" customWidth="1"/>
    <col min="2275" max="2275" width="8.7109375" style="9" bestFit="1" customWidth="1"/>
    <col min="2276" max="2276" width="6.42578125" style="9" customWidth="1"/>
    <col min="2277" max="2277" width="6.28515625" style="9" bestFit="1" customWidth="1"/>
    <col min="2278" max="2278" width="15.85546875" style="9" bestFit="1" customWidth="1"/>
    <col min="2279" max="2279" width="6.42578125" style="9" bestFit="1" customWidth="1"/>
    <col min="2280" max="2280" width="49.7109375" style="9" bestFit="1" customWidth="1"/>
    <col min="2281" max="2281" width="9.140625" style="9" customWidth="1"/>
    <col min="2282" max="2282" width="9.28515625" style="9" customWidth="1"/>
    <col min="2283" max="2284" width="6.42578125" style="9" customWidth="1"/>
    <col min="2285" max="2285" width="15.85546875" style="9" bestFit="1" customWidth="1"/>
    <col min="2286" max="2286" width="6.42578125" style="9" bestFit="1" customWidth="1"/>
    <col min="2287" max="2287" width="49.7109375" style="9" bestFit="1" customWidth="1"/>
    <col min="2288" max="2289" width="8.7109375" style="9" bestFit="1" customWidth="1"/>
    <col min="2290" max="2291" width="6.28515625" style="9" bestFit="1" customWidth="1"/>
    <col min="2292" max="2292" width="18.28515625" style="9" customWidth="1"/>
    <col min="2293" max="2293" width="6.42578125" style="9" bestFit="1" customWidth="1"/>
    <col min="2294" max="2294" width="49.7109375" style="9" bestFit="1" customWidth="1"/>
    <col min="2295" max="2295" width="8.42578125" style="9" customWidth="1"/>
    <col min="2296" max="2296" width="8.7109375" style="9" bestFit="1" customWidth="1"/>
    <col min="2297" max="2298" width="6.28515625" style="9" bestFit="1" customWidth="1"/>
    <col min="2299" max="2299" width="15.85546875" style="9" bestFit="1" customWidth="1"/>
    <col min="2300" max="2300" width="6.42578125" style="9" bestFit="1" customWidth="1"/>
    <col min="2301" max="2301" width="51" style="9" customWidth="1"/>
    <col min="2302" max="2303" width="8.7109375" style="9" bestFit="1" customWidth="1"/>
    <col min="2304" max="2305" width="6.28515625" style="9" bestFit="1" customWidth="1"/>
    <col min="2306" max="2306" width="15.85546875" style="9" bestFit="1" customWidth="1"/>
    <col min="2307" max="2527" width="8.85546875" style="9"/>
    <col min="2528" max="2528" width="6.42578125" style="9" bestFit="1" customWidth="1"/>
    <col min="2529" max="2529" width="49.7109375" style="9" bestFit="1" customWidth="1"/>
    <col min="2530" max="2530" width="11.28515625" style="9" bestFit="1" customWidth="1"/>
    <col min="2531" max="2531" width="8.7109375" style="9" bestFit="1" customWidth="1"/>
    <col min="2532" max="2532" width="6.42578125" style="9" customWidth="1"/>
    <col min="2533" max="2533" width="6.28515625" style="9" bestFit="1" customWidth="1"/>
    <col min="2534" max="2534" width="15.85546875" style="9" bestFit="1" customWidth="1"/>
    <col min="2535" max="2535" width="6.42578125" style="9" bestFit="1" customWidth="1"/>
    <col min="2536" max="2536" width="49.7109375" style="9" bestFit="1" customWidth="1"/>
    <col min="2537" max="2537" width="9.140625" style="9" customWidth="1"/>
    <col min="2538" max="2538" width="9.28515625" style="9" customWidth="1"/>
    <col min="2539" max="2540" width="6.42578125" style="9" customWidth="1"/>
    <col min="2541" max="2541" width="15.85546875" style="9" bestFit="1" customWidth="1"/>
    <col min="2542" max="2542" width="6.42578125" style="9" bestFit="1" customWidth="1"/>
    <col min="2543" max="2543" width="49.7109375" style="9" bestFit="1" customWidth="1"/>
    <col min="2544" max="2545" width="8.7109375" style="9" bestFit="1" customWidth="1"/>
    <col min="2546" max="2547" width="6.28515625" style="9" bestFit="1" customWidth="1"/>
    <col min="2548" max="2548" width="18.28515625" style="9" customWidth="1"/>
    <col min="2549" max="2549" width="6.42578125" style="9" bestFit="1" customWidth="1"/>
    <col min="2550" max="2550" width="49.7109375" style="9" bestFit="1" customWidth="1"/>
    <col min="2551" max="2551" width="8.42578125" style="9" customWidth="1"/>
    <col min="2552" max="2552" width="8.7109375" style="9" bestFit="1" customWidth="1"/>
    <col min="2553" max="2554" width="6.28515625" style="9" bestFit="1" customWidth="1"/>
    <col min="2555" max="2555" width="15.85546875" style="9" bestFit="1" customWidth="1"/>
    <col min="2556" max="2556" width="6.42578125" style="9" bestFit="1" customWidth="1"/>
    <col min="2557" max="2557" width="51" style="9" customWidth="1"/>
    <col min="2558" max="2559" width="8.7109375" style="9" bestFit="1" customWidth="1"/>
    <col min="2560" max="2561" width="6.28515625" style="9" bestFit="1" customWidth="1"/>
    <col min="2562" max="2562" width="15.85546875" style="9" bestFit="1" customWidth="1"/>
    <col min="2563" max="2783" width="8.85546875" style="9"/>
    <col min="2784" max="2784" width="6.42578125" style="9" bestFit="1" customWidth="1"/>
    <col min="2785" max="2785" width="49.7109375" style="9" bestFit="1" customWidth="1"/>
    <col min="2786" max="2786" width="11.28515625" style="9" bestFit="1" customWidth="1"/>
    <col min="2787" max="2787" width="8.7109375" style="9" bestFit="1" customWidth="1"/>
    <col min="2788" max="2788" width="6.42578125" style="9" customWidth="1"/>
    <col min="2789" max="2789" width="6.28515625" style="9" bestFit="1" customWidth="1"/>
    <col min="2790" max="2790" width="15.85546875" style="9" bestFit="1" customWidth="1"/>
    <col min="2791" max="2791" width="6.42578125" style="9" bestFit="1" customWidth="1"/>
    <col min="2792" max="2792" width="49.7109375" style="9" bestFit="1" customWidth="1"/>
    <col min="2793" max="2793" width="9.140625" style="9" customWidth="1"/>
    <col min="2794" max="2794" width="9.28515625" style="9" customWidth="1"/>
    <col min="2795" max="2796" width="6.42578125" style="9" customWidth="1"/>
    <col min="2797" max="2797" width="15.85546875" style="9" bestFit="1" customWidth="1"/>
    <col min="2798" max="2798" width="6.42578125" style="9" bestFit="1" customWidth="1"/>
    <col min="2799" max="2799" width="49.7109375" style="9" bestFit="1" customWidth="1"/>
    <col min="2800" max="2801" width="8.7109375" style="9" bestFit="1" customWidth="1"/>
    <col min="2802" max="2803" width="6.28515625" style="9" bestFit="1" customWidth="1"/>
    <col min="2804" max="2804" width="18.28515625" style="9" customWidth="1"/>
    <col min="2805" max="2805" width="6.42578125" style="9" bestFit="1" customWidth="1"/>
    <col min="2806" max="2806" width="49.7109375" style="9" bestFit="1" customWidth="1"/>
    <col min="2807" max="2807" width="8.42578125" style="9" customWidth="1"/>
    <col min="2808" max="2808" width="8.7109375" style="9" bestFit="1" customWidth="1"/>
    <col min="2809" max="2810" width="6.28515625" style="9" bestFit="1" customWidth="1"/>
    <col min="2811" max="2811" width="15.85546875" style="9" bestFit="1" customWidth="1"/>
    <col min="2812" max="2812" width="6.42578125" style="9" bestFit="1" customWidth="1"/>
    <col min="2813" max="2813" width="51" style="9" customWidth="1"/>
    <col min="2814" max="2815" width="8.7109375" style="9" bestFit="1" customWidth="1"/>
    <col min="2816" max="2817" width="6.28515625" style="9" bestFit="1" customWidth="1"/>
    <col min="2818" max="2818" width="15.85546875" style="9" bestFit="1" customWidth="1"/>
    <col min="2819" max="3039" width="8.85546875" style="9"/>
    <col min="3040" max="3040" width="6.42578125" style="9" bestFit="1" customWidth="1"/>
    <col min="3041" max="3041" width="49.7109375" style="9" bestFit="1" customWidth="1"/>
    <col min="3042" max="3042" width="11.28515625" style="9" bestFit="1" customWidth="1"/>
    <col min="3043" max="3043" width="8.7109375" style="9" bestFit="1" customWidth="1"/>
    <col min="3044" max="3044" width="6.42578125" style="9" customWidth="1"/>
    <col min="3045" max="3045" width="6.28515625" style="9" bestFit="1" customWidth="1"/>
    <col min="3046" max="3046" width="15.85546875" style="9" bestFit="1" customWidth="1"/>
    <col min="3047" max="3047" width="6.42578125" style="9" bestFit="1" customWidth="1"/>
    <col min="3048" max="3048" width="49.7109375" style="9" bestFit="1" customWidth="1"/>
    <col min="3049" max="3049" width="9.140625" style="9" customWidth="1"/>
    <col min="3050" max="3050" width="9.28515625" style="9" customWidth="1"/>
    <col min="3051" max="3052" width="6.42578125" style="9" customWidth="1"/>
    <col min="3053" max="3053" width="15.85546875" style="9" bestFit="1" customWidth="1"/>
    <col min="3054" max="3054" width="6.42578125" style="9" bestFit="1" customWidth="1"/>
    <col min="3055" max="3055" width="49.7109375" style="9" bestFit="1" customWidth="1"/>
    <col min="3056" max="3057" width="8.7109375" style="9" bestFit="1" customWidth="1"/>
    <col min="3058" max="3059" width="6.28515625" style="9" bestFit="1" customWidth="1"/>
    <col min="3060" max="3060" width="18.28515625" style="9" customWidth="1"/>
    <col min="3061" max="3061" width="6.42578125" style="9" bestFit="1" customWidth="1"/>
    <col min="3062" max="3062" width="49.7109375" style="9" bestFit="1" customWidth="1"/>
    <col min="3063" max="3063" width="8.42578125" style="9" customWidth="1"/>
    <col min="3064" max="3064" width="8.7109375" style="9" bestFit="1" customWidth="1"/>
    <col min="3065" max="3066" width="6.28515625" style="9" bestFit="1" customWidth="1"/>
    <col min="3067" max="3067" width="15.85546875" style="9" bestFit="1" customWidth="1"/>
    <col min="3068" max="3068" width="6.42578125" style="9" bestFit="1" customWidth="1"/>
    <col min="3069" max="3069" width="51" style="9" customWidth="1"/>
    <col min="3070" max="3071" width="8.7109375" style="9" bestFit="1" customWidth="1"/>
    <col min="3072" max="3073" width="6.28515625" style="9" bestFit="1" customWidth="1"/>
    <col min="3074" max="3074" width="15.85546875" style="9" bestFit="1" customWidth="1"/>
    <col min="3075" max="3295" width="8.85546875" style="9"/>
    <col min="3296" max="3296" width="6.42578125" style="9" bestFit="1" customWidth="1"/>
    <col min="3297" max="3297" width="49.7109375" style="9" bestFit="1" customWidth="1"/>
    <col min="3298" max="3298" width="11.28515625" style="9" bestFit="1" customWidth="1"/>
    <col min="3299" max="3299" width="8.7109375" style="9" bestFit="1" customWidth="1"/>
    <col min="3300" max="3300" width="6.42578125" style="9" customWidth="1"/>
    <col min="3301" max="3301" width="6.28515625" style="9" bestFit="1" customWidth="1"/>
    <col min="3302" max="3302" width="15.85546875" style="9" bestFit="1" customWidth="1"/>
    <col min="3303" max="3303" width="6.42578125" style="9" bestFit="1" customWidth="1"/>
    <col min="3304" max="3304" width="49.7109375" style="9" bestFit="1" customWidth="1"/>
    <col min="3305" max="3305" width="9.140625" style="9" customWidth="1"/>
    <col min="3306" max="3306" width="9.28515625" style="9" customWidth="1"/>
    <col min="3307" max="3308" width="6.42578125" style="9" customWidth="1"/>
    <col min="3309" max="3309" width="15.85546875" style="9" bestFit="1" customWidth="1"/>
    <col min="3310" max="3310" width="6.42578125" style="9" bestFit="1" customWidth="1"/>
    <col min="3311" max="3311" width="49.7109375" style="9" bestFit="1" customWidth="1"/>
    <col min="3312" max="3313" width="8.7109375" style="9" bestFit="1" customWidth="1"/>
    <col min="3314" max="3315" width="6.28515625" style="9" bestFit="1" customWidth="1"/>
    <col min="3316" max="3316" width="18.28515625" style="9" customWidth="1"/>
    <col min="3317" max="3317" width="6.42578125" style="9" bestFit="1" customWidth="1"/>
    <col min="3318" max="3318" width="49.7109375" style="9" bestFit="1" customWidth="1"/>
    <col min="3319" max="3319" width="8.42578125" style="9" customWidth="1"/>
    <col min="3320" max="3320" width="8.7109375" style="9" bestFit="1" customWidth="1"/>
    <col min="3321" max="3322" width="6.28515625" style="9" bestFit="1" customWidth="1"/>
    <col min="3323" max="3323" width="15.85546875" style="9" bestFit="1" customWidth="1"/>
    <col min="3324" max="3324" width="6.42578125" style="9" bestFit="1" customWidth="1"/>
    <col min="3325" max="3325" width="51" style="9" customWidth="1"/>
    <col min="3326" max="3327" width="8.7109375" style="9" bestFit="1" customWidth="1"/>
    <col min="3328" max="3329" width="6.28515625" style="9" bestFit="1" customWidth="1"/>
    <col min="3330" max="3330" width="15.85546875" style="9" bestFit="1" customWidth="1"/>
    <col min="3331" max="3551" width="8.85546875" style="9"/>
    <col min="3552" max="3552" width="6.42578125" style="9" bestFit="1" customWidth="1"/>
    <col min="3553" max="3553" width="49.7109375" style="9" bestFit="1" customWidth="1"/>
    <col min="3554" max="3554" width="11.28515625" style="9" bestFit="1" customWidth="1"/>
    <col min="3555" max="3555" width="8.7109375" style="9" bestFit="1" customWidth="1"/>
    <col min="3556" max="3556" width="6.42578125" style="9" customWidth="1"/>
    <col min="3557" max="3557" width="6.28515625" style="9" bestFit="1" customWidth="1"/>
    <col min="3558" max="3558" width="15.85546875" style="9" bestFit="1" customWidth="1"/>
    <col min="3559" max="3559" width="6.42578125" style="9" bestFit="1" customWidth="1"/>
    <col min="3560" max="3560" width="49.7109375" style="9" bestFit="1" customWidth="1"/>
    <col min="3561" max="3561" width="9.140625" style="9" customWidth="1"/>
    <col min="3562" max="3562" width="9.28515625" style="9" customWidth="1"/>
    <col min="3563" max="3564" width="6.42578125" style="9" customWidth="1"/>
    <col min="3565" max="3565" width="15.85546875" style="9" bestFit="1" customWidth="1"/>
    <col min="3566" max="3566" width="6.42578125" style="9" bestFit="1" customWidth="1"/>
    <col min="3567" max="3567" width="49.7109375" style="9" bestFit="1" customWidth="1"/>
    <col min="3568" max="3569" width="8.7109375" style="9" bestFit="1" customWidth="1"/>
    <col min="3570" max="3571" width="6.28515625" style="9" bestFit="1" customWidth="1"/>
    <col min="3572" max="3572" width="18.28515625" style="9" customWidth="1"/>
    <col min="3573" max="3573" width="6.42578125" style="9" bestFit="1" customWidth="1"/>
    <col min="3574" max="3574" width="49.7109375" style="9" bestFit="1" customWidth="1"/>
    <col min="3575" max="3575" width="8.42578125" style="9" customWidth="1"/>
    <col min="3576" max="3576" width="8.7109375" style="9" bestFit="1" customWidth="1"/>
    <col min="3577" max="3578" width="6.28515625" style="9" bestFit="1" customWidth="1"/>
    <col min="3579" max="3579" width="15.85546875" style="9" bestFit="1" customWidth="1"/>
    <col min="3580" max="3580" width="6.42578125" style="9" bestFit="1" customWidth="1"/>
    <col min="3581" max="3581" width="51" style="9" customWidth="1"/>
    <col min="3582" max="3583" width="8.7109375" style="9" bestFit="1" customWidth="1"/>
    <col min="3584" max="3585" width="6.28515625" style="9" bestFit="1" customWidth="1"/>
    <col min="3586" max="3586" width="15.85546875" style="9" bestFit="1" customWidth="1"/>
    <col min="3587" max="3807" width="8.85546875" style="9"/>
    <col min="3808" max="3808" width="6.42578125" style="9" bestFit="1" customWidth="1"/>
    <col min="3809" max="3809" width="49.7109375" style="9" bestFit="1" customWidth="1"/>
    <col min="3810" max="3810" width="11.28515625" style="9" bestFit="1" customWidth="1"/>
    <col min="3811" max="3811" width="8.7109375" style="9" bestFit="1" customWidth="1"/>
    <col min="3812" max="3812" width="6.42578125" style="9" customWidth="1"/>
    <col min="3813" max="3813" width="6.28515625" style="9" bestFit="1" customWidth="1"/>
    <col min="3814" max="3814" width="15.85546875" style="9" bestFit="1" customWidth="1"/>
    <col min="3815" max="3815" width="6.42578125" style="9" bestFit="1" customWidth="1"/>
    <col min="3816" max="3816" width="49.7109375" style="9" bestFit="1" customWidth="1"/>
    <col min="3817" max="3817" width="9.140625" style="9" customWidth="1"/>
    <col min="3818" max="3818" width="9.28515625" style="9" customWidth="1"/>
    <col min="3819" max="3820" width="6.42578125" style="9" customWidth="1"/>
    <col min="3821" max="3821" width="15.85546875" style="9" bestFit="1" customWidth="1"/>
    <col min="3822" max="3822" width="6.42578125" style="9" bestFit="1" customWidth="1"/>
    <col min="3823" max="3823" width="49.7109375" style="9" bestFit="1" customWidth="1"/>
    <col min="3824" max="3825" width="8.7109375" style="9" bestFit="1" customWidth="1"/>
    <col min="3826" max="3827" width="6.28515625" style="9" bestFit="1" customWidth="1"/>
    <col min="3828" max="3828" width="18.28515625" style="9" customWidth="1"/>
    <col min="3829" max="3829" width="6.42578125" style="9" bestFit="1" customWidth="1"/>
    <col min="3830" max="3830" width="49.7109375" style="9" bestFit="1" customWidth="1"/>
    <col min="3831" max="3831" width="8.42578125" style="9" customWidth="1"/>
    <col min="3832" max="3832" width="8.7109375" style="9" bestFit="1" customWidth="1"/>
    <col min="3833" max="3834" width="6.28515625" style="9" bestFit="1" customWidth="1"/>
    <col min="3835" max="3835" width="15.85546875" style="9" bestFit="1" customWidth="1"/>
    <col min="3836" max="3836" width="6.42578125" style="9" bestFit="1" customWidth="1"/>
    <col min="3837" max="3837" width="51" style="9" customWidth="1"/>
    <col min="3838" max="3839" width="8.7109375" style="9" bestFit="1" customWidth="1"/>
    <col min="3840" max="3841" width="6.28515625" style="9" bestFit="1" customWidth="1"/>
    <col min="3842" max="3842" width="15.85546875" style="9" bestFit="1" customWidth="1"/>
    <col min="3843" max="4063" width="8.85546875" style="9"/>
    <col min="4064" max="4064" width="6.42578125" style="9" bestFit="1" customWidth="1"/>
    <col min="4065" max="4065" width="49.7109375" style="9" bestFit="1" customWidth="1"/>
    <col min="4066" max="4066" width="11.28515625" style="9" bestFit="1" customWidth="1"/>
    <col min="4067" max="4067" width="8.7109375" style="9" bestFit="1" customWidth="1"/>
    <col min="4068" max="4068" width="6.42578125" style="9" customWidth="1"/>
    <col min="4069" max="4069" width="6.28515625" style="9" bestFit="1" customWidth="1"/>
    <col min="4070" max="4070" width="15.85546875" style="9" bestFit="1" customWidth="1"/>
    <col min="4071" max="4071" width="6.42578125" style="9" bestFit="1" customWidth="1"/>
    <col min="4072" max="4072" width="49.7109375" style="9" bestFit="1" customWidth="1"/>
    <col min="4073" max="4073" width="9.140625" style="9" customWidth="1"/>
    <col min="4074" max="4074" width="9.28515625" style="9" customWidth="1"/>
    <col min="4075" max="4076" width="6.42578125" style="9" customWidth="1"/>
    <col min="4077" max="4077" width="15.85546875" style="9" bestFit="1" customWidth="1"/>
    <col min="4078" max="4078" width="6.42578125" style="9" bestFit="1" customWidth="1"/>
    <col min="4079" max="4079" width="49.7109375" style="9" bestFit="1" customWidth="1"/>
    <col min="4080" max="4081" width="8.7109375" style="9" bestFit="1" customWidth="1"/>
    <col min="4082" max="4083" width="6.28515625" style="9" bestFit="1" customWidth="1"/>
    <col min="4084" max="4084" width="18.28515625" style="9" customWidth="1"/>
    <col min="4085" max="4085" width="6.42578125" style="9" bestFit="1" customWidth="1"/>
    <col min="4086" max="4086" width="49.7109375" style="9" bestFit="1" customWidth="1"/>
    <col min="4087" max="4087" width="8.42578125" style="9" customWidth="1"/>
    <col min="4088" max="4088" width="8.7109375" style="9" bestFit="1" customWidth="1"/>
    <col min="4089" max="4090" width="6.28515625" style="9" bestFit="1" customWidth="1"/>
    <col min="4091" max="4091" width="15.85546875" style="9" bestFit="1" customWidth="1"/>
    <col min="4092" max="4092" width="6.42578125" style="9" bestFit="1" customWidth="1"/>
    <col min="4093" max="4093" width="51" style="9" customWidth="1"/>
    <col min="4094" max="4095" width="8.7109375" style="9" bestFit="1" customWidth="1"/>
    <col min="4096" max="4097" width="6.28515625" style="9" bestFit="1" customWidth="1"/>
    <col min="4098" max="4098" width="15.85546875" style="9" bestFit="1" customWidth="1"/>
    <col min="4099" max="4319" width="8.85546875" style="9"/>
    <col min="4320" max="4320" width="6.42578125" style="9" bestFit="1" customWidth="1"/>
    <col min="4321" max="4321" width="49.7109375" style="9" bestFit="1" customWidth="1"/>
    <col min="4322" max="4322" width="11.28515625" style="9" bestFit="1" customWidth="1"/>
    <col min="4323" max="4323" width="8.7109375" style="9" bestFit="1" customWidth="1"/>
    <col min="4324" max="4324" width="6.42578125" style="9" customWidth="1"/>
    <col min="4325" max="4325" width="6.28515625" style="9" bestFit="1" customWidth="1"/>
    <col min="4326" max="4326" width="15.85546875" style="9" bestFit="1" customWidth="1"/>
    <col min="4327" max="4327" width="6.42578125" style="9" bestFit="1" customWidth="1"/>
    <col min="4328" max="4328" width="49.7109375" style="9" bestFit="1" customWidth="1"/>
    <col min="4329" max="4329" width="9.140625" style="9" customWidth="1"/>
    <col min="4330" max="4330" width="9.28515625" style="9" customWidth="1"/>
    <col min="4331" max="4332" width="6.42578125" style="9" customWidth="1"/>
    <col min="4333" max="4333" width="15.85546875" style="9" bestFit="1" customWidth="1"/>
    <col min="4334" max="4334" width="6.42578125" style="9" bestFit="1" customWidth="1"/>
    <col min="4335" max="4335" width="49.7109375" style="9" bestFit="1" customWidth="1"/>
    <col min="4336" max="4337" width="8.7109375" style="9" bestFit="1" customWidth="1"/>
    <col min="4338" max="4339" width="6.28515625" style="9" bestFit="1" customWidth="1"/>
    <col min="4340" max="4340" width="18.28515625" style="9" customWidth="1"/>
    <col min="4341" max="4341" width="6.42578125" style="9" bestFit="1" customWidth="1"/>
    <col min="4342" max="4342" width="49.7109375" style="9" bestFit="1" customWidth="1"/>
    <col min="4343" max="4343" width="8.42578125" style="9" customWidth="1"/>
    <col min="4344" max="4344" width="8.7109375" style="9" bestFit="1" customWidth="1"/>
    <col min="4345" max="4346" width="6.28515625" style="9" bestFit="1" customWidth="1"/>
    <col min="4347" max="4347" width="15.85546875" style="9" bestFit="1" customWidth="1"/>
    <col min="4348" max="4348" width="6.42578125" style="9" bestFit="1" customWidth="1"/>
    <col min="4349" max="4349" width="51" style="9" customWidth="1"/>
    <col min="4350" max="4351" width="8.7109375" style="9" bestFit="1" customWidth="1"/>
    <col min="4352" max="4353" width="6.28515625" style="9" bestFit="1" customWidth="1"/>
    <col min="4354" max="4354" width="15.85546875" style="9" bestFit="1" customWidth="1"/>
    <col min="4355" max="4575" width="8.85546875" style="9"/>
    <col min="4576" max="4576" width="6.42578125" style="9" bestFit="1" customWidth="1"/>
    <col min="4577" max="4577" width="49.7109375" style="9" bestFit="1" customWidth="1"/>
    <col min="4578" max="4578" width="11.28515625" style="9" bestFit="1" customWidth="1"/>
    <col min="4579" max="4579" width="8.7109375" style="9" bestFit="1" customWidth="1"/>
    <col min="4580" max="4580" width="6.42578125" style="9" customWidth="1"/>
    <col min="4581" max="4581" width="6.28515625" style="9" bestFit="1" customWidth="1"/>
    <col min="4582" max="4582" width="15.85546875" style="9" bestFit="1" customWidth="1"/>
    <col min="4583" max="4583" width="6.42578125" style="9" bestFit="1" customWidth="1"/>
    <col min="4584" max="4584" width="49.7109375" style="9" bestFit="1" customWidth="1"/>
    <col min="4585" max="4585" width="9.140625" style="9" customWidth="1"/>
    <col min="4586" max="4586" width="9.28515625" style="9" customWidth="1"/>
    <col min="4587" max="4588" width="6.42578125" style="9" customWidth="1"/>
    <col min="4589" max="4589" width="15.85546875" style="9" bestFit="1" customWidth="1"/>
    <col min="4590" max="4590" width="6.42578125" style="9" bestFit="1" customWidth="1"/>
    <col min="4591" max="4591" width="49.7109375" style="9" bestFit="1" customWidth="1"/>
    <col min="4592" max="4593" width="8.7109375" style="9" bestFit="1" customWidth="1"/>
    <col min="4594" max="4595" width="6.28515625" style="9" bestFit="1" customWidth="1"/>
    <col min="4596" max="4596" width="18.28515625" style="9" customWidth="1"/>
    <col min="4597" max="4597" width="6.42578125" style="9" bestFit="1" customWidth="1"/>
    <col min="4598" max="4598" width="49.7109375" style="9" bestFit="1" customWidth="1"/>
    <col min="4599" max="4599" width="8.42578125" style="9" customWidth="1"/>
    <col min="4600" max="4600" width="8.7109375" style="9" bestFit="1" customWidth="1"/>
    <col min="4601" max="4602" width="6.28515625" style="9" bestFit="1" customWidth="1"/>
    <col min="4603" max="4603" width="15.85546875" style="9" bestFit="1" customWidth="1"/>
    <col min="4604" max="4604" width="6.42578125" style="9" bestFit="1" customWidth="1"/>
    <col min="4605" max="4605" width="51" style="9" customWidth="1"/>
    <col min="4606" max="4607" width="8.7109375" style="9" bestFit="1" customWidth="1"/>
    <col min="4608" max="4609" width="6.28515625" style="9" bestFit="1" customWidth="1"/>
    <col min="4610" max="4610" width="15.85546875" style="9" bestFit="1" customWidth="1"/>
    <col min="4611" max="4831" width="8.85546875" style="9"/>
    <col min="4832" max="4832" width="6.42578125" style="9" bestFit="1" customWidth="1"/>
    <col min="4833" max="4833" width="49.7109375" style="9" bestFit="1" customWidth="1"/>
    <col min="4834" max="4834" width="11.28515625" style="9" bestFit="1" customWidth="1"/>
    <col min="4835" max="4835" width="8.7109375" style="9" bestFit="1" customWidth="1"/>
    <col min="4836" max="4836" width="6.42578125" style="9" customWidth="1"/>
    <col min="4837" max="4837" width="6.28515625" style="9" bestFit="1" customWidth="1"/>
    <col min="4838" max="4838" width="15.85546875" style="9" bestFit="1" customWidth="1"/>
    <col min="4839" max="4839" width="6.42578125" style="9" bestFit="1" customWidth="1"/>
    <col min="4840" max="4840" width="49.7109375" style="9" bestFit="1" customWidth="1"/>
    <col min="4841" max="4841" width="9.140625" style="9" customWidth="1"/>
    <col min="4842" max="4842" width="9.28515625" style="9" customWidth="1"/>
    <col min="4843" max="4844" width="6.42578125" style="9" customWidth="1"/>
    <col min="4845" max="4845" width="15.85546875" style="9" bestFit="1" customWidth="1"/>
    <col min="4846" max="4846" width="6.42578125" style="9" bestFit="1" customWidth="1"/>
    <col min="4847" max="4847" width="49.7109375" style="9" bestFit="1" customWidth="1"/>
    <col min="4848" max="4849" width="8.7109375" style="9" bestFit="1" customWidth="1"/>
    <col min="4850" max="4851" width="6.28515625" style="9" bestFit="1" customWidth="1"/>
    <col min="4852" max="4852" width="18.28515625" style="9" customWidth="1"/>
    <col min="4853" max="4853" width="6.42578125" style="9" bestFit="1" customWidth="1"/>
    <col min="4854" max="4854" width="49.7109375" style="9" bestFit="1" customWidth="1"/>
    <col min="4855" max="4855" width="8.42578125" style="9" customWidth="1"/>
    <col min="4856" max="4856" width="8.7109375" style="9" bestFit="1" customWidth="1"/>
    <col min="4857" max="4858" width="6.28515625" style="9" bestFit="1" customWidth="1"/>
    <col min="4859" max="4859" width="15.85546875" style="9" bestFit="1" customWidth="1"/>
    <col min="4860" max="4860" width="6.42578125" style="9" bestFit="1" customWidth="1"/>
    <col min="4861" max="4861" width="51" style="9" customWidth="1"/>
    <col min="4862" max="4863" width="8.7109375" style="9" bestFit="1" customWidth="1"/>
    <col min="4864" max="4865" width="6.28515625" style="9" bestFit="1" customWidth="1"/>
    <col min="4866" max="4866" width="15.85546875" style="9" bestFit="1" customWidth="1"/>
    <col min="4867" max="5087" width="8.85546875" style="9"/>
    <col min="5088" max="5088" width="6.42578125" style="9" bestFit="1" customWidth="1"/>
    <col min="5089" max="5089" width="49.7109375" style="9" bestFit="1" customWidth="1"/>
    <col min="5090" max="5090" width="11.28515625" style="9" bestFit="1" customWidth="1"/>
    <col min="5091" max="5091" width="8.7109375" style="9" bestFit="1" customWidth="1"/>
    <col min="5092" max="5092" width="6.42578125" style="9" customWidth="1"/>
    <col min="5093" max="5093" width="6.28515625" style="9" bestFit="1" customWidth="1"/>
    <col min="5094" max="5094" width="15.85546875" style="9" bestFit="1" customWidth="1"/>
    <col min="5095" max="5095" width="6.42578125" style="9" bestFit="1" customWidth="1"/>
    <col min="5096" max="5096" width="49.7109375" style="9" bestFit="1" customWidth="1"/>
    <col min="5097" max="5097" width="9.140625" style="9" customWidth="1"/>
    <col min="5098" max="5098" width="9.28515625" style="9" customWidth="1"/>
    <col min="5099" max="5100" width="6.42578125" style="9" customWidth="1"/>
    <col min="5101" max="5101" width="15.85546875" style="9" bestFit="1" customWidth="1"/>
    <col min="5102" max="5102" width="6.42578125" style="9" bestFit="1" customWidth="1"/>
    <col min="5103" max="5103" width="49.7109375" style="9" bestFit="1" customWidth="1"/>
    <col min="5104" max="5105" width="8.7109375" style="9" bestFit="1" customWidth="1"/>
    <col min="5106" max="5107" width="6.28515625" style="9" bestFit="1" customWidth="1"/>
    <col min="5108" max="5108" width="18.28515625" style="9" customWidth="1"/>
    <col min="5109" max="5109" width="6.42578125" style="9" bestFit="1" customWidth="1"/>
    <col min="5110" max="5110" width="49.7109375" style="9" bestFit="1" customWidth="1"/>
    <col min="5111" max="5111" width="8.42578125" style="9" customWidth="1"/>
    <col min="5112" max="5112" width="8.7109375" style="9" bestFit="1" customWidth="1"/>
    <col min="5113" max="5114" width="6.28515625" style="9" bestFit="1" customWidth="1"/>
    <col min="5115" max="5115" width="15.85546875" style="9" bestFit="1" customWidth="1"/>
    <col min="5116" max="5116" width="6.42578125" style="9" bestFit="1" customWidth="1"/>
    <col min="5117" max="5117" width="51" style="9" customWidth="1"/>
    <col min="5118" max="5119" width="8.7109375" style="9" bestFit="1" customWidth="1"/>
    <col min="5120" max="5121" width="6.28515625" style="9" bestFit="1" customWidth="1"/>
    <col min="5122" max="5122" width="15.85546875" style="9" bestFit="1" customWidth="1"/>
    <col min="5123" max="5343" width="8.85546875" style="9"/>
    <col min="5344" max="5344" width="6.42578125" style="9" bestFit="1" customWidth="1"/>
    <col min="5345" max="5345" width="49.7109375" style="9" bestFit="1" customWidth="1"/>
    <col min="5346" max="5346" width="11.28515625" style="9" bestFit="1" customWidth="1"/>
    <col min="5347" max="5347" width="8.7109375" style="9" bestFit="1" customWidth="1"/>
    <col min="5348" max="5348" width="6.42578125" style="9" customWidth="1"/>
    <col min="5349" max="5349" width="6.28515625" style="9" bestFit="1" customWidth="1"/>
    <col min="5350" max="5350" width="15.85546875" style="9" bestFit="1" customWidth="1"/>
    <col min="5351" max="5351" width="6.42578125" style="9" bestFit="1" customWidth="1"/>
    <col min="5352" max="5352" width="49.7109375" style="9" bestFit="1" customWidth="1"/>
    <col min="5353" max="5353" width="9.140625" style="9" customWidth="1"/>
    <col min="5354" max="5354" width="9.28515625" style="9" customWidth="1"/>
    <col min="5355" max="5356" width="6.42578125" style="9" customWidth="1"/>
    <col min="5357" max="5357" width="15.85546875" style="9" bestFit="1" customWidth="1"/>
    <col min="5358" max="5358" width="6.42578125" style="9" bestFit="1" customWidth="1"/>
    <col min="5359" max="5359" width="49.7109375" style="9" bestFit="1" customWidth="1"/>
    <col min="5360" max="5361" width="8.7109375" style="9" bestFit="1" customWidth="1"/>
    <col min="5362" max="5363" width="6.28515625" style="9" bestFit="1" customWidth="1"/>
    <col min="5364" max="5364" width="18.28515625" style="9" customWidth="1"/>
    <col min="5365" max="5365" width="6.42578125" style="9" bestFit="1" customWidth="1"/>
    <col min="5366" max="5366" width="49.7109375" style="9" bestFit="1" customWidth="1"/>
    <col min="5367" max="5367" width="8.42578125" style="9" customWidth="1"/>
    <col min="5368" max="5368" width="8.7109375" style="9" bestFit="1" customWidth="1"/>
    <col min="5369" max="5370" width="6.28515625" style="9" bestFit="1" customWidth="1"/>
    <col min="5371" max="5371" width="15.85546875" style="9" bestFit="1" customWidth="1"/>
    <col min="5372" max="5372" width="6.42578125" style="9" bestFit="1" customWidth="1"/>
    <col min="5373" max="5373" width="51" style="9" customWidth="1"/>
    <col min="5374" max="5375" width="8.7109375" style="9" bestFit="1" customWidth="1"/>
    <col min="5376" max="5377" width="6.28515625" style="9" bestFit="1" customWidth="1"/>
    <col min="5378" max="5378" width="15.85546875" style="9" bestFit="1" customWidth="1"/>
    <col min="5379" max="5599" width="8.85546875" style="9"/>
    <col min="5600" max="5600" width="6.42578125" style="9" bestFit="1" customWidth="1"/>
    <col min="5601" max="5601" width="49.7109375" style="9" bestFit="1" customWidth="1"/>
    <col min="5602" max="5602" width="11.28515625" style="9" bestFit="1" customWidth="1"/>
    <col min="5603" max="5603" width="8.7109375" style="9" bestFit="1" customWidth="1"/>
    <col min="5604" max="5604" width="6.42578125" style="9" customWidth="1"/>
    <col min="5605" max="5605" width="6.28515625" style="9" bestFit="1" customWidth="1"/>
    <col min="5606" max="5606" width="15.85546875" style="9" bestFit="1" customWidth="1"/>
    <col min="5607" max="5607" width="6.42578125" style="9" bestFit="1" customWidth="1"/>
    <col min="5608" max="5608" width="49.7109375" style="9" bestFit="1" customWidth="1"/>
    <col min="5609" max="5609" width="9.140625" style="9" customWidth="1"/>
    <col min="5610" max="5610" width="9.28515625" style="9" customWidth="1"/>
    <col min="5611" max="5612" width="6.42578125" style="9" customWidth="1"/>
    <col min="5613" max="5613" width="15.85546875" style="9" bestFit="1" customWidth="1"/>
    <col min="5614" max="5614" width="6.42578125" style="9" bestFit="1" customWidth="1"/>
    <col min="5615" max="5615" width="49.7109375" style="9" bestFit="1" customWidth="1"/>
    <col min="5616" max="5617" width="8.7109375" style="9" bestFit="1" customWidth="1"/>
    <col min="5618" max="5619" width="6.28515625" style="9" bestFit="1" customWidth="1"/>
    <col min="5620" max="5620" width="18.28515625" style="9" customWidth="1"/>
    <col min="5621" max="5621" width="6.42578125" style="9" bestFit="1" customWidth="1"/>
    <col min="5622" max="5622" width="49.7109375" style="9" bestFit="1" customWidth="1"/>
    <col min="5623" max="5623" width="8.42578125" style="9" customWidth="1"/>
    <col min="5624" max="5624" width="8.7109375" style="9" bestFit="1" customWidth="1"/>
    <col min="5625" max="5626" width="6.28515625" style="9" bestFit="1" customWidth="1"/>
    <col min="5627" max="5627" width="15.85546875" style="9" bestFit="1" customWidth="1"/>
    <col min="5628" max="5628" width="6.42578125" style="9" bestFit="1" customWidth="1"/>
    <col min="5629" max="5629" width="51" style="9" customWidth="1"/>
    <col min="5630" max="5631" width="8.7109375" style="9" bestFit="1" customWidth="1"/>
    <col min="5632" max="5633" width="6.28515625" style="9" bestFit="1" customWidth="1"/>
    <col min="5634" max="5634" width="15.85546875" style="9" bestFit="1" customWidth="1"/>
    <col min="5635" max="5855" width="8.85546875" style="9"/>
    <col min="5856" max="5856" width="6.42578125" style="9" bestFit="1" customWidth="1"/>
    <col min="5857" max="5857" width="49.7109375" style="9" bestFit="1" customWidth="1"/>
    <col min="5858" max="5858" width="11.28515625" style="9" bestFit="1" customWidth="1"/>
    <col min="5859" max="5859" width="8.7109375" style="9" bestFit="1" customWidth="1"/>
    <col min="5860" max="5860" width="6.42578125" style="9" customWidth="1"/>
    <col min="5861" max="5861" width="6.28515625" style="9" bestFit="1" customWidth="1"/>
    <col min="5862" max="5862" width="15.85546875" style="9" bestFit="1" customWidth="1"/>
    <col min="5863" max="5863" width="6.42578125" style="9" bestFit="1" customWidth="1"/>
    <col min="5864" max="5864" width="49.7109375" style="9" bestFit="1" customWidth="1"/>
    <col min="5865" max="5865" width="9.140625" style="9" customWidth="1"/>
    <col min="5866" max="5866" width="9.28515625" style="9" customWidth="1"/>
    <col min="5867" max="5868" width="6.42578125" style="9" customWidth="1"/>
    <col min="5869" max="5869" width="15.85546875" style="9" bestFit="1" customWidth="1"/>
    <col min="5870" max="5870" width="6.42578125" style="9" bestFit="1" customWidth="1"/>
    <col min="5871" max="5871" width="49.7109375" style="9" bestFit="1" customWidth="1"/>
    <col min="5872" max="5873" width="8.7109375" style="9" bestFit="1" customWidth="1"/>
    <col min="5874" max="5875" width="6.28515625" style="9" bestFit="1" customWidth="1"/>
    <col min="5876" max="5876" width="18.28515625" style="9" customWidth="1"/>
    <col min="5877" max="5877" width="6.42578125" style="9" bestFit="1" customWidth="1"/>
    <col min="5878" max="5878" width="49.7109375" style="9" bestFit="1" customWidth="1"/>
    <col min="5879" max="5879" width="8.42578125" style="9" customWidth="1"/>
    <col min="5880" max="5880" width="8.7109375" style="9" bestFit="1" customWidth="1"/>
    <col min="5881" max="5882" width="6.28515625" style="9" bestFit="1" customWidth="1"/>
    <col min="5883" max="5883" width="15.85546875" style="9" bestFit="1" customWidth="1"/>
    <col min="5884" max="5884" width="6.42578125" style="9" bestFit="1" customWidth="1"/>
    <col min="5885" max="5885" width="51" style="9" customWidth="1"/>
    <col min="5886" max="5887" width="8.7109375" style="9" bestFit="1" customWidth="1"/>
    <col min="5888" max="5889" width="6.28515625" style="9" bestFit="1" customWidth="1"/>
    <col min="5890" max="5890" width="15.85546875" style="9" bestFit="1" customWidth="1"/>
    <col min="5891" max="6111" width="8.85546875" style="9"/>
    <col min="6112" max="6112" width="6.42578125" style="9" bestFit="1" customWidth="1"/>
    <col min="6113" max="6113" width="49.7109375" style="9" bestFit="1" customWidth="1"/>
    <col min="6114" max="6114" width="11.28515625" style="9" bestFit="1" customWidth="1"/>
    <col min="6115" max="6115" width="8.7109375" style="9" bestFit="1" customWidth="1"/>
    <col min="6116" max="6116" width="6.42578125" style="9" customWidth="1"/>
    <col min="6117" max="6117" width="6.28515625" style="9" bestFit="1" customWidth="1"/>
    <col min="6118" max="6118" width="15.85546875" style="9" bestFit="1" customWidth="1"/>
    <col min="6119" max="6119" width="6.42578125" style="9" bestFit="1" customWidth="1"/>
    <col min="6120" max="6120" width="49.7109375" style="9" bestFit="1" customWidth="1"/>
    <col min="6121" max="6121" width="9.140625" style="9" customWidth="1"/>
    <col min="6122" max="6122" width="9.28515625" style="9" customWidth="1"/>
    <col min="6123" max="6124" width="6.42578125" style="9" customWidth="1"/>
    <col min="6125" max="6125" width="15.85546875" style="9" bestFit="1" customWidth="1"/>
    <col min="6126" max="6126" width="6.42578125" style="9" bestFit="1" customWidth="1"/>
    <col min="6127" max="6127" width="49.7109375" style="9" bestFit="1" customWidth="1"/>
    <col min="6128" max="6129" width="8.7109375" style="9" bestFit="1" customWidth="1"/>
    <col min="6130" max="6131" width="6.28515625" style="9" bestFit="1" customWidth="1"/>
    <col min="6132" max="6132" width="18.28515625" style="9" customWidth="1"/>
    <col min="6133" max="6133" width="6.42578125" style="9" bestFit="1" customWidth="1"/>
    <col min="6134" max="6134" width="49.7109375" style="9" bestFit="1" customWidth="1"/>
    <col min="6135" max="6135" width="8.42578125" style="9" customWidth="1"/>
    <col min="6136" max="6136" width="8.7109375" style="9" bestFit="1" customWidth="1"/>
    <col min="6137" max="6138" width="6.28515625" style="9" bestFit="1" customWidth="1"/>
    <col min="6139" max="6139" width="15.85546875" style="9" bestFit="1" customWidth="1"/>
    <col min="6140" max="6140" width="6.42578125" style="9" bestFit="1" customWidth="1"/>
    <col min="6141" max="6141" width="51" style="9" customWidth="1"/>
    <col min="6142" max="6143" width="8.7109375" style="9" bestFit="1" customWidth="1"/>
    <col min="6144" max="6145" width="6.28515625" style="9" bestFit="1" customWidth="1"/>
    <col min="6146" max="6146" width="15.85546875" style="9" bestFit="1" customWidth="1"/>
    <col min="6147" max="6367" width="8.85546875" style="9"/>
    <col min="6368" max="6368" width="6.42578125" style="9" bestFit="1" customWidth="1"/>
    <col min="6369" max="6369" width="49.7109375" style="9" bestFit="1" customWidth="1"/>
    <col min="6370" max="6370" width="11.28515625" style="9" bestFit="1" customWidth="1"/>
    <col min="6371" max="6371" width="8.7109375" style="9" bestFit="1" customWidth="1"/>
    <col min="6372" max="6372" width="6.42578125" style="9" customWidth="1"/>
    <col min="6373" max="6373" width="6.28515625" style="9" bestFit="1" customWidth="1"/>
    <col min="6374" max="6374" width="15.85546875" style="9" bestFit="1" customWidth="1"/>
    <col min="6375" max="6375" width="6.42578125" style="9" bestFit="1" customWidth="1"/>
    <col min="6376" max="6376" width="49.7109375" style="9" bestFit="1" customWidth="1"/>
    <col min="6377" max="6377" width="9.140625" style="9" customWidth="1"/>
    <col min="6378" max="6378" width="9.28515625" style="9" customWidth="1"/>
    <col min="6379" max="6380" width="6.42578125" style="9" customWidth="1"/>
    <col min="6381" max="6381" width="15.85546875" style="9" bestFit="1" customWidth="1"/>
    <col min="6382" max="6382" width="6.42578125" style="9" bestFit="1" customWidth="1"/>
    <col min="6383" max="6383" width="49.7109375" style="9" bestFit="1" customWidth="1"/>
    <col min="6384" max="6385" width="8.7109375" style="9" bestFit="1" customWidth="1"/>
    <col min="6386" max="6387" width="6.28515625" style="9" bestFit="1" customWidth="1"/>
    <col min="6388" max="6388" width="18.28515625" style="9" customWidth="1"/>
    <col min="6389" max="6389" width="6.42578125" style="9" bestFit="1" customWidth="1"/>
    <col min="6390" max="6390" width="49.7109375" style="9" bestFit="1" customWidth="1"/>
    <col min="6391" max="6391" width="8.42578125" style="9" customWidth="1"/>
    <col min="6392" max="6392" width="8.7109375" style="9" bestFit="1" customWidth="1"/>
    <col min="6393" max="6394" width="6.28515625" style="9" bestFit="1" customWidth="1"/>
    <col min="6395" max="6395" width="15.85546875" style="9" bestFit="1" customWidth="1"/>
    <col min="6396" max="6396" width="6.42578125" style="9" bestFit="1" customWidth="1"/>
    <col min="6397" max="6397" width="51" style="9" customWidth="1"/>
    <col min="6398" max="6399" width="8.7109375" style="9" bestFit="1" customWidth="1"/>
    <col min="6400" max="6401" width="6.28515625" style="9" bestFit="1" customWidth="1"/>
    <col min="6402" max="6402" width="15.85546875" style="9" bestFit="1" customWidth="1"/>
    <col min="6403" max="6623" width="8.85546875" style="9"/>
    <col min="6624" max="6624" width="6.42578125" style="9" bestFit="1" customWidth="1"/>
    <col min="6625" max="6625" width="49.7109375" style="9" bestFit="1" customWidth="1"/>
    <col min="6626" max="6626" width="11.28515625" style="9" bestFit="1" customWidth="1"/>
    <col min="6627" max="6627" width="8.7109375" style="9" bestFit="1" customWidth="1"/>
    <col min="6628" max="6628" width="6.42578125" style="9" customWidth="1"/>
    <col min="6629" max="6629" width="6.28515625" style="9" bestFit="1" customWidth="1"/>
    <col min="6630" max="6630" width="15.85546875" style="9" bestFit="1" customWidth="1"/>
    <col min="6631" max="6631" width="6.42578125" style="9" bestFit="1" customWidth="1"/>
    <col min="6632" max="6632" width="49.7109375" style="9" bestFit="1" customWidth="1"/>
    <col min="6633" max="6633" width="9.140625" style="9" customWidth="1"/>
    <col min="6634" max="6634" width="9.28515625" style="9" customWidth="1"/>
    <col min="6635" max="6636" width="6.42578125" style="9" customWidth="1"/>
    <col min="6637" max="6637" width="15.85546875" style="9" bestFit="1" customWidth="1"/>
    <col min="6638" max="6638" width="6.42578125" style="9" bestFit="1" customWidth="1"/>
    <col min="6639" max="6639" width="49.7109375" style="9" bestFit="1" customWidth="1"/>
    <col min="6640" max="6641" width="8.7109375" style="9" bestFit="1" customWidth="1"/>
    <col min="6642" max="6643" width="6.28515625" style="9" bestFit="1" customWidth="1"/>
    <col min="6644" max="6644" width="18.28515625" style="9" customWidth="1"/>
    <col min="6645" max="6645" width="6.42578125" style="9" bestFit="1" customWidth="1"/>
    <col min="6646" max="6646" width="49.7109375" style="9" bestFit="1" customWidth="1"/>
    <col min="6647" max="6647" width="8.42578125" style="9" customWidth="1"/>
    <col min="6648" max="6648" width="8.7109375" style="9" bestFit="1" customWidth="1"/>
    <col min="6649" max="6650" width="6.28515625" style="9" bestFit="1" customWidth="1"/>
    <col min="6651" max="6651" width="15.85546875" style="9" bestFit="1" customWidth="1"/>
    <col min="6652" max="6652" width="6.42578125" style="9" bestFit="1" customWidth="1"/>
    <col min="6653" max="6653" width="51" style="9" customWidth="1"/>
    <col min="6654" max="6655" width="8.7109375" style="9" bestFit="1" customWidth="1"/>
    <col min="6656" max="6657" width="6.28515625" style="9" bestFit="1" customWidth="1"/>
    <col min="6658" max="6658" width="15.85546875" style="9" bestFit="1" customWidth="1"/>
    <col min="6659" max="6879" width="8.85546875" style="9"/>
    <col min="6880" max="6880" width="6.42578125" style="9" bestFit="1" customWidth="1"/>
    <col min="6881" max="6881" width="49.7109375" style="9" bestFit="1" customWidth="1"/>
    <col min="6882" max="6882" width="11.28515625" style="9" bestFit="1" customWidth="1"/>
    <col min="6883" max="6883" width="8.7109375" style="9" bestFit="1" customWidth="1"/>
    <col min="6884" max="6884" width="6.42578125" style="9" customWidth="1"/>
    <col min="6885" max="6885" width="6.28515625" style="9" bestFit="1" customWidth="1"/>
    <col min="6886" max="6886" width="15.85546875" style="9" bestFit="1" customWidth="1"/>
    <col min="6887" max="6887" width="6.42578125" style="9" bestFit="1" customWidth="1"/>
    <col min="6888" max="6888" width="49.7109375" style="9" bestFit="1" customWidth="1"/>
    <col min="6889" max="6889" width="9.140625" style="9" customWidth="1"/>
    <col min="6890" max="6890" width="9.28515625" style="9" customWidth="1"/>
    <col min="6891" max="6892" width="6.42578125" style="9" customWidth="1"/>
    <col min="6893" max="6893" width="15.85546875" style="9" bestFit="1" customWidth="1"/>
    <col min="6894" max="6894" width="6.42578125" style="9" bestFit="1" customWidth="1"/>
    <col min="6895" max="6895" width="49.7109375" style="9" bestFit="1" customWidth="1"/>
    <col min="6896" max="6897" width="8.7109375" style="9" bestFit="1" customWidth="1"/>
    <col min="6898" max="6899" width="6.28515625" style="9" bestFit="1" customWidth="1"/>
    <col min="6900" max="6900" width="18.28515625" style="9" customWidth="1"/>
    <col min="6901" max="6901" width="6.42578125" style="9" bestFit="1" customWidth="1"/>
    <col min="6902" max="6902" width="49.7109375" style="9" bestFit="1" customWidth="1"/>
    <col min="6903" max="6903" width="8.42578125" style="9" customWidth="1"/>
    <col min="6904" max="6904" width="8.7109375" style="9" bestFit="1" customWidth="1"/>
    <col min="6905" max="6906" width="6.28515625" style="9" bestFit="1" customWidth="1"/>
    <col min="6907" max="6907" width="15.85546875" style="9" bestFit="1" customWidth="1"/>
    <col min="6908" max="6908" width="6.42578125" style="9" bestFit="1" customWidth="1"/>
    <col min="6909" max="6909" width="51" style="9" customWidth="1"/>
    <col min="6910" max="6911" width="8.7109375" style="9" bestFit="1" customWidth="1"/>
    <col min="6912" max="6913" width="6.28515625" style="9" bestFit="1" customWidth="1"/>
    <col min="6914" max="6914" width="15.85546875" style="9" bestFit="1" customWidth="1"/>
    <col min="6915" max="7135" width="8.85546875" style="9"/>
    <col min="7136" max="7136" width="6.42578125" style="9" bestFit="1" customWidth="1"/>
    <col min="7137" max="7137" width="49.7109375" style="9" bestFit="1" customWidth="1"/>
    <col min="7138" max="7138" width="11.28515625" style="9" bestFit="1" customWidth="1"/>
    <col min="7139" max="7139" width="8.7109375" style="9" bestFit="1" customWidth="1"/>
    <col min="7140" max="7140" width="6.42578125" style="9" customWidth="1"/>
    <col min="7141" max="7141" width="6.28515625" style="9" bestFit="1" customWidth="1"/>
    <col min="7142" max="7142" width="15.85546875" style="9" bestFit="1" customWidth="1"/>
    <col min="7143" max="7143" width="6.42578125" style="9" bestFit="1" customWidth="1"/>
    <col min="7144" max="7144" width="49.7109375" style="9" bestFit="1" customWidth="1"/>
    <col min="7145" max="7145" width="9.140625" style="9" customWidth="1"/>
    <col min="7146" max="7146" width="9.28515625" style="9" customWidth="1"/>
    <col min="7147" max="7148" width="6.42578125" style="9" customWidth="1"/>
    <col min="7149" max="7149" width="15.85546875" style="9" bestFit="1" customWidth="1"/>
    <col min="7150" max="7150" width="6.42578125" style="9" bestFit="1" customWidth="1"/>
    <col min="7151" max="7151" width="49.7109375" style="9" bestFit="1" customWidth="1"/>
    <col min="7152" max="7153" width="8.7109375" style="9" bestFit="1" customWidth="1"/>
    <col min="7154" max="7155" width="6.28515625" style="9" bestFit="1" customWidth="1"/>
    <col min="7156" max="7156" width="18.28515625" style="9" customWidth="1"/>
    <col min="7157" max="7157" width="6.42578125" style="9" bestFit="1" customWidth="1"/>
    <col min="7158" max="7158" width="49.7109375" style="9" bestFit="1" customWidth="1"/>
    <col min="7159" max="7159" width="8.42578125" style="9" customWidth="1"/>
    <col min="7160" max="7160" width="8.7109375" style="9" bestFit="1" customWidth="1"/>
    <col min="7161" max="7162" width="6.28515625" style="9" bestFit="1" customWidth="1"/>
    <col min="7163" max="7163" width="15.85546875" style="9" bestFit="1" customWidth="1"/>
    <col min="7164" max="7164" width="6.42578125" style="9" bestFit="1" customWidth="1"/>
    <col min="7165" max="7165" width="51" style="9" customWidth="1"/>
    <col min="7166" max="7167" width="8.7109375" style="9" bestFit="1" customWidth="1"/>
    <col min="7168" max="7169" width="6.28515625" style="9" bestFit="1" customWidth="1"/>
    <col min="7170" max="7170" width="15.85546875" style="9" bestFit="1" customWidth="1"/>
    <col min="7171" max="7391" width="8.85546875" style="9"/>
    <col min="7392" max="7392" width="6.42578125" style="9" bestFit="1" customWidth="1"/>
    <col min="7393" max="7393" width="49.7109375" style="9" bestFit="1" customWidth="1"/>
    <col min="7394" max="7394" width="11.28515625" style="9" bestFit="1" customWidth="1"/>
    <col min="7395" max="7395" width="8.7109375" style="9" bestFit="1" customWidth="1"/>
    <col min="7396" max="7396" width="6.42578125" style="9" customWidth="1"/>
    <col min="7397" max="7397" width="6.28515625" style="9" bestFit="1" customWidth="1"/>
    <col min="7398" max="7398" width="15.85546875" style="9" bestFit="1" customWidth="1"/>
    <col min="7399" max="7399" width="6.42578125" style="9" bestFit="1" customWidth="1"/>
    <col min="7400" max="7400" width="49.7109375" style="9" bestFit="1" customWidth="1"/>
    <col min="7401" max="7401" width="9.140625" style="9" customWidth="1"/>
    <col min="7402" max="7402" width="9.28515625" style="9" customWidth="1"/>
    <col min="7403" max="7404" width="6.42578125" style="9" customWidth="1"/>
    <col min="7405" max="7405" width="15.85546875" style="9" bestFit="1" customWidth="1"/>
    <col min="7406" max="7406" width="6.42578125" style="9" bestFit="1" customWidth="1"/>
    <col min="7407" max="7407" width="49.7109375" style="9" bestFit="1" customWidth="1"/>
    <col min="7408" max="7409" width="8.7109375" style="9" bestFit="1" customWidth="1"/>
    <col min="7410" max="7411" width="6.28515625" style="9" bestFit="1" customWidth="1"/>
    <col min="7412" max="7412" width="18.28515625" style="9" customWidth="1"/>
    <col min="7413" max="7413" width="6.42578125" style="9" bestFit="1" customWidth="1"/>
    <col min="7414" max="7414" width="49.7109375" style="9" bestFit="1" customWidth="1"/>
    <col min="7415" max="7415" width="8.42578125" style="9" customWidth="1"/>
    <col min="7416" max="7416" width="8.7109375" style="9" bestFit="1" customWidth="1"/>
    <col min="7417" max="7418" width="6.28515625" style="9" bestFit="1" customWidth="1"/>
    <col min="7419" max="7419" width="15.85546875" style="9" bestFit="1" customWidth="1"/>
    <col min="7420" max="7420" width="6.42578125" style="9" bestFit="1" customWidth="1"/>
    <col min="7421" max="7421" width="51" style="9" customWidth="1"/>
    <col min="7422" max="7423" width="8.7109375" style="9" bestFit="1" customWidth="1"/>
    <col min="7424" max="7425" width="6.28515625" style="9" bestFit="1" customWidth="1"/>
    <col min="7426" max="7426" width="15.85546875" style="9" bestFit="1" customWidth="1"/>
    <col min="7427" max="7647" width="8.85546875" style="9"/>
    <col min="7648" max="7648" width="6.42578125" style="9" bestFit="1" customWidth="1"/>
    <col min="7649" max="7649" width="49.7109375" style="9" bestFit="1" customWidth="1"/>
    <col min="7650" max="7650" width="11.28515625" style="9" bestFit="1" customWidth="1"/>
    <col min="7651" max="7651" width="8.7109375" style="9" bestFit="1" customWidth="1"/>
    <col min="7652" max="7652" width="6.42578125" style="9" customWidth="1"/>
    <col min="7653" max="7653" width="6.28515625" style="9" bestFit="1" customWidth="1"/>
    <col min="7654" max="7654" width="15.85546875" style="9" bestFit="1" customWidth="1"/>
    <col min="7655" max="7655" width="6.42578125" style="9" bestFit="1" customWidth="1"/>
    <col min="7656" max="7656" width="49.7109375" style="9" bestFit="1" customWidth="1"/>
    <col min="7657" max="7657" width="9.140625" style="9" customWidth="1"/>
    <col min="7658" max="7658" width="9.28515625" style="9" customWidth="1"/>
    <col min="7659" max="7660" width="6.42578125" style="9" customWidth="1"/>
    <col min="7661" max="7661" width="15.85546875" style="9" bestFit="1" customWidth="1"/>
    <col min="7662" max="7662" width="6.42578125" style="9" bestFit="1" customWidth="1"/>
    <col min="7663" max="7663" width="49.7109375" style="9" bestFit="1" customWidth="1"/>
    <col min="7664" max="7665" width="8.7109375" style="9" bestFit="1" customWidth="1"/>
    <col min="7666" max="7667" width="6.28515625" style="9" bestFit="1" customWidth="1"/>
    <col min="7668" max="7668" width="18.28515625" style="9" customWidth="1"/>
    <col min="7669" max="7669" width="6.42578125" style="9" bestFit="1" customWidth="1"/>
    <col min="7670" max="7670" width="49.7109375" style="9" bestFit="1" customWidth="1"/>
    <col min="7671" max="7671" width="8.42578125" style="9" customWidth="1"/>
    <col min="7672" max="7672" width="8.7109375" style="9" bestFit="1" customWidth="1"/>
    <col min="7673" max="7674" width="6.28515625" style="9" bestFit="1" customWidth="1"/>
    <col min="7675" max="7675" width="15.85546875" style="9" bestFit="1" customWidth="1"/>
    <col min="7676" max="7676" width="6.42578125" style="9" bestFit="1" customWidth="1"/>
    <col min="7677" max="7677" width="51" style="9" customWidth="1"/>
    <col min="7678" max="7679" width="8.7109375" style="9" bestFit="1" customWidth="1"/>
    <col min="7680" max="7681" width="6.28515625" style="9" bestFit="1" customWidth="1"/>
    <col min="7682" max="7682" width="15.85546875" style="9" bestFit="1" customWidth="1"/>
    <col min="7683" max="7903" width="8.85546875" style="9"/>
    <col min="7904" max="7904" width="6.42578125" style="9" bestFit="1" customWidth="1"/>
    <col min="7905" max="7905" width="49.7109375" style="9" bestFit="1" customWidth="1"/>
    <col min="7906" max="7906" width="11.28515625" style="9" bestFit="1" customWidth="1"/>
    <col min="7907" max="7907" width="8.7109375" style="9" bestFit="1" customWidth="1"/>
    <col min="7908" max="7908" width="6.42578125" style="9" customWidth="1"/>
    <col min="7909" max="7909" width="6.28515625" style="9" bestFit="1" customWidth="1"/>
    <col min="7910" max="7910" width="15.85546875" style="9" bestFit="1" customWidth="1"/>
    <col min="7911" max="7911" width="6.42578125" style="9" bestFit="1" customWidth="1"/>
    <col min="7912" max="7912" width="49.7109375" style="9" bestFit="1" customWidth="1"/>
    <col min="7913" max="7913" width="9.140625" style="9" customWidth="1"/>
    <col min="7914" max="7914" width="9.28515625" style="9" customWidth="1"/>
    <col min="7915" max="7916" width="6.42578125" style="9" customWidth="1"/>
    <col min="7917" max="7917" width="15.85546875" style="9" bestFit="1" customWidth="1"/>
    <col min="7918" max="7918" width="6.42578125" style="9" bestFit="1" customWidth="1"/>
    <col min="7919" max="7919" width="49.7109375" style="9" bestFit="1" customWidth="1"/>
    <col min="7920" max="7921" width="8.7109375" style="9" bestFit="1" customWidth="1"/>
    <col min="7922" max="7923" width="6.28515625" style="9" bestFit="1" customWidth="1"/>
    <col min="7924" max="7924" width="18.28515625" style="9" customWidth="1"/>
    <col min="7925" max="7925" width="6.42578125" style="9" bestFit="1" customWidth="1"/>
    <col min="7926" max="7926" width="49.7109375" style="9" bestFit="1" customWidth="1"/>
    <col min="7927" max="7927" width="8.42578125" style="9" customWidth="1"/>
    <col min="7928" max="7928" width="8.7109375" style="9" bestFit="1" customWidth="1"/>
    <col min="7929" max="7930" width="6.28515625" style="9" bestFit="1" customWidth="1"/>
    <col min="7931" max="7931" width="15.85546875" style="9" bestFit="1" customWidth="1"/>
    <col min="7932" max="7932" width="6.42578125" style="9" bestFit="1" customWidth="1"/>
    <col min="7933" max="7933" width="51" style="9" customWidth="1"/>
    <col min="7934" max="7935" width="8.7109375" style="9" bestFit="1" customWidth="1"/>
    <col min="7936" max="7937" width="6.28515625" style="9" bestFit="1" customWidth="1"/>
    <col min="7938" max="7938" width="15.85546875" style="9" bestFit="1" customWidth="1"/>
    <col min="7939" max="8159" width="8.85546875" style="9"/>
    <col min="8160" max="8160" width="6.42578125" style="9" bestFit="1" customWidth="1"/>
    <col min="8161" max="8161" width="49.7109375" style="9" bestFit="1" customWidth="1"/>
    <col min="8162" max="8162" width="11.28515625" style="9" bestFit="1" customWidth="1"/>
    <col min="8163" max="8163" width="8.7109375" style="9" bestFit="1" customWidth="1"/>
    <col min="8164" max="8164" width="6.42578125" style="9" customWidth="1"/>
    <col min="8165" max="8165" width="6.28515625" style="9" bestFit="1" customWidth="1"/>
    <col min="8166" max="8166" width="15.85546875" style="9" bestFit="1" customWidth="1"/>
    <col min="8167" max="8167" width="6.42578125" style="9" bestFit="1" customWidth="1"/>
    <col min="8168" max="8168" width="49.7109375" style="9" bestFit="1" customWidth="1"/>
    <col min="8169" max="8169" width="9.140625" style="9" customWidth="1"/>
    <col min="8170" max="8170" width="9.28515625" style="9" customWidth="1"/>
    <col min="8171" max="8172" width="6.42578125" style="9" customWidth="1"/>
    <col min="8173" max="8173" width="15.85546875" style="9" bestFit="1" customWidth="1"/>
    <col min="8174" max="8174" width="6.42578125" style="9" bestFit="1" customWidth="1"/>
    <col min="8175" max="8175" width="49.7109375" style="9" bestFit="1" customWidth="1"/>
    <col min="8176" max="8177" width="8.7109375" style="9" bestFit="1" customWidth="1"/>
    <col min="8178" max="8179" width="6.28515625" style="9" bestFit="1" customWidth="1"/>
    <col min="8180" max="8180" width="18.28515625" style="9" customWidth="1"/>
    <col min="8181" max="8181" width="6.42578125" style="9" bestFit="1" customWidth="1"/>
    <col min="8182" max="8182" width="49.7109375" style="9" bestFit="1" customWidth="1"/>
    <col min="8183" max="8183" width="8.42578125" style="9" customWidth="1"/>
    <col min="8184" max="8184" width="8.7109375" style="9" bestFit="1" customWidth="1"/>
    <col min="8185" max="8186" width="6.28515625" style="9" bestFit="1" customWidth="1"/>
    <col min="8187" max="8187" width="15.85546875" style="9" bestFit="1" customWidth="1"/>
    <col min="8188" max="8188" width="6.42578125" style="9" bestFit="1" customWidth="1"/>
    <col min="8189" max="8189" width="51" style="9" customWidth="1"/>
    <col min="8190" max="8191" width="8.7109375" style="9" bestFit="1" customWidth="1"/>
    <col min="8192" max="8193" width="6.28515625" style="9" bestFit="1" customWidth="1"/>
    <col min="8194" max="8194" width="15.85546875" style="9" bestFit="1" customWidth="1"/>
    <col min="8195" max="8415" width="8.85546875" style="9"/>
    <col min="8416" max="8416" width="6.42578125" style="9" bestFit="1" customWidth="1"/>
    <col min="8417" max="8417" width="49.7109375" style="9" bestFit="1" customWidth="1"/>
    <col min="8418" max="8418" width="11.28515625" style="9" bestFit="1" customWidth="1"/>
    <col min="8419" max="8419" width="8.7109375" style="9" bestFit="1" customWidth="1"/>
    <col min="8420" max="8420" width="6.42578125" style="9" customWidth="1"/>
    <col min="8421" max="8421" width="6.28515625" style="9" bestFit="1" customWidth="1"/>
    <col min="8422" max="8422" width="15.85546875" style="9" bestFit="1" customWidth="1"/>
    <col min="8423" max="8423" width="6.42578125" style="9" bestFit="1" customWidth="1"/>
    <col min="8424" max="8424" width="49.7109375" style="9" bestFit="1" customWidth="1"/>
    <col min="8425" max="8425" width="9.140625" style="9" customWidth="1"/>
    <col min="8426" max="8426" width="9.28515625" style="9" customWidth="1"/>
    <col min="8427" max="8428" width="6.42578125" style="9" customWidth="1"/>
    <col min="8429" max="8429" width="15.85546875" style="9" bestFit="1" customWidth="1"/>
    <col min="8430" max="8430" width="6.42578125" style="9" bestFit="1" customWidth="1"/>
    <col min="8431" max="8431" width="49.7109375" style="9" bestFit="1" customWidth="1"/>
    <col min="8432" max="8433" width="8.7109375" style="9" bestFit="1" customWidth="1"/>
    <col min="8434" max="8435" width="6.28515625" style="9" bestFit="1" customWidth="1"/>
    <col min="8436" max="8436" width="18.28515625" style="9" customWidth="1"/>
    <col min="8437" max="8437" width="6.42578125" style="9" bestFit="1" customWidth="1"/>
    <col min="8438" max="8438" width="49.7109375" style="9" bestFit="1" customWidth="1"/>
    <col min="8439" max="8439" width="8.42578125" style="9" customWidth="1"/>
    <col min="8440" max="8440" width="8.7109375" style="9" bestFit="1" customWidth="1"/>
    <col min="8441" max="8442" width="6.28515625" style="9" bestFit="1" customWidth="1"/>
    <col min="8443" max="8443" width="15.85546875" style="9" bestFit="1" customWidth="1"/>
    <col min="8444" max="8444" width="6.42578125" style="9" bestFit="1" customWidth="1"/>
    <col min="8445" max="8445" width="51" style="9" customWidth="1"/>
    <col min="8446" max="8447" width="8.7109375" style="9" bestFit="1" customWidth="1"/>
    <col min="8448" max="8449" width="6.28515625" style="9" bestFit="1" customWidth="1"/>
    <col min="8450" max="8450" width="15.85546875" style="9" bestFit="1" customWidth="1"/>
    <col min="8451" max="8671" width="8.85546875" style="9"/>
    <col min="8672" max="8672" width="6.42578125" style="9" bestFit="1" customWidth="1"/>
    <col min="8673" max="8673" width="49.7109375" style="9" bestFit="1" customWidth="1"/>
    <col min="8674" max="8674" width="11.28515625" style="9" bestFit="1" customWidth="1"/>
    <col min="8675" max="8675" width="8.7109375" style="9" bestFit="1" customWidth="1"/>
    <col min="8676" max="8676" width="6.42578125" style="9" customWidth="1"/>
    <col min="8677" max="8677" width="6.28515625" style="9" bestFit="1" customWidth="1"/>
    <col min="8678" max="8678" width="15.85546875" style="9" bestFit="1" customWidth="1"/>
    <col min="8679" max="8679" width="6.42578125" style="9" bestFit="1" customWidth="1"/>
    <col min="8680" max="8680" width="49.7109375" style="9" bestFit="1" customWidth="1"/>
    <col min="8681" max="8681" width="9.140625" style="9" customWidth="1"/>
    <col min="8682" max="8682" width="9.28515625" style="9" customWidth="1"/>
    <col min="8683" max="8684" width="6.42578125" style="9" customWidth="1"/>
    <col min="8685" max="8685" width="15.85546875" style="9" bestFit="1" customWidth="1"/>
    <col min="8686" max="8686" width="6.42578125" style="9" bestFit="1" customWidth="1"/>
    <col min="8687" max="8687" width="49.7109375" style="9" bestFit="1" customWidth="1"/>
    <col min="8688" max="8689" width="8.7109375" style="9" bestFit="1" customWidth="1"/>
    <col min="8690" max="8691" width="6.28515625" style="9" bestFit="1" customWidth="1"/>
    <col min="8692" max="8692" width="18.28515625" style="9" customWidth="1"/>
    <col min="8693" max="8693" width="6.42578125" style="9" bestFit="1" customWidth="1"/>
    <col min="8694" max="8694" width="49.7109375" style="9" bestFit="1" customWidth="1"/>
    <col min="8695" max="8695" width="8.42578125" style="9" customWidth="1"/>
    <col min="8696" max="8696" width="8.7109375" style="9" bestFit="1" customWidth="1"/>
    <col min="8697" max="8698" width="6.28515625" style="9" bestFit="1" customWidth="1"/>
    <col min="8699" max="8699" width="15.85546875" style="9" bestFit="1" customWidth="1"/>
    <col min="8700" max="8700" width="6.42578125" style="9" bestFit="1" customWidth="1"/>
    <col min="8701" max="8701" width="51" style="9" customWidth="1"/>
    <col min="8702" max="8703" width="8.7109375" style="9" bestFit="1" customWidth="1"/>
    <col min="8704" max="8705" width="6.28515625" style="9" bestFit="1" customWidth="1"/>
    <col min="8706" max="8706" width="15.85546875" style="9" bestFit="1" customWidth="1"/>
    <col min="8707" max="8927" width="8.85546875" style="9"/>
    <col min="8928" max="8928" width="6.42578125" style="9" bestFit="1" customWidth="1"/>
    <col min="8929" max="8929" width="49.7109375" style="9" bestFit="1" customWidth="1"/>
    <col min="8930" max="8930" width="11.28515625" style="9" bestFit="1" customWidth="1"/>
    <col min="8931" max="8931" width="8.7109375" style="9" bestFit="1" customWidth="1"/>
    <col min="8932" max="8932" width="6.42578125" style="9" customWidth="1"/>
    <col min="8933" max="8933" width="6.28515625" style="9" bestFit="1" customWidth="1"/>
    <col min="8934" max="8934" width="15.85546875" style="9" bestFit="1" customWidth="1"/>
    <col min="8935" max="8935" width="6.42578125" style="9" bestFit="1" customWidth="1"/>
    <col min="8936" max="8936" width="49.7109375" style="9" bestFit="1" customWidth="1"/>
    <col min="8937" max="8937" width="9.140625" style="9" customWidth="1"/>
    <col min="8938" max="8938" width="9.28515625" style="9" customWidth="1"/>
    <col min="8939" max="8940" width="6.42578125" style="9" customWidth="1"/>
    <col min="8941" max="8941" width="15.85546875" style="9" bestFit="1" customWidth="1"/>
    <col min="8942" max="8942" width="6.42578125" style="9" bestFit="1" customWidth="1"/>
    <col min="8943" max="8943" width="49.7109375" style="9" bestFit="1" customWidth="1"/>
    <col min="8944" max="8945" width="8.7109375" style="9" bestFit="1" customWidth="1"/>
    <col min="8946" max="8947" width="6.28515625" style="9" bestFit="1" customWidth="1"/>
    <col min="8948" max="8948" width="18.28515625" style="9" customWidth="1"/>
    <col min="8949" max="8949" width="6.42578125" style="9" bestFit="1" customWidth="1"/>
    <col min="8950" max="8950" width="49.7109375" style="9" bestFit="1" customWidth="1"/>
    <col min="8951" max="8951" width="8.42578125" style="9" customWidth="1"/>
    <col min="8952" max="8952" width="8.7109375" style="9" bestFit="1" customWidth="1"/>
    <col min="8953" max="8954" width="6.28515625" style="9" bestFit="1" customWidth="1"/>
    <col min="8955" max="8955" width="15.85546875" style="9" bestFit="1" customWidth="1"/>
    <col min="8956" max="8956" width="6.42578125" style="9" bestFit="1" customWidth="1"/>
    <col min="8957" max="8957" width="51" style="9" customWidth="1"/>
    <col min="8958" max="8959" width="8.7109375" style="9" bestFit="1" customWidth="1"/>
    <col min="8960" max="8961" width="6.28515625" style="9" bestFit="1" customWidth="1"/>
    <col min="8962" max="8962" width="15.85546875" style="9" bestFit="1" customWidth="1"/>
    <col min="8963" max="9183" width="8.85546875" style="9"/>
    <col min="9184" max="9184" width="6.42578125" style="9" bestFit="1" customWidth="1"/>
    <col min="9185" max="9185" width="49.7109375" style="9" bestFit="1" customWidth="1"/>
    <col min="9186" max="9186" width="11.28515625" style="9" bestFit="1" customWidth="1"/>
    <col min="9187" max="9187" width="8.7109375" style="9" bestFit="1" customWidth="1"/>
    <col min="9188" max="9188" width="6.42578125" style="9" customWidth="1"/>
    <col min="9189" max="9189" width="6.28515625" style="9" bestFit="1" customWidth="1"/>
    <col min="9190" max="9190" width="15.85546875" style="9" bestFit="1" customWidth="1"/>
    <col min="9191" max="9191" width="6.42578125" style="9" bestFit="1" customWidth="1"/>
    <col min="9192" max="9192" width="49.7109375" style="9" bestFit="1" customWidth="1"/>
    <col min="9193" max="9193" width="9.140625" style="9" customWidth="1"/>
    <col min="9194" max="9194" width="9.28515625" style="9" customWidth="1"/>
    <col min="9195" max="9196" width="6.42578125" style="9" customWidth="1"/>
    <col min="9197" max="9197" width="15.85546875" style="9" bestFit="1" customWidth="1"/>
    <col min="9198" max="9198" width="6.42578125" style="9" bestFit="1" customWidth="1"/>
    <col min="9199" max="9199" width="49.7109375" style="9" bestFit="1" customWidth="1"/>
    <col min="9200" max="9201" width="8.7109375" style="9" bestFit="1" customWidth="1"/>
    <col min="9202" max="9203" width="6.28515625" style="9" bestFit="1" customWidth="1"/>
    <col min="9204" max="9204" width="18.28515625" style="9" customWidth="1"/>
    <col min="9205" max="9205" width="6.42578125" style="9" bestFit="1" customWidth="1"/>
    <col min="9206" max="9206" width="49.7109375" style="9" bestFit="1" customWidth="1"/>
    <col min="9207" max="9207" width="8.42578125" style="9" customWidth="1"/>
    <col min="9208" max="9208" width="8.7109375" style="9" bestFit="1" customWidth="1"/>
    <col min="9209" max="9210" width="6.28515625" style="9" bestFit="1" customWidth="1"/>
    <col min="9211" max="9211" width="15.85546875" style="9" bestFit="1" customWidth="1"/>
    <col min="9212" max="9212" width="6.42578125" style="9" bestFit="1" customWidth="1"/>
    <col min="9213" max="9213" width="51" style="9" customWidth="1"/>
    <col min="9214" max="9215" width="8.7109375" style="9" bestFit="1" customWidth="1"/>
    <col min="9216" max="9217" width="6.28515625" style="9" bestFit="1" customWidth="1"/>
    <col min="9218" max="9218" width="15.85546875" style="9" bestFit="1" customWidth="1"/>
    <col min="9219" max="9439" width="8.85546875" style="9"/>
    <col min="9440" max="9440" width="6.42578125" style="9" bestFit="1" customWidth="1"/>
    <col min="9441" max="9441" width="49.7109375" style="9" bestFit="1" customWidth="1"/>
    <col min="9442" max="9442" width="11.28515625" style="9" bestFit="1" customWidth="1"/>
    <col min="9443" max="9443" width="8.7109375" style="9" bestFit="1" customWidth="1"/>
    <col min="9444" max="9444" width="6.42578125" style="9" customWidth="1"/>
    <col min="9445" max="9445" width="6.28515625" style="9" bestFit="1" customWidth="1"/>
    <col min="9446" max="9446" width="15.85546875" style="9" bestFit="1" customWidth="1"/>
    <col min="9447" max="9447" width="6.42578125" style="9" bestFit="1" customWidth="1"/>
    <col min="9448" max="9448" width="49.7109375" style="9" bestFit="1" customWidth="1"/>
    <col min="9449" max="9449" width="9.140625" style="9" customWidth="1"/>
    <col min="9450" max="9450" width="9.28515625" style="9" customWidth="1"/>
    <col min="9451" max="9452" width="6.42578125" style="9" customWidth="1"/>
    <col min="9453" max="9453" width="15.85546875" style="9" bestFit="1" customWidth="1"/>
    <col min="9454" max="9454" width="6.42578125" style="9" bestFit="1" customWidth="1"/>
    <col min="9455" max="9455" width="49.7109375" style="9" bestFit="1" customWidth="1"/>
    <col min="9456" max="9457" width="8.7109375" style="9" bestFit="1" customWidth="1"/>
    <col min="9458" max="9459" width="6.28515625" style="9" bestFit="1" customWidth="1"/>
    <col min="9460" max="9460" width="18.28515625" style="9" customWidth="1"/>
    <col min="9461" max="9461" width="6.42578125" style="9" bestFit="1" customWidth="1"/>
    <col min="9462" max="9462" width="49.7109375" style="9" bestFit="1" customWidth="1"/>
    <col min="9463" max="9463" width="8.42578125" style="9" customWidth="1"/>
    <col min="9464" max="9464" width="8.7109375" style="9" bestFit="1" customWidth="1"/>
    <col min="9465" max="9466" width="6.28515625" style="9" bestFit="1" customWidth="1"/>
    <col min="9467" max="9467" width="15.85546875" style="9" bestFit="1" customWidth="1"/>
    <col min="9468" max="9468" width="6.42578125" style="9" bestFit="1" customWidth="1"/>
    <col min="9469" max="9469" width="51" style="9" customWidth="1"/>
    <col min="9470" max="9471" width="8.7109375" style="9" bestFit="1" customWidth="1"/>
    <col min="9472" max="9473" width="6.28515625" style="9" bestFit="1" customWidth="1"/>
    <col min="9474" max="9474" width="15.85546875" style="9" bestFit="1" customWidth="1"/>
    <col min="9475" max="9695" width="8.85546875" style="9"/>
    <col min="9696" max="9696" width="6.42578125" style="9" bestFit="1" customWidth="1"/>
    <col min="9697" max="9697" width="49.7109375" style="9" bestFit="1" customWidth="1"/>
    <col min="9698" max="9698" width="11.28515625" style="9" bestFit="1" customWidth="1"/>
    <col min="9699" max="9699" width="8.7109375" style="9" bestFit="1" customWidth="1"/>
    <col min="9700" max="9700" width="6.42578125" style="9" customWidth="1"/>
    <col min="9701" max="9701" width="6.28515625" style="9" bestFit="1" customWidth="1"/>
    <col min="9702" max="9702" width="15.85546875" style="9" bestFit="1" customWidth="1"/>
    <col min="9703" max="9703" width="6.42578125" style="9" bestFit="1" customWidth="1"/>
    <col min="9704" max="9704" width="49.7109375" style="9" bestFit="1" customWidth="1"/>
    <col min="9705" max="9705" width="9.140625" style="9" customWidth="1"/>
    <col min="9706" max="9706" width="9.28515625" style="9" customWidth="1"/>
    <col min="9707" max="9708" width="6.42578125" style="9" customWidth="1"/>
    <col min="9709" max="9709" width="15.85546875" style="9" bestFit="1" customWidth="1"/>
    <col min="9710" max="9710" width="6.42578125" style="9" bestFit="1" customWidth="1"/>
    <col min="9711" max="9711" width="49.7109375" style="9" bestFit="1" customWidth="1"/>
    <col min="9712" max="9713" width="8.7109375" style="9" bestFit="1" customWidth="1"/>
    <col min="9714" max="9715" width="6.28515625" style="9" bestFit="1" customWidth="1"/>
    <col min="9716" max="9716" width="18.28515625" style="9" customWidth="1"/>
    <col min="9717" max="9717" width="6.42578125" style="9" bestFit="1" customWidth="1"/>
    <col min="9718" max="9718" width="49.7109375" style="9" bestFit="1" customWidth="1"/>
    <col min="9719" max="9719" width="8.42578125" style="9" customWidth="1"/>
    <col min="9720" max="9720" width="8.7109375" style="9" bestFit="1" customWidth="1"/>
    <col min="9721" max="9722" width="6.28515625" style="9" bestFit="1" customWidth="1"/>
    <col min="9723" max="9723" width="15.85546875" style="9" bestFit="1" customWidth="1"/>
    <col min="9724" max="9724" width="6.42578125" style="9" bestFit="1" customWidth="1"/>
    <col min="9725" max="9725" width="51" style="9" customWidth="1"/>
    <col min="9726" max="9727" width="8.7109375" style="9" bestFit="1" customWidth="1"/>
    <col min="9728" max="9729" width="6.28515625" style="9" bestFit="1" customWidth="1"/>
    <col min="9730" max="9730" width="15.85546875" style="9" bestFit="1" customWidth="1"/>
    <col min="9731" max="9951" width="8.85546875" style="9"/>
    <col min="9952" max="9952" width="6.42578125" style="9" bestFit="1" customWidth="1"/>
    <col min="9953" max="9953" width="49.7109375" style="9" bestFit="1" customWidth="1"/>
    <col min="9954" max="9954" width="11.28515625" style="9" bestFit="1" customWidth="1"/>
    <col min="9955" max="9955" width="8.7109375" style="9" bestFit="1" customWidth="1"/>
    <col min="9956" max="9956" width="6.42578125" style="9" customWidth="1"/>
    <col min="9957" max="9957" width="6.28515625" style="9" bestFit="1" customWidth="1"/>
    <col min="9958" max="9958" width="15.85546875" style="9" bestFit="1" customWidth="1"/>
    <col min="9959" max="9959" width="6.42578125" style="9" bestFit="1" customWidth="1"/>
    <col min="9960" max="9960" width="49.7109375" style="9" bestFit="1" customWidth="1"/>
    <col min="9961" max="9961" width="9.140625" style="9" customWidth="1"/>
    <col min="9962" max="9962" width="9.28515625" style="9" customWidth="1"/>
    <col min="9963" max="9964" width="6.42578125" style="9" customWidth="1"/>
    <col min="9965" max="9965" width="15.85546875" style="9" bestFit="1" customWidth="1"/>
    <col min="9966" max="9966" width="6.42578125" style="9" bestFit="1" customWidth="1"/>
    <col min="9967" max="9967" width="49.7109375" style="9" bestFit="1" customWidth="1"/>
    <col min="9968" max="9969" width="8.7109375" style="9" bestFit="1" customWidth="1"/>
    <col min="9970" max="9971" width="6.28515625" style="9" bestFit="1" customWidth="1"/>
    <col min="9972" max="9972" width="18.28515625" style="9" customWidth="1"/>
    <col min="9973" max="9973" width="6.42578125" style="9" bestFit="1" customWidth="1"/>
    <col min="9974" max="9974" width="49.7109375" style="9" bestFit="1" customWidth="1"/>
    <col min="9975" max="9975" width="8.42578125" style="9" customWidth="1"/>
    <col min="9976" max="9976" width="8.7109375" style="9" bestFit="1" customWidth="1"/>
    <col min="9977" max="9978" width="6.28515625" style="9" bestFit="1" customWidth="1"/>
    <col min="9979" max="9979" width="15.85546875" style="9" bestFit="1" customWidth="1"/>
    <col min="9980" max="9980" width="6.42578125" style="9" bestFit="1" customWidth="1"/>
    <col min="9981" max="9981" width="51" style="9" customWidth="1"/>
    <col min="9982" max="9983" width="8.7109375" style="9" bestFit="1" customWidth="1"/>
    <col min="9984" max="9985" width="6.28515625" style="9" bestFit="1" customWidth="1"/>
    <col min="9986" max="9986" width="15.85546875" style="9" bestFit="1" customWidth="1"/>
    <col min="9987" max="10207" width="8.85546875" style="9"/>
    <col min="10208" max="10208" width="6.42578125" style="9" bestFit="1" customWidth="1"/>
    <col min="10209" max="10209" width="49.7109375" style="9" bestFit="1" customWidth="1"/>
    <col min="10210" max="10210" width="11.28515625" style="9" bestFit="1" customWidth="1"/>
    <col min="10211" max="10211" width="8.7109375" style="9" bestFit="1" customWidth="1"/>
    <col min="10212" max="10212" width="6.42578125" style="9" customWidth="1"/>
    <col min="10213" max="10213" width="6.28515625" style="9" bestFit="1" customWidth="1"/>
    <col min="10214" max="10214" width="15.85546875" style="9" bestFit="1" customWidth="1"/>
    <col min="10215" max="10215" width="6.42578125" style="9" bestFit="1" customWidth="1"/>
    <col min="10216" max="10216" width="49.7109375" style="9" bestFit="1" customWidth="1"/>
    <col min="10217" max="10217" width="9.140625" style="9" customWidth="1"/>
    <col min="10218" max="10218" width="9.28515625" style="9" customWidth="1"/>
    <col min="10219" max="10220" width="6.42578125" style="9" customWidth="1"/>
    <col min="10221" max="10221" width="15.85546875" style="9" bestFit="1" customWidth="1"/>
    <col min="10222" max="10222" width="6.42578125" style="9" bestFit="1" customWidth="1"/>
    <col min="10223" max="10223" width="49.7109375" style="9" bestFit="1" customWidth="1"/>
    <col min="10224" max="10225" width="8.7109375" style="9" bestFit="1" customWidth="1"/>
    <col min="10226" max="10227" width="6.28515625" style="9" bestFit="1" customWidth="1"/>
    <col min="10228" max="10228" width="18.28515625" style="9" customWidth="1"/>
    <col min="10229" max="10229" width="6.42578125" style="9" bestFit="1" customWidth="1"/>
    <col min="10230" max="10230" width="49.7109375" style="9" bestFit="1" customWidth="1"/>
    <col min="10231" max="10231" width="8.42578125" style="9" customWidth="1"/>
    <col min="10232" max="10232" width="8.7109375" style="9" bestFit="1" customWidth="1"/>
    <col min="10233" max="10234" width="6.28515625" style="9" bestFit="1" customWidth="1"/>
    <col min="10235" max="10235" width="15.85546875" style="9" bestFit="1" customWidth="1"/>
    <col min="10236" max="10236" width="6.42578125" style="9" bestFit="1" customWidth="1"/>
    <col min="10237" max="10237" width="51" style="9" customWidth="1"/>
    <col min="10238" max="10239" width="8.7109375" style="9" bestFit="1" customWidth="1"/>
    <col min="10240" max="10241" width="6.28515625" style="9" bestFit="1" customWidth="1"/>
    <col min="10242" max="10242" width="15.85546875" style="9" bestFit="1" customWidth="1"/>
    <col min="10243" max="10463" width="8.85546875" style="9"/>
    <col min="10464" max="10464" width="6.42578125" style="9" bestFit="1" customWidth="1"/>
    <col min="10465" max="10465" width="49.7109375" style="9" bestFit="1" customWidth="1"/>
    <col min="10466" max="10466" width="11.28515625" style="9" bestFit="1" customWidth="1"/>
    <col min="10467" max="10467" width="8.7109375" style="9" bestFit="1" customWidth="1"/>
    <col min="10468" max="10468" width="6.42578125" style="9" customWidth="1"/>
    <col min="10469" max="10469" width="6.28515625" style="9" bestFit="1" customWidth="1"/>
    <col min="10470" max="10470" width="15.85546875" style="9" bestFit="1" customWidth="1"/>
    <col min="10471" max="10471" width="6.42578125" style="9" bestFit="1" customWidth="1"/>
    <col min="10472" max="10472" width="49.7109375" style="9" bestFit="1" customWidth="1"/>
    <col min="10473" max="10473" width="9.140625" style="9" customWidth="1"/>
    <col min="10474" max="10474" width="9.28515625" style="9" customWidth="1"/>
    <col min="10475" max="10476" width="6.42578125" style="9" customWidth="1"/>
    <col min="10477" max="10477" width="15.85546875" style="9" bestFit="1" customWidth="1"/>
    <col min="10478" max="10478" width="6.42578125" style="9" bestFit="1" customWidth="1"/>
    <col min="10479" max="10479" width="49.7109375" style="9" bestFit="1" customWidth="1"/>
    <col min="10480" max="10481" width="8.7109375" style="9" bestFit="1" customWidth="1"/>
    <col min="10482" max="10483" width="6.28515625" style="9" bestFit="1" customWidth="1"/>
    <col min="10484" max="10484" width="18.28515625" style="9" customWidth="1"/>
    <col min="10485" max="10485" width="6.42578125" style="9" bestFit="1" customWidth="1"/>
    <col min="10486" max="10486" width="49.7109375" style="9" bestFit="1" customWidth="1"/>
    <col min="10487" max="10487" width="8.42578125" style="9" customWidth="1"/>
    <col min="10488" max="10488" width="8.7109375" style="9" bestFit="1" customWidth="1"/>
    <col min="10489" max="10490" width="6.28515625" style="9" bestFit="1" customWidth="1"/>
    <col min="10491" max="10491" width="15.85546875" style="9" bestFit="1" customWidth="1"/>
    <col min="10492" max="10492" width="6.42578125" style="9" bestFit="1" customWidth="1"/>
    <col min="10493" max="10493" width="51" style="9" customWidth="1"/>
    <col min="10494" max="10495" width="8.7109375" style="9" bestFit="1" customWidth="1"/>
    <col min="10496" max="10497" width="6.28515625" style="9" bestFit="1" customWidth="1"/>
    <col min="10498" max="10498" width="15.85546875" style="9" bestFit="1" customWidth="1"/>
    <col min="10499" max="10719" width="8.85546875" style="9"/>
    <col min="10720" max="10720" width="6.42578125" style="9" bestFit="1" customWidth="1"/>
    <col min="10721" max="10721" width="49.7109375" style="9" bestFit="1" customWidth="1"/>
    <col min="10722" max="10722" width="11.28515625" style="9" bestFit="1" customWidth="1"/>
    <col min="10723" max="10723" width="8.7109375" style="9" bestFit="1" customWidth="1"/>
    <col min="10724" max="10724" width="6.42578125" style="9" customWidth="1"/>
    <col min="10725" max="10725" width="6.28515625" style="9" bestFit="1" customWidth="1"/>
    <col min="10726" max="10726" width="15.85546875" style="9" bestFit="1" customWidth="1"/>
    <col min="10727" max="10727" width="6.42578125" style="9" bestFit="1" customWidth="1"/>
    <col min="10728" max="10728" width="49.7109375" style="9" bestFit="1" customWidth="1"/>
    <col min="10729" max="10729" width="9.140625" style="9" customWidth="1"/>
    <col min="10730" max="10730" width="9.28515625" style="9" customWidth="1"/>
    <col min="10731" max="10732" width="6.42578125" style="9" customWidth="1"/>
    <col min="10733" max="10733" width="15.85546875" style="9" bestFit="1" customWidth="1"/>
    <col min="10734" max="10734" width="6.42578125" style="9" bestFit="1" customWidth="1"/>
    <col min="10735" max="10735" width="49.7109375" style="9" bestFit="1" customWidth="1"/>
    <col min="10736" max="10737" width="8.7109375" style="9" bestFit="1" customWidth="1"/>
    <col min="10738" max="10739" width="6.28515625" style="9" bestFit="1" customWidth="1"/>
    <col min="10740" max="10740" width="18.28515625" style="9" customWidth="1"/>
    <col min="10741" max="10741" width="6.42578125" style="9" bestFit="1" customWidth="1"/>
    <col min="10742" max="10742" width="49.7109375" style="9" bestFit="1" customWidth="1"/>
    <col min="10743" max="10743" width="8.42578125" style="9" customWidth="1"/>
    <col min="10744" max="10744" width="8.7109375" style="9" bestFit="1" customWidth="1"/>
    <col min="10745" max="10746" width="6.28515625" style="9" bestFit="1" customWidth="1"/>
    <col min="10747" max="10747" width="15.85546875" style="9" bestFit="1" customWidth="1"/>
    <col min="10748" max="10748" width="6.42578125" style="9" bestFit="1" customWidth="1"/>
    <col min="10749" max="10749" width="51" style="9" customWidth="1"/>
    <col min="10750" max="10751" width="8.7109375" style="9" bestFit="1" customWidth="1"/>
    <col min="10752" max="10753" width="6.28515625" style="9" bestFit="1" customWidth="1"/>
    <col min="10754" max="10754" width="15.85546875" style="9" bestFit="1" customWidth="1"/>
    <col min="10755" max="10975" width="8.85546875" style="9"/>
    <col min="10976" max="10976" width="6.42578125" style="9" bestFit="1" customWidth="1"/>
    <col min="10977" max="10977" width="49.7109375" style="9" bestFit="1" customWidth="1"/>
    <col min="10978" max="10978" width="11.28515625" style="9" bestFit="1" customWidth="1"/>
    <col min="10979" max="10979" width="8.7109375" style="9" bestFit="1" customWidth="1"/>
    <col min="10980" max="10980" width="6.42578125" style="9" customWidth="1"/>
    <col min="10981" max="10981" width="6.28515625" style="9" bestFit="1" customWidth="1"/>
    <col min="10982" max="10982" width="15.85546875" style="9" bestFit="1" customWidth="1"/>
    <col min="10983" max="10983" width="6.42578125" style="9" bestFit="1" customWidth="1"/>
    <col min="10984" max="10984" width="49.7109375" style="9" bestFit="1" customWidth="1"/>
    <col min="10985" max="10985" width="9.140625" style="9" customWidth="1"/>
    <col min="10986" max="10986" width="9.28515625" style="9" customWidth="1"/>
    <col min="10987" max="10988" width="6.42578125" style="9" customWidth="1"/>
    <col min="10989" max="10989" width="15.85546875" style="9" bestFit="1" customWidth="1"/>
    <col min="10990" max="10990" width="6.42578125" style="9" bestFit="1" customWidth="1"/>
    <col min="10991" max="10991" width="49.7109375" style="9" bestFit="1" customWidth="1"/>
    <col min="10992" max="10993" width="8.7109375" style="9" bestFit="1" customWidth="1"/>
    <col min="10994" max="10995" width="6.28515625" style="9" bestFit="1" customWidth="1"/>
    <col min="10996" max="10996" width="18.28515625" style="9" customWidth="1"/>
    <col min="10997" max="10997" width="6.42578125" style="9" bestFit="1" customWidth="1"/>
    <col min="10998" max="10998" width="49.7109375" style="9" bestFit="1" customWidth="1"/>
    <col min="10999" max="10999" width="8.42578125" style="9" customWidth="1"/>
    <col min="11000" max="11000" width="8.7109375" style="9" bestFit="1" customWidth="1"/>
    <col min="11001" max="11002" width="6.28515625" style="9" bestFit="1" customWidth="1"/>
    <col min="11003" max="11003" width="15.85546875" style="9" bestFit="1" customWidth="1"/>
    <col min="11004" max="11004" width="6.42578125" style="9" bestFit="1" customWidth="1"/>
    <col min="11005" max="11005" width="51" style="9" customWidth="1"/>
    <col min="11006" max="11007" width="8.7109375" style="9" bestFit="1" customWidth="1"/>
    <col min="11008" max="11009" width="6.28515625" style="9" bestFit="1" customWidth="1"/>
    <col min="11010" max="11010" width="15.85546875" style="9" bestFit="1" customWidth="1"/>
    <col min="11011" max="11231" width="8.85546875" style="9"/>
    <col min="11232" max="11232" width="6.42578125" style="9" bestFit="1" customWidth="1"/>
    <col min="11233" max="11233" width="49.7109375" style="9" bestFit="1" customWidth="1"/>
    <col min="11234" max="11234" width="11.28515625" style="9" bestFit="1" customWidth="1"/>
    <col min="11235" max="11235" width="8.7109375" style="9" bestFit="1" customWidth="1"/>
    <col min="11236" max="11236" width="6.42578125" style="9" customWidth="1"/>
    <col min="11237" max="11237" width="6.28515625" style="9" bestFit="1" customWidth="1"/>
    <col min="11238" max="11238" width="15.85546875" style="9" bestFit="1" customWidth="1"/>
    <col min="11239" max="11239" width="6.42578125" style="9" bestFit="1" customWidth="1"/>
    <col min="11240" max="11240" width="49.7109375" style="9" bestFit="1" customWidth="1"/>
    <col min="11241" max="11241" width="9.140625" style="9" customWidth="1"/>
    <col min="11242" max="11242" width="9.28515625" style="9" customWidth="1"/>
    <col min="11243" max="11244" width="6.42578125" style="9" customWidth="1"/>
    <col min="11245" max="11245" width="15.85546875" style="9" bestFit="1" customWidth="1"/>
    <col min="11246" max="11246" width="6.42578125" style="9" bestFit="1" customWidth="1"/>
    <col min="11247" max="11247" width="49.7109375" style="9" bestFit="1" customWidth="1"/>
    <col min="11248" max="11249" width="8.7109375" style="9" bestFit="1" customWidth="1"/>
    <col min="11250" max="11251" width="6.28515625" style="9" bestFit="1" customWidth="1"/>
    <col min="11252" max="11252" width="18.28515625" style="9" customWidth="1"/>
    <col min="11253" max="11253" width="6.42578125" style="9" bestFit="1" customWidth="1"/>
    <col min="11254" max="11254" width="49.7109375" style="9" bestFit="1" customWidth="1"/>
    <col min="11255" max="11255" width="8.42578125" style="9" customWidth="1"/>
    <col min="11256" max="11256" width="8.7109375" style="9" bestFit="1" customWidth="1"/>
    <col min="11257" max="11258" width="6.28515625" style="9" bestFit="1" customWidth="1"/>
    <col min="11259" max="11259" width="15.85546875" style="9" bestFit="1" customWidth="1"/>
    <col min="11260" max="11260" width="6.42578125" style="9" bestFit="1" customWidth="1"/>
    <col min="11261" max="11261" width="51" style="9" customWidth="1"/>
    <col min="11262" max="11263" width="8.7109375" style="9" bestFit="1" customWidth="1"/>
    <col min="11264" max="11265" width="6.28515625" style="9" bestFit="1" customWidth="1"/>
    <col min="11266" max="11266" width="15.85546875" style="9" bestFit="1" customWidth="1"/>
    <col min="11267" max="11487" width="8.85546875" style="9"/>
    <col min="11488" max="11488" width="6.42578125" style="9" bestFit="1" customWidth="1"/>
    <col min="11489" max="11489" width="49.7109375" style="9" bestFit="1" customWidth="1"/>
    <col min="11490" max="11490" width="11.28515625" style="9" bestFit="1" customWidth="1"/>
    <col min="11491" max="11491" width="8.7109375" style="9" bestFit="1" customWidth="1"/>
    <col min="11492" max="11492" width="6.42578125" style="9" customWidth="1"/>
    <col min="11493" max="11493" width="6.28515625" style="9" bestFit="1" customWidth="1"/>
    <col min="11494" max="11494" width="15.85546875" style="9" bestFit="1" customWidth="1"/>
    <col min="11495" max="11495" width="6.42578125" style="9" bestFit="1" customWidth="1"/>
    <col min="11496" max="11496" width="49.7109375" style="9" bestFit="1" customWidth="1"/>
    <col min="11497" max="11497" width="9.140625" style="9" customWidth="1"/>
    <col min="11498" max="11498" width="9.28515625" style="9" customWidth="1"/>
    <col min="11499" max="11500" width="6.42578125" style="9" customWidth="1"/>
    <col min="11501" max="11501" width="15.85546875" style="9" bestFit="1" customWidth="1"/>
    <col min="11502" max="11502" width="6.42578125" style="9" bestFit="1" customWidth="1"/>
    <col min="11503" max="11503" width="49.7109375" style="9" bestFit="1" customWidth="1"/>
    <col min="11504" max="11505" width="8.7109375" style="9" bestFit="1" customWidth="1"/>
    <col min="11506" max="11507" width="6.28515625" style="9" bestFit="1" customWidth="1"/>
    <col min="11508" max="11508" width="18.28515625" style="9" customWidth="1"/>
    <col min="11509" max="11509" width="6.42578125" style="9" bestFit="1" customWidth="1"/>
    <col min="11510" max="11510" width="49.7109375" style="9" bestFit="1" customWidth="1"/>
    <col min="11511" max="11511" width="8.42578125" style="9" customWidth="1"/>
    <col min="11512" max="11512" width="8.7109375" style="9" bestFit="1" customWidth="1"/>
    <col min="11513" max="11514" width="6.28515625" style="9" bestFit="1" customWidth="1"/>
    <col min="11515" max="11515" width="15.85546875" style="9" bestFit="1" customWidth="1"/>
    <col min="11516" max="11516" width="6.42578125" style="9" bestFit="1" customWidth="1"/>
    <col min="11517" max="11517" width="51" style="9" customWidth="1"/>
    <col min="11518" max="11519" width="8.7109375" style="9" bestFit="1" customWidth="1"/>
    <col min="11520" max="11521" width="6.28515625" style="9" bestFit="1" customWidth="1"/>
    <col min="11522" max="11522" width="15.85546875" style="9" bestFit="1" customWidth="1"/>
    <col min="11523" max="11743" width="8.85546875" style="9"/>
    <col min="11744" max="11744" width="6.42578125" style="9" bestFit="1" customWidth="1"/>
    <col min="11745" max="11745" width="49.7109375" style="9" bestFit="1" customWidth="1"/>
    <col min="11746" max="11746" width="11.28515625" style="9" bestFit="1" customWidth="1"/>
    <col min="11747" max="11747" width="8.7109375" style="9" bestFit="1" customWidth="1"/>
    <col min="11748" max="11748" width="6.42578125" style="9" customWidth="1"/>
    <col min="11749" max="11749" width="6.28515625" style="9" bestFit="1" customWidth="1"/>
    <col min="11750" max="11750" width="15.85546875" style="9" bestFit="1" customWidth="1"/>
    <col min="11751" max="11751" width="6.42578125" style="9" bestFit="1" customWidth="1"/>
    <col min="11752" max="11752" width="49.7109375" style="9" bestFit="1" customWidth="1"/>
    <col min="11753" max="11753" width="9.140625" style="9" customWidth="1"/>
    <col min="11754" max="11754" width="9.28515625" style="9" customWidth="1"/>
    <col min="11755" max="11756" width="6.42578125" style="9" customWidth="1"/>
    <col min="11757" max="11757" width="15.85546875" style="9" bestFit="1" customWidth="1"/>
    <col min="11758" max="11758" width="6.42578125" style="9" bestFit="1" customWidth="1"/>
    <col min="11759" max="11759" width="49.7109375" style="9" bestFit="1" customWidth="1"/>
    <col min="11760" max="11761" width="8.7109375" style="9" bestFit="1" customWidth="1"/>
    <col min="11762" max="11763" width="6.28515625" style="9" bestFit="1" customWidth="1"/>
    <col min="11764" max="11764" width="18.28515625" style="9" customWidth="1"/>
    <col min="11765" max="11765" width="6.42578125" style="9" bestFit="1" customWidth="1"/>
    <col min="11766" max="11766" width="49.7109375" style="9" bestFit="1" customWidth="1"/>
    <col min="11767" max="11767" width="8.42578125" style="9" customWidth="1"/>
    <col min="11768" max="11768" width="8.7109375" style="9" bestFit="1" customWidth="1"/>
    <col min="11769" max="11770" width="6.28515625" style="9" bestFit="1" customWidth="1"/>
    <col min="11771" max="11771" width="15.85546875" style="9" bestFit="1" customWidth="1"/>
    <col min="11772" max="11772" width="6.42578125" style="9" bestFit="1" customWidth="1"/>
    <col min="11773" max="11773" width="51" style="9" customWidth="1"/>
    <col min="11774" max="11775" width="8.7109375" style="9" bestFit="1" customWidth="1"/>
    <col min="11776" max="11777" width="6.28515625" style="9" bestFit="1" customWidth="1"/>
    <col min="11778" max="11778" width="15.85546875" style="9" bestFit="1" customWidth="1"/>
    <col min="11779" max="11999" width="8.85546875" style="9"/>
    <col min="12000" max="12000" width="6.42578125" style="9" bestFit="1" customWidth="1"/>
    <col min="12001" max="12001" width="49.7109375" style="9" bestFit="1" customWidth="1"/>
    <col min="12002" max="12002" width="11.28515625" style="9" bestFit="1" customWidth="1"/>
    <col min="12003" max="12003" width="8.7109375" style="9" bestFit="1" customWidth="1"/>
    <col min="12004" max="12004" width="6.42578125" style="9" customWidth="1"/>
    <col min="12005" max="12005" width="6.28515625" style="9" bestFit="1" customWidth="1"/>
    <col min="12006" max="12006" width="15.85546875" style="9" bestFit="1" customWidth="1"/>
    <col min="12007" max="12007" width="6.42578125" style="9" bestFit="1" customWidth="1"/>
    <col min="12008" max="12008" width="49.7109375" style="9" bestFit="1" customWidth="1"/>
    <col min="12009" max="12009" width="9.140625" style="9" customWidth="1"/>
    <col min="12010" max="12010" width="9.28515625" style="9" customWidth="1"/>
    <col min="12011" max="12012" width="6.42578125" style="9" customWidth="1"/>
    <col min="12013" max="12013" width="15.85546875" style="9" bestFit="1" customWidth="1"/>
    <col min="12014" max="12014" width="6.42578125" style="9" bestFit="1" customWidth="1"/>
    <col min="12015" max="12015" width="49.7109375" style="9" bestFit="1" customWidth="1"/>
    <col min="12016" max="12017" width="8.7109375" style="9" bestFit="1" customWidth="1"/>
    <col min="12018" max="12019" width="6.28515625" style="9" bestFit="1" customWidth="1"/>
    <col min="12020" max="12020" width="18.28515625" style="9" customWidth="1"/>
    <col min="12021" max="12021" width="6.42578125" style="9" bestFit="1" customWidth="1"/>
    <col min="12022" max="12022" width="49.7109375" style="9" bestFit="1" customWidth="1"/>
    <col min="12023" max="12023" width="8.42578125" style="9" customWidth="1"/>
    <col min="12024" max="12024" width="8.7109375" style="9" bestFit="1" customWidth="1"/>
    <col min="12025" max="12026" width="6.28515625" style="9" bestFit="1" customWidth="1"/>
    <col min="12027" max="12027" width="15.85546875" style="9" bestFit="1" customWidth="1"/>
    <col min="12028" max="12028" width="6.42578125" style="9" bestFit="1" customWidth="1"/>
    <col min="12029" max="12029" width="51" style="9" customWidth="1"/>
    <col min="12030" max="12031" width="8.7109375" style="9" bestFit="1" customWidth="1"/>
    <col min="12032" max="12033" width="6.28515625" style="9" bestFit="1" customWidth="1"/>
    <col min="12034" max="12034" width="15.85546875" style="9" bestFit="1" customWidth="1"/>
    <col min="12035" max="12255" width="8.85546875" style="9"/>
    <col min="12256" max="12256" width="6.42578125" style="9" bestFit="1" customWidth="1"/>
    <col min="12257" max="12257" width="49.7109375" style="9" bestFit="1" customWidth="1"/>
    <col min="12258" max="12258" width="11.28515625" style="9" bestFit="1" customWidth="1"/>
    <col min="12259" max="12259" width="8.7109375" style="9" bestFit="1" customWidth="1"/>
    <col min="12260" max="12260" width="6.42578125" style="9" customWidth="1"/>
    <col min="12261" max="12261" width="6.28515625" style="9" bestFit="1" customWidth="1"/>
    <col min="12262" max="12262" width="15.85546875" style="9" bestFit="1" customWidth="1"/>
    <col min="12263" max="12263" width="6.42578125" style="9" bestFit="1" customWidth="1"/>
    <col min="12264" max="12264" width="49.7109375" style="9" bestFit="1" customWidth="1"/>
    <col min="12265" max="12265" width="9.140625" style="9" customWidth="1"/>
    <col min="12266" max="12266" width="9.28515625" style="9" customWidth="1"/>
    <col min="12267" max="12268" width="6.42578125" style="9" customWidth="1"/>
    <col min="12269" max="12269" width="15.85546875" style="9" bestFit="1" customWidth="1"/>
    <col min="12270" max="12270" width="6.42578125" style="9" bestFit="1" customWidth="1"/>
    <col min="12271" max="12271" width="49.7109375" style="9" bestFit="1" customWidth="1"/>
    <col min="12272" max="12273" width="8.7109375" style="9" bestFit="1" customWidth="1"/>
    <col min="12274" max="12275" width="6.28515625" style="9" bestFit="1" customWidth="1"/>
    <col min="12276" max="12276" width="18.28515625" style="9" customWidth="1"/>
    <col min="12277" max="12277" width="6.42578125" style="9" bestFit="1" customWidth="1"/>
    <col min="12278" max="12278" width="49.7109375" style="9" bestFit="1" customWidth="1"/>
    <col min="12279" max="12279" width="8.42578125" style="9" customWidth="1"/>
    <col min="12280" max="12280" width="8.7109375" style="9" bestFit="1" customWidth="1"/>
    <col min="12281" max="12282" width="6.28515625" style="9" bestFit="1" customWidth="1"/>
    <col min="12283" max="12283" width="15.85546875" style="9" bestFit="1" customWidth="1"/>
    <col min="12284" max="12284" width="6.42578125" style="9" bestFit="1" customWidth="1"/>
    <col min="12285" max="12285" width="51" style="9" customWidth="1"/>
    <col min="12286" max="12287" width="8.7109375" style="9" bestFit="1" customWidth="1"/>
    <col min="12288" max="12289" width="6.28515625" style="9" bestFit="1" customWidth="1"/>
    <col min="12290" max="12290" width="15.85546875" style="9" bestFit="1" customWidth="1"/>
    <col min="12291" max="12511" width="8.85546875" style="9"/>
    <col min="12512" max="12512" width="6.42578125" style="9" bestFit="1" customWidth="1"/>
    <col min="12513" max="12513" width="49.7109375" style="9" bestFit="1" customWidth="1"/>
    <col min="12514" max="12514" width="11.28515625" style="9" bestFit="1" customWidth="1"/>
    <col min="12515" max="12515" width="8.7109375" style="9" bestFit="1" customWidth="1"/>
    <col min="12516" max="12516" width="6.42578125" style="9" customWidth="1"/>
    <col min="12517" max="12517" width="6.28515625" style="9" bestFit="1" customWidth="1"/>
    <col min="12518" max="12518" width="15.85546875" style="9" bestFit="1" customWidth="1"/>
    <col min="12519" max="12519" width="6.42578125" style="9" bestFit="1" customWidth="1"/>
    <col min="12520" max="12520" width="49.7109375" style="9" bestFit="1" customWidth="1"/>
    <col min="12521" max="12521" width="9.140625" style="9" customWidth="1"/>
    <col min="12522" max="12522" width="9.28515625" style="9" customWidth="1"/>
    <col min="12523" max="12524" width="6.42578125" style="9" customWidth="1"/>
    <col min="12525" max="12525" width="15.85546875" style="9" bestFit="1" customWidth="1"/>
    <col min="12526" max="12526" width="6.42578125" style="9" bestFit="1" customWidth="1"/>
    <col min="12527" max="12527" width="49.7109375" style="9" bestFit="1" customWidth="1"/>
    <col min="12528" max="12529" width="8.7109375" style="9" bestFit="1" customWidth="1"/>
    <col min="12530" max="12531" width="6.28515625" style="9" bestFit="1" customWidth="1"/>
    <col min="12532" max="12532" width="18.28515625" style="9" customWidth="1"/>
    <col min="12533" max="12533" width="6.42578125" style="9" bestFit="1" customWidth="1"/>
    <col min="12534" max="12534" width="49.7109375" style="9" bestFit="1" customWidth="1"/>
    <col min="12535" max="12535" width="8.42578125" style="9" customWidth="1"/>
    <col min="12536" max="12536" width="8.7109375" style="9" bestFit="1" customWidth="1"/>
    <col min="12537" max="12538" width="6.28515625" style="9" bestFit="1" customWidth="1"/>
    <col min="12539" max="12539" width="15.85546875" style="9" bestFit="1" customWidth="1"/>
    <col min="12540" max="12540" width="6.42578125" style="9" bestFit="1" customWidth="1"/>
    <col min="12541" max="12541" width="51" style="9" customWidth="1"/>
    <col min="12542" max="12543" width="8.7109375" style="9" bestFit="1" customWidth="1"/>
    <col min="12544" max="12545" width="6.28515625" style="9" bestFit="1" customWidth="1"/>
    <col min="12546" max="12546" width="15.85546875" style="9" bestFit="1" customWidth="1"/>
    <col min="12547" max="12767" width="8.85546875" style="9"/>
    <col min="12768" max="12768" width="6.42578125" style="9" bestFit="1" customWidth="1"/>
    <col min="12769" max="12769" width="49.7109375" style="9" bestFit="1" customWidth="1"/>
    <col min="12770" max="12770" width="11.28515625" style="9" bestFit="1" customWidth="1"/>
    <col min="12771" max="12771" width="8.7109375" style="9" bestFit="1" customWidth="1"/>
    <col min="12772" max="12772" width="6.42578125" style="9" customWidth="1"/>
    <col min="12773" max="12773" width="6.28515625" style="9" bestFit="1" customWidth="1"/>
    <col min="12774" max="12774" width="15.85546875" style="9" bestFit="1" customWidth="1"/>
    <col min="12775" max="12775" width="6.42578125" style="9" bestFit="1" customWidth="1"/>
    <col min="12776" max="12776" width="49.7109375" style="9" bestFit="1" customWidth="1"/>
    <col min="12777" max="12777" width="9.140625" style="9" customWidth="1"/>
    <col min="12778" max="12778" width="9.28515625" style="9" customWidth="1"/>
    <col min="12779" max="12780" width="6.42578125" style="9" customWidth="1"/>
    <col min="12781" max="12781" width="15.85546875" style="9" bestFit="1" customWidth="1"/>
    <col min="12782" max="12782" width="6.42578125" style="9" bestFit="1" customWidth="1"/>
    <col min="12783" max="12783" width="49.7109375" style="9" bestFit="1" customWidth="1"/>
    <col min="12784" max="12785" width="8.7109375" style="9" bestFit="1" customWidth="1"/>
    <col min="12786" max="12787" width="6.28515625" style="9" bestFit="1" customWidth="1"/>
    <col min="12788" max="12788" width="18.28515625" style="9" customWidth="1"/>
    <col min="12789" max="12789" width="6.42578125" style="9" bestFit="1" customWidth="1"/>
    <col min="12790" max="12790" width="49.7109375" style="9" bestFit="1" customWidth="1"/>
    <col min="12791" max="12791" width="8.42578125" style="9" customWidth="1"/>
    <col min="12792" max="12792" width="8.7109375" style="9" bestFit="1" customWidth="1"/>
    <col min="12793" max="12794" width="6.28515625" style="9" bestFit="1" customWidth="1"/>
    <col min="12795" max="12795" width="15.85546875" style="9" bestFit="1" customWidth="1"/>
    <col min="12796" max="12796" width="6.42578125" style="9" bestFit="1" customWidth="1"/>
    <col min="12797" max="12797" width="51" style="9" customWidth="1"/>
    <col min="12798" max="12799" width="8.7109375" style="9" bestFit="1" customWidth="1"/>
    <col min="12800" max="12801" width="6.28515625" style="9" bestFit="1" customWidth="1"/>
    <col min="12802" max="12802" width="15.85546875" style="9" bestFit="1" customWidth="1"/>
    <col min="12803" max="13023" width="8.85546875" style="9"/>
    <col min="13024" max="13024" width="6.42578125" style="9" bestFit="1" customWidth="1"/>
    <col min="13025" max="13025" width="49.7109375" style="9" bestFit="1" customWidth="1"/>
    <col min="13026" max="13026" width="11.28515625" style="9" bestFit="1" customWidth="1"/>
    <col min="13027" max="13027" width="8.7109375" style="9" bestFit="1" customWidth="1"/>
    <col min="13028" max="13028" width="6.42578125" style="9" customWidth="1"/>
    <col min="13029" max="13029" width="6.28515625" style="9" bestFit="1" customWidth="1"/>
    <col min="13030" max="13030" width="15.85546875" style="9" bestFit="1" customWidth="1"/>
    <col min="13031" max="13031" width="6.42578125" style="9" bestFit="1" customWidth="1"/>
    <col min="13032" max="13032" width="49.7109375" style="9" bestFit="1" customWidth="1"/>
    <col min="13033" max="13033" width="9.140625" style="9" customWidth="1"/>
    <col min="13034" max="13034" width="9.28515625" style="9" customWidth="1"/>
    <col min="13035" max="13036" width="6.42578125" style="9" customWidth="1"/>
    <col min="13037" max="13037" width="15.85546875" style="9" bestFit="1" customWidth="1"/>
    <col min="13038" max="13038" width="6.42578125" style="9" bestFit="1" customWidth="1"/>
    <col min="13039" max="13039" width="49.7109375" style="9" bestFit="1" customWidth="1"/>
    <col min="13040" max="13041" width="8.7109375" style="9" bestFit="1" customWidth="1"/>
    <col min="13042" max="13043" width="6.28515625" style="9" bestFit="1" customWidth="1"/>
    <col min="13044" max="13044" width="18.28515625" style="9" customWidth="1"/>
    <col min="13045" max="13045" width="6.42578125" style="9" bestFit="1" customWidth="1"/>
    <col min="13046" max="13046" width="49.7109375" style="9" bestFit="1" customWidth="1"/>
    <col min="13047" max="13047" width="8.42578125" style="9" customWidth="1"/>
    <col min="13048" max="13048" width="8.7109375" style="9" bestFit="1" customWidth="1"/>
    <col min="13049" max="13050" width="6.28515625" style="9" bestFit="1" customWidth="1"/>
    <col min="13051" max="13051" width="15.85546875" style="9" bestFit="1" customWidth="1"/>
    <col min="13052" max="13052" width="6.42578125" style="9" bestFit="1" customWidth="1"/>
    <col min="13053" max="13053" width="51" style="9" customWidth="1"/>
    <col min="13054" max="13055" width="8.7109375" style="9" bestFit="1" customWidth="1"/>
    <col min="13056" max="13057" width="6.28515625" style="9" bestFit="1" customWidth="1"/>
    <col min="13058" max="13058" width="15.85546875" style="9" bestFit="1" customWidth="1"/>
    <col min="13059" max="13279" width="8.85546875" style="9"/>
    <col min="13280" max="13280" width="6.42578125" style="9" bestFit="1" customWidth="1"/>
    <col min="13281" max="13281" width="49.7109375" style="9" bestFit="1" customWidth="1"/>
    <col min="13282" max="13282" width="11.28515625" style="9" bestFit="1" customWidth="1"/>
    <col min="13283" max="13283" width="8.7109375" style="9" bestFit="1" customWidth="1"/>
    <col min="13284" max="13284" width="6.42578125" style="9" customWidth="1"/>
    <col min="13285" max="13285" width="6.28515625" style="9" bestFit="1" customWidth="1"/>
    <col min="13286" max="13286" width="15.85546875" style="9" bestFit="1" customWidth="1"/>
    <col min="13287" max="13287" width="6.42578125" style="9" bestFit="1" customWidth="1"/>
    <col min="13288" max="13288" width="49.7109375" style="9" bestFit="1" customWidth="1"/>
    <col min="13289" max="13289" width="9.140625" style="9" customWidth="1"/>
    <col min="13290" max="13290" width="9.28515625" style="9" customWidth="1"/>
    <col min="13291" max="13292" width="6.42578125" style="9" customWidth="1"/>
    <col min="13293" max="13293" width="15.85546875" style="9" bestFit="1" customWidth="1"/>
    <col min="13294" max="13294" width="6.42578125" style="9" bestFit="1" customWidth="1"/>
    <col min="13295" max="13295" width="49.7109375" style="9" bestFit="1" customWidth="1"/>
    <col min="13296" max="13297" width="8.7109375" style="9" bestFit="1" customWidth="1"/>
    <col min="13298" max="13299" width="6.28515625" style="9" bestFit="1" customWidth="1"/>
    <col min="13300" max="13300" width="18.28515625" style="9" customWidth="1"/>
    <col min="13301" max="13301" width="6.42578125" style="9" bestFit="1" customWidth="1"/>
    <col min="13302" max="13302" width="49.7109375" style="9" bestFit="1" customWidth="1"/>
    <col min="13303" max="13303" width="8.42578125" style="9" customWidth="1"/>
    <col min="13304" max="13304" width="8.7109375" style="9" bestFit="1" customWidth="1"/>
    <col min="13305" max="13306" width="6.28515625" style="9" bestFit="1" customWidth="1"/>
    <col min="13307" max="13307" width="15.85546875" style="9" bestFit="1" customWidth="1"/>
    <col min="13308" max="13308" width="6.42578125" style="9" bestFit="1" customWidth="1"/>
    <col min="13309" max="13309" width="51" style="9" customWidth="1"/>
    <col min="13310" max="13311" width="8.7109375" style="9" bestFit="1" customWidth="1"/>
    <col min="13312" max="13313" width="6.28515625" style="9" bestFit="1" customWidth="1"/>
    <col min="13314" max="13314" width="15.85546875" style="9" bestFit="1" customWidth="1"/>
    <col min="13315" max="13535" width="8.85546875" style="9"/>
    <col min="13536" max="13536" width="6.42578125" style="9" bestFit="1" customWidth="1"/>
    <col min="13537" max="13537" width="49.7109375" style="9" bestFit="1" customWidth="1"/>
    <col min="13538" max="13538" width="11.28515625" style="9" bestFit="1" customWidth="1"/>
    <col min="13539" max="13539" width="8.7109375" style="9" bestFit="1" customWidth="1"/>
    <col min="13540" max="13540" width="6.42578125" style="9" customWidth="1"/>
    <col min="13541" max="13541" width="6.28515625" style="9" bestFit="1" customWidth="1"/>
    <col min="13542" max="13542" width="15.85546875" style="9" bestFit="1" customWidth="1"/>
    <col min="13543" max="13543" width="6.42578125" style="9" bestFit="1" customWidth="1"/>
    <col min="13544" max="13544" width="49.7109375" style="9" bestFit="1" customWidth="1"/>
    <col min="13545" max="13545" width="9.140625" style="9" customWidth="1"/>
    <col min="13546" max="13546" width="9.28515625" style="9" customWidth="1"/>
    <col min="13547" max="13548" width="6.42578125" style="9" customWidth="1"/>
    <col min="13549" max="13549" width="15.85546875" style="9" bestFit="1" customWidth="1"/>
    <col min="13550" max="13550" width="6.42578125" style="9" bestFit="1" customWidth="1"/>
    <col min="13551" max="13551" width="49.7109375" style="9" bestFit="1" customWidth="1"/>
    <col min="13552" max="13553" width="8.7109375" style="9" bestFit="1" customWidth="1"/>
    <col min="13554" max="13555" width="6.28515625" style="9" bestFit="1" customWidth="1"/>
    <col min="13556" max="13556" width="18.28515625" style="9" customWidth="1"/>
    <col min="13557" max="13557" width="6.42578125" style="9" bestFit="1" customWidth="1"/>
    <col min="13558" max="13558" width="49.7109375" style="9" bestFit="1" customWidth="1"/>
    <col min="13559" max="13559" width="8.42578125" style="9" customWidth="1"/>
    <col min="13560" max="13560" width="8.7109375" style="9" bestFit="1" customWidth="1"/>
    <col min="13561" max="13562" width="6.28515625" style="9" bestFit="1" customWidth="1"/>
    <col min="13563" max="13563" width="15.85546875" style="9" bestFit="1" customWidth="1"/>
    <col min="13564" max="13564" width="6.42578125" style="9" bestFit="1" customWidth="1"/>
    <col min="13565" max="13565" width="51" style="9" customWidth="1"/>
    <col min="13566" max="13567" width="8.7109375" style="9" bestFit="1" customWidth="1"/>
    <col min="13568" max="13569" width="6.28515625" style="9" bestFit="1" customWidth="1"/>
    <col min="13570" max="13570" width="15.85546875" style="9" bestFit="1" customWidth="1"/>
    <col min="13571" max="13791" width="8.85546875" style="9"/>
    <col min="13792" max="13792" width="6.42578125" style="9" bestFit="1" customWidth="1"/>
    <col min="13793" max="13793" width="49.7109375" style="9" bestFit="1" customWidth="1"/>
    <col min="13794" max="13794" width="11.28515625" style="9" bestFit="1" customWidth="1"/>
    <col min="13795" max="13795" width="8.7109375" style="9" bestFit="1" customWidth="1"/>
    <col min="13796" max="13796" width="6.42578125" style="9" customWidth="1"/>
    <col min="13797" max="13797" width="6.28515625" style="9" bestFit="1" customWidth="1"/>
    <col min="13798" max="13798" width="15.85546875" style="9" bestFit="1" customWidth="1"/>
    <col min="13799" max="13799" width="6.42578125" style="9" bestFit="1" customWidth="1"/>
    <col min="13800" max="13800" width="49.7109375" style="9" bestFit="1" customWidth="1"/>
    <col min="13801" max="13801" width="9.140625" style="9" customWidth="1"/>
    <col min="13802" max="13802" width="9.28515625" style="9" customWidth="1"/>
    <col min="13803" max="13804" width="6.42578125" style="9" customWidth="1"/>
    <col min="13805" max="13805" width="15.85546875" style="9" bestFit="1" customWidth="1"/>
    <col min="13806" max="13806" width="6.42578125" style="9" bestFit="1" customWidth="1"/>
    <col min="13807" max="13807" width="49.7109375" style="9" bestFit="1" customWidth="1"/>
    <col min="13808" max="13809" width="8.7109375" style="9" bestFit="1" customWidth="1"/>
    <col min="13810" max="13811" width="6.28515625" style="9" bestFit="1" customWidth="1"/>
    <col min="13812" max="13812" width="18.28515625" style="9" customWidth="1"/>
    <col min="13813" max="13813" width="6.42578125" style="9" bestFit="1" customWidth="1"/>
    <col min="13814" max="13814" width="49.7109375" style="9" bestFit="1" customWidth="1"/>
    <col min="13815" max="13815" width="8.42578125" style="9" customWidth="1"/>
    <col min="13816" max="13816" width="8.7109375" style="9" bestFit="1" customWidth="1"/>
    <col min="13817" max="13818" width="6.28515625" style="9" bestFit="1" customWidth="1"/>
    <col min="13819" max="13819" width="15.85546875" style="9" bestFit="1" customWidth="1"/>
    <col min="13820" max="13820" width="6.42578125" style="9" bestFit="1" customWidth="1"/>
    <col min="13821" max="13821" width="51" style="9" customWidth="1"/>
    <col min="13822" max="13823" width="8.7109375" style="9" bestFit="1" customWidth="1"/>
    <col min="13824" max="13825" width="6.28515625" style="9" bestFit="1" customWidth="1"/>
    <col min="13826" max="13826" width="15.85546875" style="9" bestFit="1" customWidth="1"/>
    <col min="13827" max="14047" width="8.85546875" style="9"/>
    <col min="14048" max="14048" width="6.42578125" style="9" bestFit="1" customWidth="1"/>
    <col min="14049" max="14049" width="49.7109375" style="9" bestFit="1" customWidth="1"/>
    <col min="14050" max="14050" width="11.28515625" style="9" bestFit="1" customWidth="1"/>
    <col min="14051" max="14051" width="8.7109375" style="9" bestFit="1" customWidth="1"/>
    <col min="14052" max="14052" width="6.42578125" style="9" customWidth="1"/>
    <col min="14053" max="14053" width="6.28515625" style="9" bestFit="1" customWidth="1"/>
    <col min="14054" max="14054" width="15.85546875" style="9" bestFit="1" customWidth="1"/>
    <col min="14055" max="14055" width="6.42578125" style="9" bestFit="1" customWidth="1"/>
    <col min="14056" max="14056" width="49.7109375" style="9" bestFit="1" customWidth="1"/>
    <col min="14057" max="14057" width="9.140625" style="9" customWidth="1"/>
    <col min="14058" max="14058" width="9.28515625" style="9" customWidth="1"/>
    <col min="14059" max="14060" width="6.42578125" style="9" customWidth="1"/>
    <col min="14061" max="14061" width="15.85546875" style="9" bestFit="1" customWidth="1"/>
    <col min="14062" max="14062" width="6.42578125" style="9" bestFit="1" customWidth="1"/>
    <col min="14063" max="14063" width="49.7109375" style="9" bestFit="1" customWidth="1"/>
    <col min="14064" max="14065" width="8.7109375" style="9" bestFit="1" customWidth="1"/>
    <col min="14066" max="14067" width="6.28515625" style="9" bestFit="1" customWidth="1"/>
    <col min="14068" max="14068" width="18.28515625" style="9" customWidth="1"/>
    <col min="14069" max="14069" width="6.42578125" style="9" bestFit="1" customWidth="1"/>
    <col min="14070" max="14070" width="49.7109375" style="9" bestFit="1" customWidth="1"/>
    <col min="14071" max="14071" width="8.42578125" style="9" customWidth="1"/>
    <col min="14072" max="14072" width="8.7109375" style="9" bestFit="1" customWidth="1"/>
    <col min="14073" max="14074" width="6.28515625" style="9" bestFit="1" customWidth="1"/>
    <col min="14075" max="14075" width="15.85546875" style="9" bestFit="1" customWidth="1"/>
    <col min="14076" max="14076" width="6.42578125" style="9" bestFit="1" customWidth="1"/>
    <col min="14077" max="14077" width="51" style="9" customWidth="1"/>
    <col min="14078" max="14079" width="8.7109375" style="9" bestFit="1" customWidth="1"/>
    <col min="14080" max="14081" width="6.28515625" style="9" bestFit="1" customWidth="1"/>
    <col min="14082" max="14082" width="15.85546875" style="9" bestFit="1" customWidth="1"/>
    <col min="14083" max="14303" width="8.85546875" style="9"/>
    <col min="14304" max="14304" width="6.42578125" style="9" bestFit="1" customWidth="1"/>
    <col min="14305" max="14305" width="49.7109375" style="9" bestFit="1" customWidth="1"/>
    <col min="14306" max="14306" width="11.28515625" style="9" bestFit="1" customWidth="1"/>
    <col min="14307" max="14307" width="8.7109375" style="9" bestFit="1" customWidth="1"/>
    <col min="14308" max="14308" width="6.42578125" style="9" customWidth="1"/>
    <col min="14309" max="14309" width="6.28515625" style="9" bestFit="1" customWidth="1"/>
    <col min="14310" max="14310" width="15.85546875" style="9" bestFit="1" customWidth="1"/>
    <col min="14311" max="14311" width="6.42578125" style="9" bestFit="1" customWidth="1"/>
    <col min="14312" max="14312" width="49.7109375" style="9" bestFit="1" customWidth="1"/>
    <col min="14313" max="14313" width="9.140625" style="9" customWidth="1"/>
    <col min="14314" max="14314" width="9.28515625" style="9" customWidth="1"/>
    <col min="14315" max="14316" width="6.42578125" style="9" customWidth="1"/>
    <col min="14317" max="14317" width="15.85546875" style="9" bestFit="1" customWidth="1"/>
    <col min="14318" max="14318" width="6.42578125" style="9" bestFit="1" customWidth="1"/>
    <col min="14319" max="14319" width="49.7109375" style="9" bestFit="1" customWidth="1"/>
    <col min="14320" max="14321" width="8.7109375" style="9" bestFit="1" customWidth="1"/>
    <col min="14322" max="14323" width="6.28515625" style="9" bestFit="1" customWidth="1"/>
    <col min="14324" max="14324" width="18.28515625" style="9" customWidth="1"/>
    <col min="14325" max="14325" width="6.42578125" style="9" bestFit="1" customWidth="1"/>
    <col min="14326" max="14326" width="49.7109375" style="9" bestFit="1" customWidth="1"/>
    <col min="14327" max="14327" width="8.42578125" style="9" customWidth="1"/>
    <col min="14328" max="14328" width="8.7109375" style="9" bestFit="1" customWidth="1"/>
    <col min="14329" max="14330" width="6.28515625" style="9" bestFit="1" customWidth="1"/>
    <col min="14331" max="14331" width="15.85546875" style="9" bestFit="1" customWidth="1"/>
    <col min="14332" max="14332" width="6.42578125" style="9" bestFit="1" customWidth="1"/>
    <col min="14333" max="14333" width="51" style="9" customWidth="1"/>
    <col min="14334" max="14335" width="8.7109375" style="9" bestFit="1" customWidth="1"/>
    <col min="14336" max="14337" width="6.28515625" style="9" bestFit="1" customWidth="1"/>
    <col min="14338" max="14338" width="15.85546875" style="9" bestFit="1" customWidth="1"/>
    <col min="14339" max="14559" width="8.85546875" style="9"/>
    <col min="14560" max="14560" width="6.42578125" style="9" bestFit="1" customWidth="1"/>
    <col min="14561" max="14561" width="49.7109375" style="9" bestFit="1" customWidth="1"/>
    <col min="14562" max="14562" width="11.28515625" style="9" bestFit="1" customWidth="1"/>
    <col min="14563" max="14563" width="8.7109375" style="9" bestFit="1" customWidth="1"/>
    <col min="14564" max="14564" width="6.42578125" style="9" customWidth="1"/>
    <col min="14565" max="14565" width="6.28515625" style="9" bestFit="1" customWidth="1"/>
    <col min="14566" max="14566" width="15.85546875" style="9" bestFit="1" customWidth="1"/>
    <col min="14567" max="14567" width="6.42578125" style="9" bestFit="1" customWidth="1"/>
    <col min="14568" max="14568" width="49.7109375" style="9" bestFit="1" customWidth="1"/>
    <col min="14569" max="14569" width="9.140625" style="9" customWidth="1"/>
    <col min="14570" max="14570" width="9.28515625" style="9" customWidth="1"/>
    <col min="14571" max="14572" width="6.42578125" style="9" customWidth="1"/>
    <col min="14573" max="14573" width="15.85546875" style="9" bestFit="1" customWidth="1"/>
    <col min="14574" max="14574" width="6.42578125" style="9" bestFit="1" customWidth="1"/>
    <col min="14575" max="14575" width="49.7109375" style="9" bestFit="1" customWidth="1"/>
    <col min="14576" max="14577" width="8.7109375" style="9" bestFit="1" customWidth="1"/>
    <col min="14578" max="14579" width="6.28515625" style="9" bestFit="1" customWidth="1"/>
    <col min="14580" max="14580" width="18.28515625" style="9" customWidth="1"/>
    <col min="14581" max="14581" width="6.42578125" style="9" bestFit="1" customWidth="1"/>
    <col min="14582" max="14582" width="49.7109375" style="9" bestFit="1" customWidth="1"/>
    <col min="14583" max="14583" width="8.42578125" style="9" customWidth="1"/>
    <col min="14584" max="14584" width="8.7109375" style="9" bestFit="1" customWidth="1"/>
    <col min="14585" max="14586" width="6.28515625" style="9" bestFit="1" customWidth="1"/>
    <col min="14587" max="14587" width="15.85546875" style="9" bestFit="1" customWidth="1"/>
    <col min="14588" max="14588" width="6.42578125" style="9" bestFit="1" customWidth="1"/>
    <col min="14589" max="14589" width="51" style="9" customWidth="1"/>
    <col min="14590" max="14591" width="8.7109375" style="9" bestFit="1" customWidth="1"/>
    <col min="14592" max="14593" width="6.28515625" style="9" bestFit="1" customWidth="1"/>
    <col min="14594" max="14594" width="15.85546875" style="9" bestFit="1" customWidth="1"/>
    <col min="14595" max="14815" width="8.85546875" style="9"/>
    <col min="14816" max="14816" width="6.42578125" style="9" bestFit="1" customWidth="1"/>
    <col min="14817" max="14817" width="49.7109375" style="9" bestFit="1" customWidth="1"/>
    <col min="14818" max="14818" width="11.28515625" style="9" bestFit="1" customWidth="1"/>
    <col min="14819" max="14819" width="8.7109375" style="9" bestFit="1" customWidth="1"/>
    <col min="14820" max="14820" width="6.42578125" style="9" customWidth="1"/>
    <col min="14821" max="14821" width="6.28515625" style="9" bestFit="1" customWidth="1"/>
    <col min="14822" max="14822" width="15.85546875" style="9" bestFit="1" customWidth="1"/>
    <col min="14823" max="14823" width="6.42578125" style="9" bestFit="1" customWidth="1"/>
    <col min="14824" max="14824" width="49.7109375" style="9" bestFit="1" customWidth="1"/>
    <col min="14825" max="14825" width="9.140625" style="9" customWidth="1"/>
    <col min="14826" max="14826" width="9.28515625" style="9" customWidth="1"/>
    <col min="14827" max="14828" width="6.42578125" style="9" customWidth="1"/>
    <col min="14829" max="14829" width="15.85546875" style="9" bestFit="1" customWidth="1"/>
    <col min="14830" max="14830" width="6.42578125" style="9" bestFit="1" customWidth="1"/>
    <col min="14831" max="14831" width="49.7109375" style="9" bestFit="1" customWidth="1"/>
    <col min="14832" max="14833" width="8.7109375" style="9" bestFit="1" customWidth="1"/>
    <col min="14834" max="14835" width="6.28515625" style="9" bestFit="1" customWidth="1"/>
    <col min="14836" max="14836" width="18.28515625" style="9" customWidth="1"/>
    <col min="14837" max="14837" width="6.42578125" style="9" bestFit="1" customWidth="1"/>
    <col min="14838" max="14838" width="49.7109375" style="9" bestFit="1" customWidth="1"/>
    <col min="14839" max="14839" width="8.42578125" style="9" customWidth="1"/>
    <col min="14840" max="14840" width="8.7109375" style="9" bestFit="1" customWidth="1"/>
    <col min="14841" max="14842" width="6.28515625" style="9" bestFit="1" customWidth="1"/>
    <col min="14843" max="14843" width="15.85546875" style="9" bestFit="1" customWidth="1"/>
    <col min="14844" max="14844" width="6.42578125" style="9" bestFit="1" customWidth="1"/>
    <col min="14845" max="14845" width="51" style="9" customWidth="1"/>
    <col min="14846" max="14847" width="8.7109375" style="9" bestFit="1" customWidth="1"/>
    <col min="14848" max="14849" width="6.28515625" style="9" bestFit="1" customWidth="1"/>
    <col min="14850" max="14850" width="15.85546875" style="9" bestFit="1" customWidth="1"/>
    <col min="14851" max="15071" width="8.85546875" style="9"/>
    <col min="15072" max="15072" width="6.42578125" style="9" bestFit="1" customWidth="1"/>
    <col min="15073" max="15073" width="49.7109375" style="9" bestFit="1" customWidth="1"/>
    <col min="15074" max="15074" width="11.28515625" style="9" bestFit="1" customWidth="1"/>
    <col min="15075" max="15075" width="8.7109375" style="9" bestFit="1" customWidth="1"/>
    <col min="15076" max="15076" width="6.42578125" style="9" customWidth="1"/>
    <col min="15077" max="15077" width="6.28515625" style="9" bestFit="1" customWidth="1"/>
    <col min="15078" max="15078" width="15.85546875" style="9" bestFit="1" customWidth="1"/>
    <col min="15079" max="15079" width="6.42578125" style="9" bestFit="1" customWidth="1"/>
    <col min="15080" max="15080" width="49.7109375" style="9" bestFit="1" customWidth="1"/>
    <col min="15081" max="15081" width="9.140625" style="9" customWidth="1"/>
    <col min="15082" max="15082" width="9.28515625" style="9" customWidth="1"/>
    <col min="15083" max="15084" width="6.42578125" style="9" customWidth="1"/>
    <col min="15085" max="15085" width="15.85546875" style="9" bestFit="1" customWidth="1"/>
    <col min="15086" max="15086" width="6.42578125" style="9" bestFit="1" customWidth="1"/>
    <col min="15087" max="15087" width="49.7109375" style="9" bestFit="1" customWidth="1"/>
    <col min="15088" max="15089" width="8.7109375" style="9" bestFit="1" customWidth="1"/>
    <col min="15090" max="15091" width="6.28515625" style="9" bestFit="1" customWidth="1"/>
    <col min="15092" max="15092" width="18.28515625" style="9" customWidth="1"/>
    <col min="15093" max="15093" width="6.42578125" style="9" bestFit="1" customWidth="1"/>
    <col min="15094" max="15094" width="49.7109375" style="9" bestFit="1" customWidth="1"/>
    <col min="15095" max="15095" width="8.42578125" style="9" customWidth="1"/>
    <col min="15096" max="15096" width="8.7109375" style="9" bestFit="1" customWidth="1"/>
    <col min="15097" max="15098" width="6.28515625" style="9" bestFit="1" customWidth="1"/>
    <col min="15099" max="15099" width="15.85546875" style="9" bestFit="1" customWidth="1"/>
    <col min="15100" max="15100" width="6.42578125" style="9" bestFit="1" customWidth="1"/>
    <col min="15101" max="15101" width="51" style="9" customWidth="1"/>
    <col min="15102" max="15103" width="8.7109375" style="9" bestFit="1" customWidth="1"/>
    <col min="15104" max="15105" width="6.28515625" style="9" bestFit="1" customWidth="1"/>
    <col min="15106" max="15106" width="15.85546875" style="9" bestFit="1" customWidth="1"/>
    <col min="15107" max="15327" width="8.85546875" style="9"/>
    <col min="15328" max="15328" width="6.42578125" style="9" bestFit="1" customWidth="1"/>
    <col min="15329" max="15329" width="49.7109375" style="9" bestFit="1" customWidth="1"/>
    <col min="15330" max="15330" width="11.28515625" style="9" bestFit="1" customWidth="1"/>
    <col min="15331" max="15331" width="8.7109375" style="9" bestFit="1" customWidth="1"/>
    <col min="15332" max="15332" width="6.42578125" style="9" customWidth="1"/>
    <col min="15333" max="15333" width="6.28515625" style="9" bestFit="1" customWidth="1"/>
    <col min="15334" max="15334" width="15.85546875" style="9" bestFit="1" customWidth="1"/>
    <col min="15335" max="15335" width="6.42578125" style="9" bestFit="1" customWidth="1"/>
    <col min="15336" max="15336" width="49.7109375" style="9" bestFit="1" customWidth="1"/>
    <col min="15337" max="15337" width="9.140625" style="9" customWidth="1"/>
    <col min="15338" max="15338" width="9.28515625" style="9" customWidth="1"/>
    <col min="15339" max="15340" width="6.42578125" style="9" customWidth="1"/>
    <col min="15341" max="15341" width="15.85546875" style="9" bestFit="1" customWidth="1"/>
    <col min="15342" max="15342" width="6.42578125" style="9" bestFit="1" customWidth="1"/>
    <col min="15343" max="15343" width="49.7109375" style="9" bestFit="1" customWidth="1"/>
    <col min="15344" max="15345" width="8.7109375" style="9" bestFit="1" customWidth="1"/>
    <col min="15346" max="15347" width="6.28515625" style="9" bestFit="1" customWidth="1"/>
    <col min="15348" max="15348" width="18.28515625" style="9" customWidth="1"/>
    <col min="15349" max="15349" width="6.42578125" style="9" bestFit="1" customWidth="1"/>
    <col min="15350" max="15350" width="49.7109375" style="9" bestFit="1" customWidth="1"/>
    <col min="15351" max="15351" width="8.42578125" style="9" customWidth="1"/>
    <col min="15352" max="15352" width="8.7109375" style="9" bestFit="1" customWidth="1"/>
    <col min="15353" max="15354" width="6.28515625" style="9" bestFit="1" customWidth="1"/>
    <col min="15355" max="15355" width="15.85546875" style="9" bestFit="1" customWidth="1"/>
    <col min="15356" max="15356" width="6.42578125" style="9" bestFit="1" customWidth="1"/>
    <col min="15357" max="15357" width="51" style="9" customWidth="1"/>
    <col min="15358" max="15359" width="8.7109375" style="9" bestFit="1" customWidth="1"/>
    <col min="15360" max="15361" width="6.28515625" style="9" bestFit="1" customWidth="1"/>
    <col min="15362" max="15362" width="15.85546875" style="9" bestFit="1" customWidth="1"/>
    <col min="15363" max="15583" width="8.85546875" style="9"/>
    <col min="15584" max="15584" width="6.42578125" style="9" bestFit="1" customWidth="1"/>
    <col min="15585" max="15585" width="49.7109375" style="9" bestFit="1" customWidth="1"/>
    <col min="15586" max="15586" width="11.28515625" style="9" bestFit="1" customWidth="1"/>
    <col min="15587" max="15587" width="8.7109375" style="9" bestFit="1" customWidth="1"/>
    <col min="15588" max="15588" width="6.42578125" style="9" customWidth="1"/>
    <col min="15589" max="15589" width="6.28515625" style="9" bestFit="1" customWidth="1"/>
    <col min="15590" max="15590" width="15.85546875" style="9" bestFit="1" customWidth="1"/>
    <col min="15591" max="15591" width="6.42578125" style="9" bestFit="1" customWidth="1"/>
    <col min="15592" max="15592" width="49.7109375" style="9" bestFit="1" customWidth="1"/>
    <col min="15593" max="15593" width="9.140625" style="9" customWidth="1"/>
    <col min="15594" max="15594" width="9.28515625" style="9" customWidth="1"/>
    <col min="15595" max="15596" width="6.42578125" style="9" customWidth="1"/>
    <col min="15597" max="15597" width="15.85546875" style="9" bestFit="1" customWidth="1"/>
    <col min="15598" max="15598" width="6.42578125" style="9" bestFit="1" customWidth="1"/>
    <col min="15599" max="15599" width="49.7109375" style="9" bestFit="1" customWidth="1"/>
    <col min="15600" max="15601" width="8.7109375" style="9" bestFit="1" customWidth="1"/>
    <col min="15602" max="15603" width="6.28515625" style="9" bestFit="1" customWidth="1"/>
    <col min="15604" max="15604" width="18.28515625" style="9" customWidth="1"/>
    <col min="15605" max="15605" width="6.42578125" style="9" bestFit="1" customWidth="1"/>
    <col min="15606" max="15606" width="49.7109375" style="9" bestFit="1" customWidth="1"/>
    <col min="15607" max="15607" width="8.42578125" style="9" customWidth="1"/>
    <col min="15608" max="15608" width="8.7109375" style="9" bestFit="1" customWidth="1"/>
    <col min="15609" max="15610" width="6.28515625" style="9" bestFit="1" customWidth="1"/>
    <col min="15611" max="15611" width="15.85546875" style="9" bestFit="1" customWidth="1"/>
    <col min="15612" max="15612" width="6.42578125" style="9" bestFit="1" customWidth="1"/>
    <col min="15613" max="15613" width="51" style="9" customWidth="1"/>
    <col min="15614" max="15615" width="8.7109375" style="9" bestFit="1" customWidth="1"/>
    <col min="15616" max="15617" width="6.28515625" style="9" bestFit="1" customWidth="1"/>
    <col min="15618" max="15618" width="15.85546875" style="9" bestFit="1" customWidth="1"/>
    <col min="15619" max="15839" width="8.85546875" style="9"/>
    <col min="15840" max="15840" width="6.42578125" style="9" bestFit="1" customWidth="1"/>
    <col min="15841" max="15841" width="49.7109375" style="9" bestFit="1" customWidth="1"/>
    <col min="15842" max="15842" width="11.28515625" style="9" bestFit="1" customWidth="1"/>
    <col min="15843" max="15843" width="8.7109375" style="9" bestFit="1" customWidth="1"/>
    <col min="15844" max="15844" width="6.42578125" style="9" customWidth="1"/>
    <col min="15845" max="15845" width="6.28515625" style="9" bestFit="1" customWidth="1"/>
    <col min="15846" max="15846" width="15.85546875" style="9" bestFit="1" customWidth="1"/>
    <col min="15847" max="15847" width="6.42578125" style="9" bestFit="1" customWidth="1"/>
    <col min="15848" max="15848" width="49.7109375" style="9" bestFit="1" customWidth="1"/>
    <col min="15849" max="15849" width="9.140625" style="9" customWidth="1"/>
    <col min="15850" max="15850" width="9.28515625" style="9" customWidth="1"/>
    <col min="15851" max="15852" width="6.42578125" style="9" customWidth="1"/>
    <col min="15853" max="15853" width="15.85546875" style="9" bestFit="1" customWidth="1"/>
    <col min="15854" max="15854" width="6.42578125" style="9" bestFit="1" customWidth="1"/>
    <col min="15855" max="15855" width="49.7109375" style="9" bestFit="1" customWidth="1"/>
    <col min="15856" max="15857" width="8.7109375" style="9" bestFit="1" customWidth="1"/>
    <col min="15858" max="15859" width="6.28515625" style="9" bestFit="1" customWidth="1"/>
    <col min="15860" max="15860" width="18.28515625" style="9" customWidth="1"/>
    <col min="15861" max="15861" width="6.42578125" style="9" bestFit="1" customWidth="1"/>
    <col min="15862" max="15862" width="49.7109375" style="9" bestFit="1" customWidth="1"/>
    <col min="15863" max="15863" width="8.42578125" style="9" customWidth="1"/>
    <col min="15864" max="15864" width="8.7109375" style="9" bestFit="1" customWidth="1"/>
    <col min="15865" max="15866" width="6.28515625" style="9" bestFit="1" customWidth="1"/>
    <col min="15867" max="15867" width="15.85546875" style="9" bestFit="1" customWidth="1"/>
    <col min="15868" max="15868" width="6.42578125" style="9" bestFit="1" customWidth="1"/>
    <col min="15869" max="15869" width="51" style="9" customWidth="1"/>
    <col min="15870" max="15871" width="8.7109375" style="9" bestFit="1" customWidth="1"/>
    <col min="15872" max="15873" width="6.28515625" style="9" bestFit="1" customWidth="1"/>
    <col min="15874" max="15874" width="15.85546875" style="9" bestFit="1" customWidth="1"/>
    <col min="15875" max="16095" width="8.85546875" style="9"/>
    <col min="16096" max="16096" width="6.42578125" style="9" bestFit="1" customWidth="1"/>
    <col min="16097" max="16097" width="49.7109375" style="9" bestFit="1" customWidth="1"/>
    <col min="16098" max="16098" width="11.28515625" style="9" bestFit="1" customWidth="1"/>
    <col min="16099" max="16099" width="8.7109375" style="9" bestFit="1" customWidth="1"/>
    <col min="16100" max="16100" width="6.42578125" style="9" customWidth="1"/>
    <col min="16101" max="16101" width="6.28515625" style="9" bestFit="1" customWidth="1"/>
    <col min="16102" max="16102" width="15.85546875" style="9" bestFit="1" customWidth="1"/>
    <col min="16103" max="16103" width="6.42578125" style="9" bestFit="1" customWidth="1"/>
    <col min="16104" max="16104" width="49.7109375" style="9" bestFit="1" customWidth="1"/>
    <col min="16105" max="16105" width="9.140625" style="9" customWidth="1"/>
    <col min="16106" max="16106" width="9.28515625" style="9" customWidth="1"/>
    <col min="16107" max="16108" width="6.42578125" style="9" customWidth="1"/>
    <col min="16109" max="16109" width="15.85546875" style="9" bestFit="1" customWidth="1"/>
    <col min="16110" max="16110" width="6.42578125" style="9" bestFit="1" customWidth="1"/>
    <col min="16111" max="16111" width="49.7109375" style="9" bestFit="1" customWidth="1"/>
    <col min="16112" max="16113" width="8.7109375" style="9" bestFit="1" customWidth="1"/>
    <col min="16114" max="16115" width="6.28515625" style="9" bestFit="1" customWidth="1"/>
    <col min="16116" max="16116" width="18.28515625" style="9" customWidth="1"/>
    <col min="16117" max="16117" width="6.42578125" style="9" bestFit="1" customWidth="1"/>
    <col min="16118" max="16118" width="49.7109375" style="9" bestFit="1" customWidth="1"/>
    <col min="16119" max="16119" width="8.42578125" style="9" customWidth="1"/>
    <col min="16120" max="16120" width="8.7109375" style="9" bestFit="1" customWidth="1"/>
    <col min="16121" max="16122" width="6.28515625" style="9" bestFit="1" customWidth="1"/>
    <col min="16123" max="16123" width="15.85546875" style="9" bestFit="1" customWidth="1"/>
    <col min="16124" max="16124" width="6.42578125" style="9" bestFit="1" customWidth="1"/>
    <col min="16125" max="16125" width="51" style="9" customWidth="1"/>
    <col min="16126" max="16127" width="8.7109375" style="9" bestFit="1" customWidth="1"/>
    <col min="16128" max="16129" width="6.28515625" style="9" bestFit="1" customWidth="1"/>
    <col min="16130" max="16130" width="15.85546875" style="9" bestFit="1" customWidth="1"/>
    <col min="16131" max="16384" width="8.85546875" style="9"/>
  </cols>
  <sheetData>
    <row r="1" spans="1:33" ht="45.75" customHeight="1" thickBot="1" x14ac:dyDescent="0.25">
      <c r="A1" s="1214" t="s">
        <v>521</v>
      </c>
      <c r="B1" s="1215"/>
      <c r="C1" s="1215"/>
      <c r="D1" s="1215"/>
      <c r="E1" s="1215"/>
      <c r="F1" s="1215"/>
      <c r="G1" s="1215"/>
      <c r="H1" s="1215"/>
      <c r="I1" s="1215"/>
      <c r="J1" s="1215"/>
      <c r="K1" s="1215"/>
      <c r="L1" s="1216" t="s">
        <v>522</v>
      </c>
      <c r="M1" s="1217"/>
      <c r="N1" s="1217"/>
      <c r="O1" s="1217"/>
      <c r="P1" s="1217"/>
      <c r="Q1" s="1217"/>
      <c r="R1" s="1217"/>
      <c r="S1" s="1217"/>
      <c r="T1" s="1217"/>
      <c r="U1" s="1217"/>
      <c r="V1" s="1218"/>
      <c r="W1" s="1216" t="s">
        <v>600</v>
      </c>
      <c r="X1" s="1217"/>
      <c r="Y1" s="1217"/>
      <c r="Z1" s="1217"/>
      <c r="AA1" s="1217"/>
      <c r="AB1" s="1217"/>
      <c r="AC1" s="1217"/>
      <c r="AD1" s="1217"/>
      <c r="AE1" s="1217"/>
      <c r="AF1" s="1217"/>
      <c r="AG1" s="1218"/>
    </row>
    <row r="2" spans="1:33" ht="32.25" thickBot="1" x14ac:dyDescent="0.25">
      <c r="A2" s="217" t="s">
        <v>139</v>
      </c>
      <c r="B2" s="128" t="s">
        <v>140</v>
      </c>
      <c r="C2" s="128" t="s">
        <v>141</v>
      </c>
      <c r="D2" s="129" t="s">
        <v>422</v>
      </c>
      <c r="E2" s="129" t="s">
        <v>423</v>
      </c>
      <c r="F2" s="129" t="s">
        <v>424</v>
      </c>
      <c r="G2" s="128" t="s">
        <v>142</v>
      </c>
      <c r="H2" s="128" t="s">
        <v>137</v>
      </c>
      <c r="I2" s="128" t="s">
        <v>143</v>
      </c>
      <c r="J2" s="128" t="s">
        <v>144</v>
      </c>
      <c r="K2" s="218" t="s">
        <v>16</v>
      </c>
      <c r="L2" s="217" t="s">
        <v>139</v>
      </c>
      <c r="M2" s="128" t="s">
        <v>140</v>
      </c>
      <c r="N2" s="128" t="s">
        <v>141</v>
      </c>
      <c r="O2" s="129" t="s">
        <v>422</v>
      </c>
      <c r="P2" s="129" t="s">
        <v>423</v>
      </c>
      <c r="Q2" s="129" t="s">
        <v>424</v>
      </c>
      <c r="R2" s="128" t="s">
        <v>142</v>
      </c>
      <c r="S2" s="128" t="s">
        <v>137</v>
      </c>
      <c r="T2" s="128" t="s">
        <v>143</v>
      </c>
      <c r="U2" s="128" t="s">
        <v>144</v>
      </c>
      <c r="V2" s="218" t="s">
        <v>16</v>
      </c>
      <c r="W2" s="130" t="s">
        <v>139</v>
      </c>
      <c r="X2" s="128" t="s">
        <v>140</v>
      </c>
      <c r="Y2" s="128" t="s">
        <v>141</v>
      </c>
      <c r="Z2" s="129" t="s">
        <v>422</v>
      </c>
      <c r="AA2" s="129" t="s">
        <v>423</v>
      </c>
      <c r="AB2" s="129" t="s">
        <v>424</v>
      </c>
      <c r="AC2" s="128" t="s">
        <v>142</v>
      </c>
      <c r="AD2" s="128" t="s">
        <v>137</v>
      </c>
      <c r="AE2" s="128" t="s">
        <v>143</v>
      </c>
      <c r="AF2" s="128" t="s">
        <v>144</v>
      </c>
      <c r="AG2" s="333" t="s">
        <v>16</v>
      </c>
    </row>
    <row r="3" spans="1:33" s="179" customFormat="1" ht="12.75" x14ac:dyDescent="0.2">
      <c r="A3" s="1193">
        <v>1</v>
      </c>
      <c r="B3" s="410" t="s">
        <v>425</v>
      </c>
      <c r="C3" s="400">
        <v>4</v>
      </c>
      <c r="D3" s="400">
        <f t="shared" ref="D3:D9" si="0">E3+F3</f>
        <v>15</v>
      </c>
      <c r="E3" s="400">
        <v>15</v>
      </c>
      <c r="F3" s="400">
        <v>0</v>
      </c>
      <c r="G3" s="400">
        <f>SUM(H3:I3)</f>
        <v>3</v>
      </c>
      <c r="H3" s="400">
        <v>3</v>
      </c>
      <c r="I3" s="400">
        <v>0</v>
      </c>
      <c r="J3" s="400" t="s">
        <v>99</v>
      </c>
      <c r="K3" s="401"/>
      <c r="L3" s="1193">
        <v>1</v>
      </c>
      <c r="M3" s="410" t="s">
        <v>425</v>
      </c>
      <c r="N3" s="400">
        <v>4</v>
      </c>
      <c r="O3" s="400">
        <f t="shared" ref="O3:O9" si="1">P3+Q3</f>
        <v>15</v>
      </c>
      <c r="P3" s="400">
        <v>15</v>
      </c>
      <c r="Q3" s="400">
        <v>0</v>
      </c>
      <c r="R3" s="400">
        <v>3</v>
      </c>
      <c r="S3" s="400">
        <v>3</v>
      </c>
      <c r="T3" s="400">
        <v>0</v>
      </c>
      <c r="U3" s="400" t="s">
        <v>99</v>
      </c>
      <c r="V3" s="401"/>
      <c r="W3" s="1193">
        <v>1</v>
      </c>
      <c r="X3" s="410" t="s">
        <v>425</v>
      </c>
      <c r="Y3" s="400">
        <v>4</v>
      </c>
      <c r="Z3" s="400">
        <f t="shared" ref="Z3:Z9" si="2">AA3+AB3</f>
        <v>15</v>
      </c>
      <c r="AA3" s="400">
        <v>15</v>
      </c>
      <c r="AB3" s="400">
        <v>0</v>
      </c>
      <c r="AC3" s="400">
        <f>SUM(AD3:AE3)</f>
        <v>3</v>
      </c>
      <c r="AD3" s="400">
        <v>3</v>
      </c>
      <c r="AE3" s="400">
        <v>0</v>
      </c>
      <c r="AF3" s="400" t="s">
        <v>99</v>
      </c>
      <c r="AG3" s="411"/>
    </row>
    <row r="4" spans="1:33" s="179" customFormat="1" ht="12.75" x14ac:dyDescent="0.2">
      <c r="A4" s="1194"/>
      <c r="B4" s="179" t="s">
        <v>426</v>
      </c>
      <c r="C4" s="179">
        <v>5</v>
      </c>
      <c r="D4" s="179">
        <f t="shared" si="0"/>
        <v>25</v>
      </c>
      <c r="E4" s="179">
        <v>10</v>
      </c>
      <c r="F4" s="179">
        <v>15</v>
      </c>
      <c r="G4" s="179">
        <f>SUM(H4:I4)</f>
        <v>4</v>
      </c>
      <c r="H4" s="179">
        <v>2</v>
      </c>
      <c r="I4" s="179">
        <v>2</v>
      </c>
      <c r="J4" s="179" t="s">
        <v>99</v>
      </c>
      <c r="K4" s="403"/>
      <c r="L4" s="1194"/>
      <c r="M4" s="179" t="s">
        <v>426</v>
      </c>
      <c r="N4" s="179">
        <v>5</v>
      </c>
      <c r="O4" s="179">
        <f t="shared" si="1"/>
        <v>25</v>
      </c>
      <c r="P4" s="179">
        <v>10</v>
      </c>
      <c r="Q4" s="179">
        <v>15</v>
      </c>
      <c r="R4" s="179">
        <v>4</v>
      </c>
      <c r="S4" s="179">
        <v>2</v>
      </c>
      <c r="T4" s="179">
        <v>2</v>
      </c>
      <c r="U4" s="179" t="s">
        <v>99</v>
      </c>
      <c r="V4" s="403"/>
      <c r="W4" s="1194"/>
      <c r="X4" s="179" t="s">
        <v>426</v>
      </c>
      <c r="Y4" s="179">
        <v>5</v>
      </c>
      <c r="Z4" s="179">
        <f t="shared" si="2"/>
        <v>25</v>
      </c>
      <c r="AA4" s="179">
        <v>10</v>
      </c>
      <c r="AB4" s="179">
        <v>15</v>
      </c>
      <c r="AC4" s="179">
        <f>SUM(AD4:AE4)</f>
        <v>4</v>
      </c>
      <c r="AD4" s="179">
        <v>2</v>
      </c>
      <c r="AE4" s="179">
        <v>2</v>
      </c>
      <c r="AF4" s="179" t="s">
        <v>99</v>
      </c>
      <c r="AG4" s="402"/>
    </row>
    <row r="5" spans="1:33" s="179" customFormat="1" ht="12.75" x14ac:dyDescent="0.2">
      <c r="A5" s="1194"/>
      <c r="B5" s="179" t="s">
        <v>114</v>
      </c>
      <c r="C5" s="179">
        <v>4</v>
      </c>
      <c r="D5" s="179">
        <f t="shared" si="0"/>
        <v>10</v>
      </c>
      <c r="E5" s="179">
        <v>5</v>
      </c>
      <c r="F5" s="179">
        <v>5</v>
      </c>
      <c r="G5" s="179">
        <f t="shared" ref="G5:G16" si="3">SUM(H5:I5)</f>
        <v>2</v>
      </c>
      <c r="H5" s="179">
        <v>1</v>
      </c>
      <c r="I5" s="179">
        <v>1</v>
      </c>
      <c r="J5" s="179" t="s">
        <v>99</v>
      </c>
      <c r="K5" s="403"/>
      <c r="L5" s="1194"/>
      <c r="M5" s="179" t="s">
        <v>114</v>
      </c>
      <c r="N5" s="179">
        <v>4</v>
      </c>
      <c r="O5" s="179">
        <f t="shared" si="1"/>
        <v>10</v>
      </c>
      <c r="P5" s="179">
        <v>5</v>
      </c>
      <c r="Q5" s="179">
        <v>5</v>
      </c>
      <c r="R5" s="179">
        <v>2</v>
      </c>
      <c r="S5" s="179">
        <v>1</v>
      </c>
      <c r="T5" s="179">
        <v>1</v>
      </c>
      <c r="U5" s="179" t="s">
        <v>99</v>
      </c>
      <c r="V5" s="403"/>
      <c r="W5" s="1194"/>
      <c r="X5" s="179" t="s">
        <v>114</v>
      </c>
      <c r="Y5" s="179">
        <v>4</v>
      </c>
      <c r="Z5" s="179">
        <f t="shared" si="2"/>
        <v>10</v>
      </c>
      <c r="AA5" s="179">
        <v>5</v>
      </c>
      <c r="AB5" s="179">
        <v>5</v>
      </c>
      <c r="AC5" s="179">
        <f t="shared" ref="AC5:AC16" si="4">SUM(AD5:AE5)</f>
        <v>2</v>
      </c>
      <c r="AD5" s="179">
        <v>1</v>
      </c>
      <c r="AE5" s="179">
        <v>1</v>
      </c>
      <c r="AF5" s="179" t="s">
        <v>99</v>
      </c>
      <c r="AG5" s="402"/>
    </row>
    <row r="6" spans="1:33" s="179" customFormat="1" ht="12.75" x14ac:dyDescent="0.2">
      <c r="A6" s="1194"/>
      <c r="B6" s="179" t="s">
        <v>132</v>
      </c>
      <c r="C6" s="179">
        <v>5</v>
      </c>
      <c r="D6" s="179">
        <f t="shared" si="0"/>
        <v>25</v>
      </c>
      <c r="E6" s="179">
        <v>10</v>
      </c>
      <c r="F6" s="179">
        <v>15</v>
      </c>
      <c r="G6" s="179">
        <f t="shared" si="3"/>
        <v>4</v>
      </c>
      <c r="H6" s="179">
        <v>2</v>
      </c>
      <c r="I6" s="179">
        <v>2</v>
      </c>
      <c r="J6" s="179" t="s">
        <v>99</v>
      </c>
      <c r="K6" s="403"/>
      <c r="L6" s="1194"/>
      <c r="M6" s="179" t="s">
        <v>132</v>
      </c>
      <c r="N6" s="179">
        <v>5</v>
      </c>
      <c r="O6" s="179">
        <f t="shared" si="1"/>
        <v>25</v>
      </c>
      <c r="P6" s="179">
        <v>10</v>
      </c>
      <c r="Q6" s="179">
        <v>15</v>
      </c>
      <c r="R6" s="179">
        <v>4</v>
      </c>
      <c r="S6" s="179">
        <v>2</v>
      </c>
      <c r="T6" s="179">
        <v>2</v>
      </c>
      <c r="U6" s="179" t="s">
        <v>99</v>
      </c>
      <c r="V6" s="403"/>
      <c r="W6" s="1194"/>
      <c r="X6" s="179" t="s">
        <v>132</v>
      </c>
      <c r="Y6" s="179">
        <v>5</v>
      </c>
      <c r="Z6" s="179">
        <f t="shared" si="2"/>
        <v>25</v>
      </c>
      <c r="AA6" s="179">
        <v>10</v>
      </c>
      <c r="AB6" s="179">
        <v>15</v>
      </c>
      <c r="AC6" s="179">
        <f t="shared" si="4"/>
        <v>4</v>
      </c>
      <c r="AD6" s="179">
        <v>2</v>
      </c>
      <c r="AE6" s="179">
        <v>2</v>
      </c>
      <c r="AF6" s="179" t="s">
        <v>99</v>
      </c>
      <c r="AG6" s="402"/>
    </row>
    <row r="7" spans="1:33" s="179" customFormat="1" ht="12.75" x14ac:dyDescent="0.2">
      <c r="A7" s="1194"/>
      <c r="B7" s="179" t="s">
        <v>427</v>
      </c>
      <c r="C7" s="179">
        <v>4</v>
      </c>
      <c r="D7" s="179">
        <f t="shared" si="0"/>
        <v>10</v>
      </c>
      <c r="E7" s="179">
        <v>0</v>
      </c>
      <c r="F7" s="179">
        <v>10</v>
      </c>
      <c r="G7" s="179">
        <f t="shared" si="3"/>
        <v>2</v>
      </c>
      <c r="H7" s="179">
        <v>0</v>
      </c>
      <c r="I7" s="179">
        <v>2</v>
      </c>
      <c r="J7" s="179" t="s">
        <v>101</v>
      </c>
      <c r="K7" s="403"/>
      <c r="L7" s="1194"/>
      <c r="M7" s="179" t="s">
        <v>427</v>
      </c>
      <c r="N7" s="179">
        <v>4</v>
      </c>
      <c r="O7" s="179">
        <f t="shared" si="1"/>
        <v>10</v>
      </c>
      <c r="P7" s="179">
        <v>0</v>
      </c>
      <c r="Q7" s="179">
        <v>10</v>
      </c>
      <c r="R7" s="179">
        <v>2</v>
      </c>
      <c r="S7" s="179">
        <v>0</v>
      </c>
      <c r="T7" s="179">
        <v>2</v>
      </c>
      <c r="U7" s="179" t="s">
        <v>101</v>
      </c>
      <c r="V7" s="403"/>
      <c r="W7" s="1194"/>
      <c r="X7" s="179" t="s">
        <v>427</v>
      </c>
      <c r="Y7" s="179">
        <v>4</v>
      </c>
      <c r="Z7" s="179">
        <f t="shared" si="2"/>
        <v>10</v>
      </c>
      <c r="AA7" s="179">
        <v>0</v>
      </c>
      <c r="AB7" s="179">
        <v>10</v>
      </c>
      <c r="AC7" s="179">
        <f t="shared" si="4"/>
        <v>2</v>
      </c>
      <c r="AD7" s="179">
        <v>0</v>
      </c>
      <c r="AE7" s="179">
        <v>2</v>
      </c>
      <c r="AF7" s="179" t="s">
        <v>101</v>
      </c>
      <c r="AG7" s="402"/>
    </row>
    <row r="8" spans="1:33" s="179" customFormat="1" ht="12.75" x14ac:dyDescent="0.2">
      <c r="A8" s="1194"/>
      <c r="B8" s="179" t="s">
        <v>124</v>
      </c>
      <c r="C8" s="179">
        <v>4</v>
      </c>
      <c r="D8" s="179">
        <f t="shared" si="0"/>
        <v>10</v>
      </c>
      <c r="E8" s="179">
        <v>5</v>
      </c>
      <c r="F8" s="179">
        <v>5</v>
      </c>
      <c r="G8" s="179">
        <f t="shared" si="3"/>
        <v>2</v>
      </c>
      <c r="H8" s="179">
        <v>1</v>
      </c>
      <c r="I8" s="179">
        <v>1</v>
      </c>
      <c r="J8" s="179" t="s">
        <v>99</v>
      </c>
      <c r="K8" s="403"/>
      <c r="L8" s="1194"/>
      <c r="M8" s="179" t="s">
        <v>124</v>
      </c>
      <c r="N8" s="179">
        <v>4</v>
      </c>
      <c r="O8" s="179">
        <f t="shared" si="1"/>
        <v>10</v>
      </c>
      <c r="P8" s="179">
        <v>5</v>
      </c>
      <c r="Q8" s="179">
        <v>5</v>
      </c>
      <c r="R8" s="179">
        <v>2</v>
      </c>
      <c r="S8" s="179">
        <v>1</v>
      </c>
      <c r="T8" s="179">
        <v>1</v>
      </c>
      <c r="U8" s="179" t="s">
        <v>99</v>
      </c>
      <c r="V8" s="403"/>
      <c r="W8" s="1194"/>
      <c r="X8" s="179" t="s">
        <v>124</v>
      </c>
      <c r="Y8" s="179">
        <v>4</v>
      </c>
      <c r="Z8" s="179">
        <f t="shared" si="2"/>
        <v>10</v>
      </c>
      <c r="AA8" s="179">
        <v>5</v>
      </c>
      <c r="AB8" s="179">
        <v>5</v>
      </c>
      <c r="AC8" s="179">
        <f t="shared" si="4"/>
        <v>2</v>
      </c>
      <c r="AD8" s="179">
        <v>1</v>
      </c>
      <c r="AE8" s="179">
        <v>1</v>
      </c>
      <c r="AF8" s="179" t="s">
        <v>99</v>
      </c>
      <c r="AG8" s="402"/>
    </row>
    <row r="9" spans="1:33" s="179" customFormat="1" ht="12.75" x14ac:dyDescent="0.2">
      <c r="A9" s="1194"/>
      <c r="B9" s="412" t="s">
        <v>145</v>
      </c>
      <c r="C9" s="179">
        <v>4</v>
      </c>
      <c r="D9" s="179">
        <f t="shared" si="0"/>
        <v>10</v>
      </c>
      <c r="E9" s="179">
        <v>0</v>
      </c>
      <c r="F9" s="179">
        <v>10</v>
      </c>
      <c r="G9" s="179">
        <f t="shared" si="3"/>
        <v>2</v>
      </c>
      <c r="H9" s="179">
        <v>0</v>
      </c>
      <c r="I9" s="179">
        <v>2</v>
      </c>
      <c r="J9" s="179" t="s">
        <v>101</v>
      </c>
      <c r="K9" s="403"/>
      <c r="L9" s="1194"/>
      <c r="M9" s="412" t="s">
        <v>625</v>
      </c>
      <c r="N9" s="179">
        <v>4</v>
      </c>
      <c r="O9" s="179">
        <f t="shared" si="1"/>
        <v>10</v>
      </c>
      <c r="P9" s="179">
        <v>0</v>
      </c>
      <c r="Q9" s="179">
        <v>10</v>
      </c>
      <c r="R9" s="179">
        <v>2</v>
      </c>
      <c r="S9" s="179">
        <v>0</v>
      </c>
      <c r="T9" s="179">
        <v>2</v>
      </c>
      <c r="U9" s="179" t="s">
        <v>101</v>
      </c>
      <c r="V9" s="403"/>
      <c r="W9" s="1194"/>
      <c r="X9" s="412" t="s">
        <v>625</v>
      </c>
      <c r="Y9" s="179">
        <v>4</v>
      </c>
      <c r="Z9" s="179">
        <f t="shared" si="2"/>
        <v>10</v>
      </c>
      <c r="AA9" s="179">
        <v>0</v>
      </c>
      <c r="AB9" s="179">
        <v>10</v>
      </c>
      <c r="AC9" s="179">
        <f t="shared" si="4"/>
        <v>2</v>
      </c>
      <c r="AD9" s="179">
        <v>0</v>
      </c>
      <c r="AE9" s="179">
        <v>2</v>
      </c>
      <c r="AF9" s="179" t="s">
        <v>101</v>
      </c>
      <c r="AG9" s="402"/>
    </row>
    <row r="10" spans="1:33" s="179" customFormat="1" ht="12.75" x14ac:dyDescent="0.2">
      <c r="A10" s="1194"/>
      <c r="B10" s="413" t="s">
        <v>146</v>
      </c>
      <c r="C10" s="179">
        <v>4</v>
      </c>
      <c r="G10" s="179">
        <f t="shared" si="3"/>
        <v>2</v>
      </c>
      <c r="H10" s="179">
        <v>0</v>
      </c>
      <c r="I10" s="179">
        <v>2</v>
      </c>
      <c r="J10" s="179" t="s">
        <v>101</v>
      </c>
      <c r="K10" s="403"/>
      <c r="L10" s="1194"/>
      <c r="M10" s="413" t="s">
        <v>146</v>
      </c>
      <c r="N10" s="179">
        <v>4</v>
      </c>
      <c r="R10" s="179">
        <v>2</v>
      </c>
      <c r="S10" s="179">
        <v>0</v>
      </c>
      <c r="T10" s="179">
        <v>2</v>
      </c>
      <c r="U10" s="179" t="s">
        <v>101</v>
      </c>
      <c r="V10" s="403"/>
      <c r="W10" s="1194"/>
      <c r="X10" s="413" t="s">
        <v>146</v>
      </c>
      <c r="Y10" s="179">
        <v>4</v>
      </c>
      <c r="AC10" s="179">
        <f t="shared" si="4"/>
        <v>2</v>
      </c>
      <c r="AD10" s="179">
        <v>0</v>
      </c>
      <c r="AE10" s="179">
        <v>2</v>
      </c>
      <c r="AF10" s="179" t="s">
        <v>101</v>
      </c>
      <c r="AG10" s="402"/>
    </row>
    <row r="11" spans="1:33" s="179" customFormat="1" ht="12.75" x14ac:dyDescent="0.2">
      <c r="A11" s="1194"/>
      <c r="B11" s="413" t="s">
        <v>147</v>
      </c>
      <c r="C11" s="179">
        <v>4</v>
      </c>
      <c r="G11" s="179">
        <f t="shared" si="3"/>
        <v>2</v>
      </c>
      <c r="H11" s="179">
        <v>0</v>
      </c>
      <c r="I11" s="179">
        <v>2</v>
      </c>
      <c r="J11" s="179" t="s">
        <v>101</v>
      </c>
      <c r="K11" s="403"/>
      <c r="L11" s="1194"/>
      <c r="M11" s="413" t="s">
        <v>147</v>
      </c>
      <c r="N11" s="179">
        <v>4</v>
      </c>
      <c r="R11" s="179">
        <v>2</v>
      </c>
      <c r="S11" s="179">
        <v>0</v>
      </c>
      <c r="T11" s="179">
        <v>2</v>
      </c>
      <c r="U11" s="179" t="s">
        <v>101</v>
      </c>
      <c r="V11" s="403"/>
      <c r="W11" s="1194"/>
      <c r="X11" s="413" t="s">
        <v>147</v>
      </c>
      <c r="Y11" s="179">
        <v>4</v>
      </c>
      <c r="AC11" s="179">
        <f t="shared" si="4"/>
        <v>2</v>
      </c>
      <c r="AD11" s="179">
        <v>0</v>
      </c>
      <c r="AE11" s="179">
        <v>2</v>
      </c>
      <c r="AF11" s="179" t="s">
        <v>101</v>
      </c>
      <c r="AG11" s="402"/>
    </row>
    <row r="12" spans="1:33" s="179" customFormat="1" ht="12.75" x14ac:dyDescent="0.2">
      <c r="A12" s="1194"/>
      <c r="B12" s="413" t="s">
        <v>148</v>
      </c>
      <c r="C12" s="179">
        <v>4</v>
      </c>
      <c r="G12" s="179">
        <f t="shared" si="3"/>
        <v>2</v>
      </c>
      <c r="H12" s="179">
        <v>0</v>
      </c>
      <c r="I12" s="179">
        <v>2</v>
      </c>
      <c r="J12" s="179" t="s">
        <v>101</v>
      </c>
      <c r="K12" s="403"/>
      <c r="L12" s="1194"/>
      <c r="M12" s="413" t="s">
        <v>148</v>
      </c>
      <c r="N12" s="179">
        <v>4</v>
      </c>
      <c r="R12" s="179">
        <v>2</v>
      </c>
      <c r="S12" s="179">
        <v>0</v>
      </c>
      <c r="T12" s="179">
        <v>2</v>
      </c>
      <c r="U12" s="179" t="s">
        <v>101</v>
      </c>
      <c r="V12" s="403"/>
      <c r="W12" s="1194"/>
      <c r="X12" s="413" t="s">
        <v>148</v>
      </c>
      <c r="Y12" s="179">
        <v>4</v>
      </c>
      <c r="AC12" s="179">
        <f t="shared" si="4"/>
        <v>2</v>
      </c>
      <c r="AD12" s="179">
        <v>0</v>
      </c>
      <c r="AE12" s="179">
        <v>2</v>
      </c>
      <c r="AF12" s="179" t="s">
        <v>101</v>
      </c>
      <c r="AG12" s="402"/>
    </row>
    <row r="13" spans="1:33" s="179" customFormat="1" ht="12.75" x14ac:dyDescent="0.2">
      <c r="A13" s="1194"/>
      <c r="B13" s="413" t="s">
        <v>149</v>
      </c>
      <c r="C13" s="179">
        <v>4</v>
      </c>
      <c r="G13" s="179">
        <f t="shared" si="3"/>
        <v>2</v>
      </c>
      <c r="H13" s="179">
        <v>0</v>
      </c>
      <c r="I13" s="179">
        <v>2</v>
      </c>
      <c r="J13" s="179" t="s">
        <v>101</v>
      </c>
      <c r="K13" s="403"/>
      <c r="L13" s="1194"/>
      <c r="M13" s="413" t="s">
        <v>149</v>
      </c>
      <c r="N13" s="179">
        <v>4</v>
      </c>
      <c r="R13" s="179">
        <v>2</v>
      </c>
      <c r="S13" s="179">
        <v>0</v>
      </c>
      <c r="T13" s="179">
        <v>2</v>
      </c>
      <c r="U13" s="179" t="s">
        <v>101</v>
      </c>
      <c r="V13" s="403"/>
      <c r="W13" s="1194"/>
      <c r="X13" s="413" t="s">
        <v>149</v>
      </c>
      <c r="Y13" s="179">
        <v>4</v>
      </c>
      <c r="AC13" s="179">
        <f t="shared" si="4"/>
        <v>2</v>
      </c>
      <c r="AD13" s="179">
        <v>0</v>
      </c>
      <c r="AE13" s="179">
        <v>2</v>
      </c>
      <c r="AF13" s="179" t="s">
        <v>101</v>
      </c>
      <c r="AG13" s="402"/>
    </row>
    <row r="14" spans="1:33" s="179" customFormat="1" ht="12.75" x14ac:dyDescent="0.2">
      <c r="A14" s="1194"/>
      <c r="B14" s="414" t="s">
        <v>150</v>
      </c>
      <c r="C14" s="179">
        <v>0</v>
      </c>
      <c r="D14" s="179">
        <f>E14+F14</f>
        <v>5</v>
      </c>
      <c r="E14" s="179">
        <v>0</v>
      </c>
      <c r="F14" s="179">
        <v>5</v>
      </c>
      <c r="G14" s="179">
        <f t="shared" si="3"/>
        <v>1</v>
      </c>
      <c r="H14" s="179">
        <v>0</v>
      </c>
      <c r="I14" s="179">
        <v>1</v>
      </c>
      <c r="J14" s="179" t="s">
        <v>28</v>
      </c>
      <c r="K14" s="403"/>
      <c r="L14" s="1194"/>
      <c r="M14" s="414" t="s">
        <v>150</v>
      </c>
      <c r="N14" s="179">
        <v>0</v>
      </c>
      <c r="O14" s="179">
        <f>P14+Q14</f>
        <v>5</v>
      </c>
      <c r="P14" s="179">
        <v>0</v>
      </c>
      <c r="Q14" s="179">
        <v>5</v>
      </c>
      <c r="R14" s="179">
        <v>1</v>
      </c>
      <c r="S14" s="179">
        <v>0</v>
      </c>
      <c r="T14" s="179">
        <v>1</v>
      </c>
      <c r="U14" s="179" t="s">
        <v>28</v>
      </c>
      <c r="V14" s="403"/>
      <c r="W14" s="1194"/>
      <c r="X14" s="414" t="s">
        <v>150</v>
      </c>
      <c r="Y14" s="179">
        <v>0</v>
      </c>
      <c r="Z14" s="179">
        <f>AA14+AB14</f>
        <v>5</v>
      </c>
      <c r="AA14" s="179">
        <v>0</v>
      </c>
      <c r="AB14" s="179">
        <v>5</v>
      </c>
      <c r="AC14" s="179">
        <f t="shared" si="4"/>
        <v>1</v>
      </c>
      <c r="AD14" s="179">
        <v>0</v>
      </c>
      <c r="AE14" s="179">
        <v>1</v>
      </c>
      <c r="AF14" s="179" t="s">
        <v>28</v>
      </c>
      <c r="AG14" s="402"/>
    </row>
    <row r="15" spans="1:33" s="179" customFormat="1" ht="12.75" x14ac:dyDescent="0.2">
      <c r="A15" s="1194"/>
      <c r="B15" s="413" t="s">
        <v>151</v>
      </c>
      <c r="C15" s="179">
        <v>0</v>
      </c>
      <c r="G15" s="179">
        <f t="shared" si="3"/>
        <v>1</v>
      </c>
      <c r="H15" s="179">
        <v>0</v>
      </c>
      <c r="I15" s="179">
        <v>1</v>
      </c>
      <c r="J15" s="179" t="s">
        <v>28</v>
      </c>
      <c r="K15" s="403"/>
      <c r="L15" s="1194"/>
      <c r="M15" s="413" t="s">
        <v>151</v>
      </c>
      <c r="N15" s="179">
        <v>0</v>
      </c>
      <c r="R15" s="179">
        <v>1</v>
      </c>
      <c r="S15" s="179">
        <v>0</v>
      </c>
      <c r="T15" s="179">
        <v>1</v>
      </c>
      <c r="U15" s="179" t="s">
        <v>28</v>
      </c>
      <c r="V15" s="403"/>
      <c r="W15" s="1194"/>
      <c r="X15" s="413" t="s">
        <v>151</v>
      </c>
      <c r="Y15" s="179">
        <v>0</v>
      </c>
      <c r="AC15" s="179">
        <f t="shared" si="4"/>
        <v>1</v>
      </c>
      <c r="AD15" s="179">
        <v>0</v>
      </c>
      <c r="AE15" s="179">
        <v>1</v>
      </c>
      <c r="AF15" s="179" t="s">
        <v>28</v>
      </c>
      <c r="AG15" s="402"/>
    </row>
    <row r="16" spans="1:33" s="179" customFormat="1" ht="12.75" x14ac:dyDescent="0.2">
      <c r="A16" s="1194"/>
      <c r="B16" s="413" t="s">
        <v>153</v>
      </c>
      <c r="C16" s="179">
        <v>0</v>
      </c>
      <c r="G16" s="179">
        <f t="shared" si="3"/>
        <v>1</v>
      </c>
      <c r="H16" s="179">
        <v>0</v>
      </c>
      <c r="I16" s="179">
        <v>1</v>
      </c>
      <c r="J16" s="179" t="s">
        <v>28</v>
      </c>
      <c r="K16" s="403"/>
      <c r="L16" s="1194"/>
      <c r="M16" s="413" t="s">
        <v>153</v>
      </c>
      <c r="N16" s="179">
        <v>0</v>
      </c>
      <c r="R16" s="179">
        <v>1</v>
      </c>
      <c r="S16" s="179">
        <v>0</v>
      </c>
      <c r="T16" s="179">
        <v>1</v>
      </c>
      <c r="U16" s="179" t="s">
        <v>28</v>
      </c>
      <c r="V16" s="403"/>
      <c r="W16" s="1194"/>
      <c r="X16" s="413" t="s">
        <v>153</v>
      </c>
      <c r="Y16" s="179">
        <v>0</v>
      </c>
      <c r="AC16" s="179">
        <f t="shared" si="4"/>
        <v>1</v>
      </c>
      <c r="AD16" s="179">
        <v>0</v>
      </c>
      <c r="AE16" s="179">
        <v>1</v>
      </c>
      <c r="AF16" s="179" t="s">
        <v>28</v>
      </c>
      <c r="AG16" s="402"/>
    </row>
    <row r="17" spans="1:33" s="179" customFormat="1" ht="13.5" thickBot="1" x14ac:dyDescent="0.25">
      <c r="A17" s="1195"/>
      <c r="B17" s="415" t="s">
        <v>135</v>
      </c>
      <c r="C17" s="416">
        <f>SUM(C3:C9)</f>
        <v>30</v>
      </c>
      <c r="D17" s="416">
        <f t="shared" ref="D17:I17" si="5">SUM(D3:D9,D14)</f>
        <v>110</v>
      </c>
      <c r="E17" s="416">
        <f t="shared" si="5"/>
        <v>45</v>
      </c>
      <c r="F17" s="416">
        <f t="shared" si="5"/>
        <v>65</v>
      </c>
      <c r="G17" s="416">
        <f t="shared" si="5"/>
        <v>20</v>
      </c>
      <c r="H17" s="416">
        <f t="shared" si="5"/>
        <v>9</v>
      </c>
      <c r="I17" s="416">
        <f t="shared" si="5"/>
        <v>11</v>
      </c>
      <c r="J17" s="417" t="s">
        <v>154</v>
      </c>
      <c r="K17" s="408"/>
      <c r="L17" s="1195"/>
      <c r="M17" s="415" t="s">
        <v>135</v>
      </c>
      <c r="N17" s="416">
        <f>SUM(N3:N8,N9)</f>
        <v>30</v>
      </c>
      <c r="O17" s="416">
        <f>SUM(O3:O9,O14)</f>
        <v>110</v>
      </c>
      <c r="P17" s="416">
        <f>SUM(P3:P9,P14)</f>
        <v>45</v>
      </c>
      <c r="Q17" s="416">
        <f>SUM(Q3:Q9,Q14)</f>
        <v>65</v>
      </c>
      <c r="R17" s="416">
        <f>SUM(R3:R8,R9,R14)</f>
        <v>20</v>
      </c>
      <c r="S17" s="416">
        <f>SUM(S3:S8,S9,S14)</f>
        <v>9</v>
      </c>
      <c r="T17" s="416">
        <f>SUM(T3:T8,T9,T14)</f>
        <v>11</v>
      </c>
      <c r="U17" s="417" t="s">
        <v>154</v>
      </c>
      <c r="V17" s="408"/>
      <c r="W17" s="1195"/>
      <c r="X17" s="405" t="s">
        <v>135</v>
      </c>
      <c r="Y17" s="406">
        <f>SUM(Y3:Y8,Y9)</f>
        <v>30</v>
      </c>
      <c r="Z17" s="406">
        <f>SUM(Z3:Z9,Z14)</f>
        <v>110</v>
      </c>
      <c r="AA17" s="406">
        <f>SUM(AA3:AA9,AA14)</f>
        <v>45</v>
      </c>
      <c r="AB17" s="406">
        <f>SUM(AB3:AB9,AB14)</f>
        <v>65</v>
      </c>
      <c r="AC17" s="406">
        <f>SUM(AC3:AC9,AC14)</f>
        <v>20</v>
      </c>
      <c r="AD17" s="406">
        <f>SUM(AD3:AD8,AD9,AD14)</f>
        <v>9</v>
      </c>
      <c r="AE17" s="406">
        <f>SUM(AE3:AE8,AE9,AE14)</f>
        <v>11</v>
      </c>
      <c r="AF17" s="407" t="s">
        <v>154</v>
      </c>
      <c r="AG17" s="409"/>
    </row>
    <row r="18" spans="1:33" s="179" customFormat="1" ht="12.75" x14ac:dyDescent="0.2">
      <c r="A18" s="1191">
        <v>2</v>
      </c>
      <c r="B18" s="179" t="s">
        <v>116</v>
      </c>
      <c r="C18" s="179">
        <v>4</v>
      </c>
      <c r="D18" s="179">
        <f>E18+F18</f>
        <v>20</v>
      </c>
      <c r="E18" s="179">
        <v>10</v>
      </c>
      <c r="F18" s="179">
        <v>10</v>
      </c>
      <c r="G18" s="179">
        <f>SUM(H18:I18)</f>
        <v>3</v>
      </c>
      <c r="H18" s="179">
        <v>2</v>
      </c>
      <c r="I18" s="179">
        <v>1</v>
      </c>
      <c r="J18" s="179" t="s">
        <v>99</v>
      </c>
      <c r="K18" s="403"/>
      <c r="L18" s="1193">
        <v>2</v>
      </c>
      <c r="M18" s="400" t="s">
        <v>116</v>
      </c>
      <c r="N18" s="400">
        <v>4</v>
      </c>
      <c r="O18" s="179">
        <f>P18+Q18</f>
        <v>20</v>
      </c>
      <c r="P18" s="179">
        <v>10</v>
      </c>
      <c r="Q18" s="179">
        <v>10</v>
      </c>
      <c r="R18" s="400">
        <f>SUM(S18:T18)</f>
        <v>3</v>
      </c>
      <c r="S18" s="400">
        <v>2</v>
      </c>
      <c r="T18" s="400">
        <v>1</v>
      </c>
      <c r="U18" s="400" t="s">
        <v>99</v>
      </c>
      <c r="V18" s="411"/>
      <c r="W18" s="1193">
        <v>2</v>
      </c>
      <c r="X18" s="400" t="s">
        <v>116</v>
      </c>
      <c r="Y18" s="400">
        <v>4</v>
      </c>
      <c r="Z18" s="179">
        <f>AA18+AB18</f>
        <v>20</v>
      </c>
      <c r="AA18" s="179">
        <v>10</v>
      </c>
      <c r="AB18" s="179">
        <v>10</v>
      </c>
      <c r="AC18" s="400">
        <f>SUM(AD18:AE18)</f>
        <v>3</v>
      </c>
      <c r="AD18" s="400">
        <v>2</v>
      </c>
      <c r="AE18" s="400">
        <v>1</v>
      </c>
      <c r="AF18" s="400" t="s">
        <v>99</v>
      </c>
      <c r="AG18" s="411"/>
    </row>
    <row r="19" spans="1:33" s="179" customFormat="1" ht="12.75" x14ac:dyDescent="0.2">
      <c r="A19" s="1191"/>
      <c r="B19" s="179" t="s">
        <v>102</v>
      </c>
      <c r="C19" s="179">
        <v>4</v>
      </c>
      <c r="D19" s="179">
        <f t="shared" ref="D19:D27" si="6">E19+F19</f>
        <v>20</v>
      </c>
      <c r="E19" s="179">
        <v>10</v>
      </c>
      <c r="F19" s="179">
        <v>10</v>
      </c>
      <c r="G19" s="179">
        <f>SUM(H19:I19)</f>
        <v>3</v>
      </c>
      <c r="H19" s="179">
        <v>1</v>
      </c>
      <c r="I19" s="179">
        <v>2</v>
      </c>
      <c r="J19" s="179" t="s">
        <v>101</v>
      </c>
      <c r="K19" s="403"/>
      <c r="L19" s="1194"/>
      <c r="M19" s="179" t="s">
        <v>102</v>
      </c>
      <c r="N19" s="179">
        <v>4</v>
      </c>
      <c r="O19" s="179">
        <f t="shared" ref="O19:O27" si="7">P19+Q19</f>
        <v>20</v>
      </c>
      <c r="P19" s="179">
        <v>10</v>
      </c>
      <c r="Q19" s="179">
        <v>10</v>
      </c>
      <c r="R19" s="179">
        <f>SUM(S19:T19)</f>
        <v>3</v>
      </c>
      <c r="S19" s="179">
        <v>1</v>
      </c>
      <c r="T19" s="179">
        <v>2</v>
      </c>
      <c r="U19" s="179" t="s">
        <v>101</v>
      </c>
      <c r="V19" s="402"/>
      <c r="W19" s="1194"/>
      <c r="X19" s="179" t="s">
        <v>102</v>
      </c>
      <c r="Y19" s="179">
        <v>4</v>
      </c>
      <c r="Z19" s="179">
        <f t="shared" ref="Z19:Z27" si="8">AA19+AB19</f>
        <v>20</v>
      </c>
      <c r="AA19" s="179">
        <v>10</v>
      </c>
      <c r="AB19" s="179">
        <v>10</v>
      </c>
      <c r="AC19" s="179">
        <f>SUM(AD19:AE19)</f>
        <v>3</v>
      </c>
      <c r="AD19" s="179">
        <v>1</v>
      </c>
      <c r="AE19" s="179">
        <v>2</v>
      </c>
      <c r="AF19" s="179" t="s">
        <v>101</v>
      </c>
      <c r="AG19" s="402"/>
    </row>
    <row r="20" spans="1:33" s="179" customFormat="1" ht="12.75" x14ac:dyDescent="0.2">
      <c r="A20" s="1191"/>
      <c r="B20" s="179" t="s">
        <v>118</v>
      </c>
      <c r="C20" s="179">
        <v>4</v>
      </c>
      <c r="D20" s="179">
        <f t="shared" si="6"/>
        <v>15</v>
      </c>
      <c r="E20" s="179">
        <v>10</v>
      </c>
      <c r="F20" s="179">
        <v>5</v>
      </c>
      <c r="G20" s="179">
        <f t="shared" ref="G20:G29" si="9">SUM(H20:I20)</f>
        <v>3</v>
      </c>
      <c r="H20" s="179">
        <v>2</v>
      </c>
      <c r="I20" s="179">
        <v>1</v>
      </c>
      <c r="J20" s="179" t="s">
        <v>99</v>
      </c>
      <c r="K20" s="403"/>
      <c r="L20" s="1194"/>
      <c r="M20" s="179" t="s">
        <v>118</v>
      </c>
      <c r="N20" s="179">
        <v>4</v>
      </c>
      <c r="O20" s="179">
        <f t="shared" si="7"/>
        <v>15</v>
      </c>
      <c r="P20" s="179">
        <v>10</v>
      </c>
      <c r="Q20" s="179">
        <v>5</v>
      </c>
      <c r="R20" s="179">
        <f t="shared" ref="R20:R29" si="10">SUM(S20:T20)</f>
        <v>3</v>
      </c>
      <c r="S20" s="179">
        <v>2</v>
      </c>
      <c r="T20" s="179">
        <v>1</v>
      </c>
      <c r="U20" s="179" t="s">
        <v>99</v>
      </c>
      <c r="V20" s="402"/>
      <c r="W20" s="1194"/>
      <c r="X20" s="179" t="s">
        <v>118</v>
      </c>
      <c r="Y20" s="179">
        <v>4</v>
      </c>
      <c r="Z20" s="179">
        <f t="shared" si="8"/>
        <v>15</v>
      </c>
      <c r="AA20" s="179">
        <v>10</v>
      </c>
      <c r="AB20" s="179">
        <v>5</v>
      </c>
      <c r="AC20" s="179">
        <f t="shared" ref="AC20:AC29" si="11">SUM(AD20:AE20)</f>
        <v>3</v>
      </c>
      <c r="AD20" s="179">
        <v>2</v>
      </c>
      <c r="AE20" s="179">
        <v>1</v>
      </c>
      <c r="AF20" s="179" t="s">
        <v>99</v>
      </c>
      <c r="AG20" s="402"/>
    </row>
    <row r="21" spans="1:33" s="179" customFormat="1" ht="12.75" x14ac:dyDescent="0.2">
      <c r="A21" s="1191"/>
      <c r="B21" s="179" t="s">
        <v>106</v>
      </c>
      <c r="C21" s="179">
        <v>4</v>
      </c>
      <c r="D21" s="179">
        <f t="shared" si="6"/>
        <v>15</v>
      </c>
      <c r="E21" s="179">
        <v>5</v>
      </c>
      <c r="F21" s="179">
        <v>10</v>
      </c>
      <c r="G21" s="179">
        <f t="shared" si="9"/>
        <v>3</v>
      </c>
      <c r="H21" s="179">
        <v>1</v>
      </c>
      <c r="I21" s="179">
        <v>2</v>
      </c>
      <c r="J21" s="179" t="s">
        <v>99</v>
      </c>
      <c r="K21" s="403"/>
      <c r="L21" s="1194"/>
      <c r="M21" s="179" t="s">
        <v>106</v>
      </c>
      <c r="N21" s="179">
        <v>4</v>
      </c>
      <c r="O21" s="179">
        <f t="shared" si="7"/>
        <v>15</v>
      </c>
      <c r="P21" s="179">
        <v>5</v>
      </c>
      <c r="Q21" s="179">
        <v>10</v>
      </c>
      <c r="R21" s="179">
        <f t="shared" si="10"/>
        <v>3</v>
      </c>
      <c r="S21" s="179">
        <v>1</v>
      </c>
      <c r="T21" s="179">
        <v>2</v>
      </c>
      <c r="U21" s="179" t="s">
        <v>99</v>
      </c>
      <c r="V21" s="402"/>
      <c r="W21" s="1194"/>
      <c r="X21" s="179" t="s">
        <v>106</v>
      </c>
      <c r="Y21" s="179">
        <v>4</v>
      </c>
      <c r="Z21" s="179">
        <f t="shared" si="8"/>
        <v>15</v>
      </c>
      <c r="AA21" s="179">
        <v>5</v>
      </c>
      <c r="AB21" s="179">
        <v>10</v>
      </c>
      <c r="AC21" s="179">
        <f t="shared" si="11"/>
        <v>3</v>
      </c>
      <c r="AD21" s="179">
        <v>1</v>
      </c>
      <c r="AE21" s="179">
        <v>2</v>
      </c>
      <c r="AF21" s="179" t="s">
        <v>99</v>
      </c>
      <c r="AG21" s="402"/>
    </row>
    <row r="22" spans="1:33" s="179" customFormat="1" ht="12.75" x14ac:dyDescent="0.2">
      <c r="A22" s="1191"/>
      <c r="B22" s="179" t="s">
        <v>119</v>
      </c>
      <c r="C22" s="179">
        <v>5</v>
      </c>
      <c r="D22" s="179">
        <f t="shared" si="6"/>
        <v>20</v>
      </c>
      <c r="E22" s="179">
        <v>10</v>
      </c>
      <c r="F22" s="179">
        <v>10</v>
      </c>
      <c r="G22" s="179">
        <f t="shared" si="9"/>
        <v>4</v>
      </c>
      <c r="H22" s="179">
        <v>2</v>
      </c>
      <c r="I22" s="179">
        <v>2</v>
      </c>
      <c r="J22" s="179" t="s">
        <v>99</v>
      </c>
      <c r="K22" s="403"/>
      <c r="L22" s="1194"/>
      <c r="M22" s="179" t="s">
        <v>119</v>
      </c>
      <c r="N22" s="179">
        <v>5</v>
      </c>
      <c r="O22" s="179">
        <f t="shared" si="7"/>
        <v>20</v>
      </c>
      <c r="P22" s="179">
        <v>10</v>
      </c>
      <c r="Q22" s="179">
        <v>10</v>
      </c>
      <c r="R22" s="179">
        <f t="shared" si="10"/>
        <v>4</v>
      </c>
      <c r="S22" s="179">
        <v>2</v>
      </c>
      <c r="T22" s="179">
        <v>2</v>
      </c>
      <c r="U22" s="179" t="s">
        <v>99</v>
      </c>
      <c r="V22" s="402"/>
      <c r="W22" s="1194"/>
      <c r="X22" s="179" t="s">
        <v>119</v>
      </c>
      <c r="Y22" s="179">
        <v>5</v>
      </c>
      <c r="Z22" s="179">
        <f t="shared" si="8"/>
        <v>20</v>
      </c>
      <c r="AA22" s="179">
        <v>10</v>
      </c>
      <c r="AB22" s="179">
        <v>10</v>
      </c>
      <c r="AC22" s="179">
        <f t="shared" si="11"/>
        <v>4</v>
      </c>
      <c r="AD22" s="179">
        <v>2</v>
      </c>
      <c r="AE22" s="179">
        <v>2</v>
      </c>
      <c r="AF22" s="179" t="s">
        <v>99</v>
      </c>
      <c r="AG22" s="402"/>
    </row>
    <row r="23" spans="1:33" s="179" customFormat="1" ht="12.75" x14ac:dyDescent="0.2">
      <c r="A23" s="1191"/>
      <c r="B23" s="179" t="s">
        <v>117</v>
      </c>
      <c r="C23" s="179">
        <v>3</v>
      </c>
      <c r="D23" s="179">
        <f t="shared" si="6"/>
        <v>10</v>
      </c>
      <c r="E23" s="179">
        <v>10</v>
      </c>
      <c r="F23" s="179">
        <v>0</v>
      </c>
      <c r="G23" s="179">
        <f t="shared" si="9"/>
        <v>2</v>
      </c>
      <c r="H23" s="179">
        <v>2</v>
      </c>
      <c r="I23" s="179">
        <v>0</v>
      </c>
      <c r="J23" s="179" t="s">
        <v>99</v>
      </c>
      <c r="K23" s="403"/>
      <c r="L23" s="1194"/>
      <c r="M23" s="179" t="s">
        <v>117</v>
      </c>
      <c r="N23" s="179">
        <v>3</v>
      </c>
      <c r="O23" s="179">
        <f t="shared" si="7"/>
        <v>10</v>
      </c>
      <c r="P23" s="179">
        <v>10</v>
      </c>
      <c r="Q23" s="179">
        <v>0</v>
      </c>
      <c r="R23" s="179">
        <f t="shared" si="10"/>
        <v>2</v>
      </c>
      <c r="S23" s="179">
        <v>2</v>
      </c>
      <c r="T23" s="179">
        <v>0</v>
      </c>
      <c r="U23" s="179" t="s">
        <v>99</v>
      </c>
      <c r="V23" s="402"/>
      <c r="W23" s="1194"/>
      <c r="X23" s="179" t="s">
        <v>117</v>
      </c>
      <c r="Y23" s="179">
        <v>3</v>
      </c>
      <c r="Z23" s="179">
        <f t="shared" si="8"/>
        <v>10</v>
      </c>
      <c r="AA23" s="179">
        <v>10</v>
      </c>
      <c r="AB23" s="179">
        <v>0</v>
      </c>
      <c r="AC23" s="179">
        <f t="shared" si="11"/>
        <v>2</v>
      </c>
      <c r="AD23" s="179">
        <v>2</v>
      </c>
      <c r="AE23" s="179">
        <v>0</v>
      </c>
      <c r="AF23" s="179" t="s">
        <v>99</v>
      </c>
      <c r="AG23" s="402"/>
    </row>
    <row r="24" spans="1:33" s="179" customFormat="1" ht="13.5" x14ac:dyDescent="0.2">
      <c r="A24" s="1191"/>
      <c r="B24" s="490" t="s">
        <v>428</v>
      </c>
      <c r="C24" s="179">
        <v>3</v>
      </c>
      <c r="D24" s="179">
        <f t="shared" si="6"/>
        <v>10</v>
      </c>
      <c r="E24" s="179">
        <v>0</v>
      </c>
      <c r="F24" s="179">
        <v>10</v>
      </c>
      <c r="G24" s="179">
        <f t="shared" si="9"/>
        <v>2</v>
      </c>
      <c r="H24" s="179">
        <v>0</v>
      </c>
      <c r="I24" s="179">
        <v>2</v>
      </c>
      <c r="J24" s="179" t="s">
        <v>101</v>
      </c>
      <c r="K24" s="403"/>
      <c r="L24" s="1194"/>
      <c r="M24" s="490" t="s">
        <v>428</v>
      </c>
      <c r="N24" s="179">
        <v>3</v>
      </c>
      <c r="O24" s="179">
        <f t="shared" si="7"/>
        <v>10</v>
      </c>
      <c r="P24" s="179">
        <v>0</v>
      </c>
      <c r="Q24" s="179">
        <v>10</v>
      </c>
      <c r="R24" s="179">
        <f t="shared" si="10"/>
        <v>2</v>
      </c>
      <c r="S24" s="179">
        <v>0</v>
      </c>
      <c r="T24" s="179">
        <v>2</v>
      </c>
      <c r="U24" s="179" t="s">
        <v>101</v>
      </c>
      <c r="V24" s="402"/>
      <c r="W24" s="1194"/>
      <c r="X24" s="430" t="s">
        <v>428</v>
      </c>
      <c r="Y24" s="179">
        <v>3</v>
      </c>
      <c r="Z24" s="179">
        <f t="shared" si="8"/>
        <v>10</v>
      </c>
      <c r="AA24" s="179">
        <v>0</v>
      </c>
      <c r="AB24" s="179">
        <v>10</v>
      </c>
      <c r="AC24" s="179">
        <f t="shared" si="11"/>
        <v>2</v>
      </c>
      <c r="AD24" s="179">
        <v>0</v>
      </c>
      <c r="AE24" s="179">
        <v>2</v>
      </c>
      <c r="AF24" s="179" t="s">
        <v>101</v>
      </c>
      <c r="AG24" s="402"/>
    </row>
    <row r="25" spans="1:33" s="179" customFormat="1" ht="12.75" x14ac:dyDescent="0.2">
      <c r="A25" s="1191"/>
      <c r="B25" s="412" t="s">
        <v>429</v>
      </c>
      <c r="C25" s="179">
        <v>0</v>
      </c>
      <c r="G25" s="179">
        <f t="shared" si="9"/>
        <v>2</v>
      </c>
      <c r="H25" s="179">
        <v>0</v>
      </c>
      <c r="I25" s="179">
        <v>2</v>
      </c>
      <c r="J25" s="179" t="s">
        <v>28</v>
      </c>
      <c r="K25" s="403"/>
      <c r="L25" s="1194"/>
      <c r="M25" s="412" t="s">
        <v>429</v>
      </c>
      <c r="N25" s="179">
        <v>0</v>
      </c>
      <c r="R25" s="179">
        <f t="shared" si="10"/>
        <v>2</v>
      </c>
      <c r="S25" s="179">
        <v>0</v>
      </c>
      <c r="T25" s="179">
        <v>2</v>
      </c>
      <c r="U25" s="179" t="s">
        <v>28</v>
      </c>
      <c r="V25" s="402"/>
      <c r="W25" s="1194"/>
      <c r="X25" s="412" t="s">
        <v>429</v>
      </c>
      <c r="Y25" s="179">
        <v>0</v>
      </c>
      <c r="AC25" s="179">
        <f t="shared" si="11"/>
        <v>2</v>
      </c>
      <c r="AD25" s="179">
        <v>0</v>
      </c>
      <c r="AE25" s="179">
        <v>2</v>
      </c>
      <c r="AF25" s="179" t="s">
        <v>28</v>
      </c>
      <c r="AG25" s="402"/>
    </row>
    <row r="26" spans="1:33" s="179" customFormat="1" ht="13.5" x14ac:dyDescent="0.2">
      <c r="A26" s="1191"/>
      <c r="B26" s="490" t="s">
        <v>54</v>
      </c>
      <c r="C26" s="179">
        <v>3</v>
      </c>
      <c r="D26" s="179">
        <f t="shared" si="6"/>
        <v>10</v>
      </c>
      <c r="E26" s="179">
        <v>0</v>
      </c>
      <c r="F26" s="179">
        <v>10</v>
      </c>
      <c r="G26" s="179">
        <f t="shared" si="9"/>
        <v>2</v>
      </c>
      <c r="H26" s="179">
        <v>0</v>
      </c>
      <c r="I26" s="179">
        <v>2</v>
      </c>
      <c r="J26" s="179" t="s">
        <v>101</v>
      </c>
      <c r="K26" s="403"/>
      <c r="L26" s="1194"/>
      <c r="M26" s="490" t="s">
        <v>654</v>
      </c>
      <c r="N26" s="179">
        <v>3</v>
      </c>
      <c r="O26" s="179">
        <f t="shared" si="7"/>
        <v>10</v>
      </c>
      <c r="P26" s="179">
        <v>0</v>
      </c>
      <c r="Q26" s="179">
        <v>10</v>
      </c>
      <c r="R26" s="179">
        <f t="shared" si="10"/>
        <v>2</v>
      </c>
      <c r="S26" s="179">
        <v>0</v>
      </c>
      <c r="T26" s="179">
        <v>2</v>
      </c>
      <c r="U26" s="179" t="s">
        <v>101</v>
      </c>
      <c r="V26" s="402"/>
      <c r="W26" s="1194"/>
      <c r="X26" s="430" t="s">
        <v>636</v>
      </c>
      <c r="Y26" s="179">
        <v>3</v>
      </c>
      <c r="Z26" s="179">
        <f t="shared" si="8"/>
        <v>10</v>
      </c>
      <c r="AA26" s="179">
        <v>0</v>
      </c>
      <c r="AB26" s="179">
        <v>10</v>
      </c>
      <c r="AC26" s="179">
        <f t="shared" si="11"/>
        <v>2</v>
      </c>
      <c r="AD26" s="179">
        <v>0</v>
      </c>
      <c r="AE26" s="179">
        <v>2</v>
      </c>
      <c r="AF26" s="179" t="s">
        <v>101</v>
      </c>
      <c r="AG26" s="402"/>
    </row>
    <row r="27" spans="1:33" s="179" customFormat="1" ht="12.75" x14ac:dyDescent="0.2">
      <c r="A27" s="1191"/>
      <c r="B27" s="414" t="s">
        <v>150</v>
      </c>
      <c r="C27" s="179">
        <v>0</v>
      </c>
      <c r="D27" s="179">
        <f t="shared" si="6"/>
        <v>5</v>
      </c>
      <c r="E27" s="179">
        <v>0</v>
      </c>
      <c r="F27" s="179">
        <v>5</v>
      </c>
      <c r="G27" s="179">
        <f t="shared" si="9"/>
        <v>1</v>
      </c>
      <c r="H27" s="179">
        <v>0</v>
      </c>
      <c r="I27" s="179">
        <v>1</v>
      </c>
      <c r="J27" s="179" t="s">
        <v>28</v>
      </c>
      <c r="K27" s="403"/>
      <c r="L27" s="1194"/>
      <c r="M27" s="414" t="s">
        <v>150</v>
      </c>
      <c r="N27" s="179">
        <v>0</v>
      </c>
      <c r="O27" s="179">
        <f t="shared" si="7"/>
        <v>5</v>
      </c>
      <c r="P27" s="179">
        <v>0</v>
      </c>
      <c r="Q27" s="179">
        <v>5</v>
      </c>
      <c r="R27" s="179">
        <f t="shared" si="10"/>
        <v>1</v>
      </c>
      <c r="S27" s="179">
        <v>0</v>
      </c>
      <c r="T27" s="179">
        <v>1</v>
      </c>
      <c r="U27" s="179" t="s">
        <v>28</v>
      </c>
      <c r="V27" s="402"/>
      <c r="W27" s="1194"/>
      <c r="X27" s="414" t="s">
        <v>150</v>
      </c>
      <c r="Y27" s="179">
        <v>0</v>
      </c>
      <c r="Z27" s="179">
        <f t="shared" si="8"/>
        <v>5</v>
      </c>
      <c r="AA27" s="179">
        <v>0</v>
      </c>
      <c r="AB27" s="179">
        <v>5</v>
      </c>
      <c r="AC27" s="179">
        <f t="shared" si="11"/>
        <v>1</v>
      </c>
      <c r="AD27" s="179">
        <v>0</v>
      </c>
      <c r="AE27" s="179">
        <v>1</v>
      </c>
      <c r="AF27" s="179" t="s">
        <v>28</v>
      </c>
      <c r="AG27" s="402"/>
    </row>
    <row r="28" spans="1:33" s="179" customFormat="1" ht="12.75" x14ac:dyDescent="0.2">
      <c r="A28" s="1191"/>
      <c r="B28" s="413" t="s">
        <v>159</v>
      </c>
      <c r="C28" s="179">
        <v>0</v>
      </c>
      <c r="G28" s="179">
        <f t="shared" si="9"/>
        <v>1</v>
      </c>
      <c r="H28" s="179">
        <v>0</v>
      </c>
      <c r="I28" s="179">
        <v>1</v>
      </c>
      <c r="J28" s="179" t="s">
        <v>28</v>
      </c>
      <c r="K28" s="403"/>
      <c r="L28" s="1194"/>
      <c r="M28" s="413" t="s">
        <v>159</v>
      </c>
      <c r="N28" s="179">
        <v>0</v>
      </c>
      <c r="R28" s="179">
        <f t="shared" si="10"/>
        <v>1</v>
      </c>
      <c r="S28" s="179">
        <v>0</v>
      </c>
      <c r="T28" s="179">
        <v>1</v>
      </c>
      <c r="U28" s="179" t="s">
        <v>28</v>
      </c>
      <c r="V28" s="402"/>
      <c r="W28" s="1194"/>
      <c r="X28" s="413" t="s">
        <v>159</v>
      </c>
      <c r="Y28" s="179">
        <v>0</v>
      </c>
      <c r="AC28" s="179">
        <f t="shared" si="11"/>
        <v>1</v>
      </c>
      <c r="AD28" s="179">
        <v>0</v>
      </c>
      <c r="AE28" s="179">
        <v>1</v>
      </c>
      <c r="AF28" s="179" t="s">
        <v>28</v>
      </c>
      <c r="AG28" s="402"/>
    </row>
    <row r="29" spans="1:33" s="179" customFormat="1" ht="12.75" x14ac:dyDescent="0.2">
      <c r="A29" s="1191"/>
      <c r="B29" s="413" t="s">
        <v>152</v>
      </c>
      <c r="C29" s="179">
        <v>0</v>
      </c>
      <c r="G29" s="179">
        <f t="shared" si="9"/>
        <v>1</v>
      </c>
      <c r="H29" s="179">
        <v>0</v>
      </c>
      <c r="I29" s="179">
        <v>1</v>
      </c>
      <c r="J29" s="179" t="s">
        <v>28</v>
      </c>
      <c r="K29" s="403"/>
      <c r="L29" s="1194"/>
      <c r="M29" s="413" t="s">
        <v>152</v>
      </c>
      <c r="N29" s="179">
        <v>0</v>
      </c>
      <c r="R29" s="179">
        <f t="shared" si="10"/>
        <v>1</v>
      </c>
      <c r="S29" s="179">
        <v>0</v>
      </c>
      <c r="T29" s="179">
        <v>1</v>
      </c>
      <c r="U29" s="179" t="s">
        <v>28</v>
      </c>
      <c r="V29" s="402"/>
      <c r="W29" s="1194"/>
      <c r="X29" s="413" t="s">
        <v>152</v>
      </c>
      <c r="Y29" s="179">
        <v>0</v>
      </c>
      <c r="AC29" s="179">
        <f t="shared" si="11"/>
        <v>1</v>
      </c>
      <c r="AD29" s="179">
        <v>0</v>
      </c>
      <c r="AE29" s="179">
        <v>1</v>
      </c>
      <c r="AF29" s="179" t="s">
        <v>28</v>
      </c>
      <c r="AG29" s="402"/>
    </row>
    <row r="30" spans="1:33" s="179" customFormat="1" ht="13.5" thickBot="1" x14ac:dyDescent="0.25">
      <c r="A30" s="1192"/>
      <c r="B30" s="405" t="s">
        <v>135</v>
      </c>
      <c r="C30" s="406">
        <f>SUM(C18:C25,C26)</f>
        <v>30</v>
      </c>
      <c r="D30" s="406">
        <f>SUM(D18:D27)</f>
        <v>125</v>
      </c>
      <c r="E30" s="406">
        <f>SUM(E18:E27)</f>
        <v>55</v>
      </c>
      <c r="F30" s="406">
        <f>SUM(F18:F27)</f>
        <v>70</v>
      </c>
      <c r="G30" s="406">
        <f>SUM(G18:G24,G26,G27)</f>
        <v>23</v>
      </c>
      <c r="H30" s="406">
        <f>SUM(H18:H27)</f>
        <v>10</v>
      </c>
      <c r="I30" s="406">
        <f>SUM(I18:I24,I26,I27)</f>
        <v>13</v>
      </c>
      <c r="J30" s="407" t="s">
        <v>4</v>
      </c>
      <c r="K30" s="408"/>
      <c r="L30" s="1195"/>
      <c r="M30" s="405" t="s">
        <v>135</v>
      </c>
      <c r="N30" s="416">
        <f>SUM(N18:N25,N26)</f>
        <v>30</v>
      </c>
      <c r="O30" s="416">
        <f>SUM(O18:O27)</f>
        <v>125</v>
      </c>
      <c r="P30" s="416">
        <f>SUM(P18:P27)</f>
        <v>55</v>
      </c>
      <c r="Q30" s="416">
        <f>SUM(Q18:Q27)</f>
        <v>70</v>
      </c>
      <c r="R30" s="416">
        <f>SUM(R18:R24,R26,R27)</f>
        <v>23</v>
      </c>
      <c r="S30" s="416">
        <f>SUM(S18:S24,S26,S27)</f>
        <v>10</v>
      </c>
      <c r="T30" s="416">
        <f>SUM(T18:T24,T26,T27)</f>
        <v>13</v>
      </c>
      <c r="U30" s="417" t="s">
        <v>4</v>
      </c>
      <c r="V30" s="409"/>
      <c r="W30" s="1195"/>
      <c r="X30" s="405" t="s">
        <v>135</v>
      </c>
      <c r="Y30" s="406">
        <f>SUM(Y18:Y25,Y26)</f>
        <v>30</v>
      </c>
      <c r="Z30" s="406">
        <f>SUM(Z18:Z27)</f>
        <v>125</v>
      </c>
      <c r="AA30" s="406">
        <f>SUM(AA18:AA27)</f>
        <v>55</v>
      </c>
      <c r="AB30" s="406">
        <f>SUM(AB18:AB27)</f>
        <v>70</v>
      </c>
      <c r="AC30" s="406">
        <f>SUM(AC18:AC24,AC26,AC27)</f>
        <v>23</v>
      </c>
      <c r="AD30" s="406">
        <f>SUM(AD18:AD27)</f>
        <v>10</v>
      </c>
      <c r="AE30" s="406">
        <f>SUM(AE18:AE24,AE26,AE27)</f>
        <v>13</v>
      </c>
      <c r="AF30" s="407" t="s">
        <v>4</v>
      </c>
      <c r="AG30" s="409"/>
    </row>
    <row r="31" spans="1:33" s="179" customFormat="1" ht="12.75" x14ac:dyDescent="0.2">
      <c r="A31" s="1208">
        <v>3</v>
      </c>
      <c r="B31" s="432" t="s">
        <v>103</v>
      </c>
      <c r="C31" s="400">
        <v>4</v>
      </c>
      <c r="D31" s="179">
        <f t="shared" ref="D31:D40" si="12">E31+F31</f>
        <v>15</v>
      </c>
      <c r="E31" s="400">
        <v>5</v>
      </c>
      <c r="F31" s="400">
        <v>10</v>
      </c>
      <c r="G31" s="400">
        <f>SUM(H31:I31)</f>
        <v>3</v>
      </c>
      <c r="H31" s="400">
        <v>1</v>
      </c>
      <c r="I31" s="400">
        <v>2</v>
      </c>
      <c r="J31" s="400" t="s">
        <v>101</v>
      </c>
      <c r="K31" s="401" t="s">
        <v>102</v>
      </c>
      <c r="L31" s="1208">
        <v>3</v>
      </c>
      <c r="M31" s="432" t="s">
        <v>103</v>
      </c>
      <c r="N31" s="400">
        <v>4</v>
      </c>
      <c r="O31" s="179">
        <f t="shared" ref="O31:O40" si="13">P31+Q31</f>
        <v>15</v>
      </c>
      <c r="P31" s="400">
        <v>5</v>
      </c>
      <c r="Q31" s="400">
        <v>10</v>
      </c>
      <c r="R31" s="400">
        <f>SUM(S31:T31)</f>
        <v>3</v>
      </c>
      <c r="S31" s="400">
        <v>1</v>
      </c>
      <c r="T31" s="400">
        <v>2</v>
      </c>
      <c r="U31" s="400" t="s">
        <v>101</v>
      </c>
      <c r="V31" s="411" t="s">
        <v>102</v>
      </c>
      <c r="W31" s="1193">
        <v>3</v>
      </c>
      <c r="X31" s="432" t="s">
        <v>103</v>
      </c>
      <c r="Y31" s="400">
        <v>4</v>
      </c>
      <c r="Z31" s="179">
        <f t="shared" ref="Z31:Z40" si="14">AA31+AB31</f>
        <v>15</v>
      </c>
      <c r="AA31" s="400">
        <v>5</v>
      </c>
      <c r="AB31" s="400">
        <v>10</v>
      </c>
      <c r="AC31" s="400">
        <f>SUM(AD31:AE31)</f>
        <v>3</v>
      </c>
      <c r="AD31" s="400">
        <v>1</v>
      </c>
      <c r="AE31" s="400">
        <v>2</v>
      </c>
      <c r="AF31" s="400" t="s">
        <v>101</v>
      </c>
      <c r="AG31" s="411" t="s">
        <v>102</v>
      </c>
    </row>
    <row r="32" spans="1:33" s="179" customFormat="1" ht="12.75" x14ac:dyDescent="0.2">
      <c r="A32" s="1209"/>
      <c r="B32" s="155" t="s">
        <v>104</v>
      </c>
      <c r="C32" s="179">
        <v>5</v>
      </c>
      <c r="D32" s="179">
        <f t="shared" si="12"/>
        <v>15</v>
      </c>
      <c r="E32" s="179">
        <v>5</v>
      </c>
      <c r="F32" s="179">
        <v>10</v>
      </c>
      <c r="G32" s="179">
        <f>SUM(H32:I32)</f>
        <v>4</v>
      </c>
      <c r="H32" s="179">
        <v>2</v>
      </c>
      <c r="I32" s="179">
        <v>2</v>
      </c>
      <c r="J32" s="179" t="s">
        <v>101</v>
      </c>
      <c r="K32" s="403"/>
      <c r="L32" s="1209"/>
      <c r="M32" s="155" t="s">
        <v>104</v>
      </c>
      <c r="N32" s="179">
        <v>5</v>
      </c>
      <c r="O32" s="179">
        <f t="shared" si="13"/>
        <v>15</v>
      </c>
      <c r="P32" s="179">
        <v>5</v>
      </c>
      <c r="Q32" s="179">
        <v>10</v>
      </c>
      <c r="R32" s="179">
        <f>SUM(S32:T32)</f>
        <v>4</v>
      </c>
      <c r="S32" s="179">
        <v>2</v>
      </c>
      <c r="T32" s="179">
        <v>2</v>
      </c>
      <c r="U32" s="179" t="s">
        <v>101</v>
      </c>
      <c r="V32" s="402"/>
      <c r="W32" s="1194"/>
      <c r="X32" s="155" t="s">
        <v>104</v>
      </c>
      <c r="Y32" s="179">
        <v>5</v>
      </c>
      <c r="Z32" s="179">
        <f t="shared" si="14"/>
        <v>15</v>
      </c>
      <c r="AA32" s="179">
        <v>5</v>
      </c>
      <c r="AB32" s="179">
        <v>10</v>
      </c>
      <c r="AC32" s="179">
        <f>SUM(AD32:AE32)</f>
        <v>4</v>
      </c>
      <c r="AD32" s="179">
        <v>2</v>
      </c>
      <c r="AE32" s="179">
        <v>2</v>
      </c>
      <c r="AF32" s="179" t="s">
        <v>101</v>
      </c>
      <c r="AG32" s="402"/>
    </row>
    <row r="33" spans="1:33" s="179" customFormat="1" ht="12.75" x14ac:dyDescent="0.2">
      <c r="A33" s="1209"/>
      <c r="B33" s="155" t="s">
        <v>161</v>
      </c>
      <c r="C33" s="179">
        <v>5</v>
      </c>
      <c r="D33" s="179">
        <f t="shared" si="12"/>
        <v>20</v>
      </c>
      <c r="E33" s="179">
        <v>10</v>
      </c>
      <c r="F33" s="179">
        <v>10</v>
      </c>
      <c r="G33" s="179">
        <f>SUM(H33:I33)</f>
        <v>3</v>
      </c>
      <c r="H33" s="179">
        <v>2</v>
      </c>
      <c r="I33" s="179">
        <v>1</v>
      </c>
      <c r="J33" s="179" t="s">
        <v>99</v>
      </c>
      <c r="K33" s="403" t="s">
        <v>132</v>
      </c>
      <c r="L33" s="1209"/>
      <c r="M33" s="155" t="s">
        <v>161</v>
      </c>
      <c r="N33" s="179">
        <v>5</v>
      </c>
      <c r="O33" s="179">
        <f t="shared" si="13"/>
        <v>20</v>
      </c>
      <c r="P33" s="179">
        <v>10</v>
      </c>
      <c r="Q33" s="179">
        <v>10</v>
      </c>
      <c r="R33" s="179">
        <f>SUM(S33:T33)</f>
        <v>3</v>
      </c>
      <c r="S33" s="179">
        <v>2</v>
      </c>
      <c r="T33" s="179">
        <v>1</v>
      </c>
      <c r="U33" s="179" t="s">
        <v>99</v>
      </c>
      <c r="V33" s="402" t="s">
        <v>132</v>
      </c>
      <c r="W33" s="1194"/>
      <c r="X33" s="155" t="s">
        <v>161</v>
      </c>
      <c r="Y33" s="179">
        <v>5</v>
      </c>
      <c r="Z33" s="179">
        <f t="shared" si="14"/>
        <v>20</v>
      </c>
      <c r="AA33" s="179">
        <v>10</v>
      </c>
      <c r="AB33" s="179">
        <v>10</v>
      </c>
      <c r="AC33" s="179">
        <f t="shared" ref="AC33:AC41" si="15">SUM(AD33:AE33)</f>
        <v>3</v>
      </c>
      <c r="AD33" s="179">
        <v>2</v>
      </c>
      <c r="AE33" s="179">
        <v>1</v>
      </c>
      <c r="AF33" s="179" t="s">
        <v>99</v>
      </c>
      <c r="AG33" s="402" t="s">
        <v>132</v>
      </c>
    </row>
    <row r="34" spans="1:33" s="179" customFormat="1" ht="12.75" x14ac:dyDescent="0.2">
      <c r="A34" s="1209"/>
      <c r="B34" s="155" t="s">
        <v>24</v>
      </c>
      <c r="C34" s="179">
        <v>5</v>
      </c>
      <c r="D34" s="179">
        <f t="shared" si="12"/>
        <v>15</v>
      </c>
      <c r="E34" s="179">
        <v>5</v>
      </c>
      <c r="F34" s="179">
        <v>10</v>
      </c>
      <c r="G34" s="179">
        <f>SUM(H34:I34)</f>
        <v>3</v>
      </c>
      <c r="H34" s="179">
        <v>1</v>
      </c>
      <c r="I34" s="179">
        <v>2</v>
      </c>
      <c r="J34" s="179" t="s">
        <v>99</v>
      </c>
      <c r="K34" s="403" t="s">
        <v>106</v>
      </c>
      <c r="L34" s="1209"/>
      <c r="M34" s="155" t="s">
        <v>3</v>
      </c>
      <c r="N34" s="179">
        <v>5</v>
      </c>
      <c r="O34" s="179">
        <f t="shared" si="13"/>
        <v>15</v>
      </c>
      <c r="P34" s="179">
        <v>10</v>
      </c>
      <c r="Q34" s="179">
        <v>5</v>
      </c>
      <c r="R34" s="179">
        <f>SUM(S34:T34)</f>
        <v>3</v>
      </c>
      <c r="S34" s="179">
        <v>2</v>
      </c>
      <c r="T34" s="179">
        <v>1</v>
      </c>
      <c r="U34" s="179" t="s">
        <v>99</v>
      </c>
      <c r="V34" s="402"/>
      <c r="W34" s="1194"/>
      <c r="X34" s="155" t="s">
        <v>385</v>
      </c>
      <c r="Y34" s="179">
        <v>3</v>
      </c>
      <c r="Z34" s="179">
        <f t="shared" si="14"/>
        <v>10</v>
      </c>
      <c r="AA34" s="179">
        <v>10</v>
      </c>
      <c r="AB34" s="179">
        <v>0</v>
      </c>
      <c r="AC34" s="179">
        <f t="shared" si="15"/>
        <v>2</v>
      </c>
      <c r="AD34" s="179">
        <v>2</v>
      </c>
      <c r="AE34" s="179">
        <v>0</v>
      </c>
      <c r="AF34" s="179" t="s">
        <v>99</v>
      </c>
      <c r="AG34" s="402"/>
    </row>
    <row r="35" spans="1:33" s="179" customFormat="1" ht="12.75" x14ac:dyDescent="0.2">
      <c r="A35" s="1209"/>
      <c r="B35" s="155" t="s">
        <v>107</v>
      </c>
      <c r="C35" s="179">
        <v>5</v>
      </c>
      <c r="D35" s="179">
        <f t="shared" si="12"/>
        <v>20</v>
      </c>
      <c r="E35" s="179">
        <v>10</v>
      </c>
      <c r="F35" s="179">
        <v>10</v>
      </c>
      <c r="G35" s="179">
        <f>SUM(H35:I35)</f>
        <v>4</v>
      </c>
      <c r="H35" s="179">
        <v>2</v>
      </c>
      <c r="I35" s="179">
        <v>2</v>
      </c>
      <c r="J35" s="179" t="s">
        <v>99</v>
      </c>
      <c r="L35" s="1209"/>
      <c r="M35" s="155" t="s">
        <v>107</v>
      </c>
      <c r="N35" s="179">
        <v>5</v>
      </c>
      <c r="O35" s="179">
        <f t="shared" si="13"/>
        <v>20</v>
      </c>
      <c r="P35" s="179">
        <v>10</v>
      </c>
      <c r="Q35" s="179">
        <v>10</v>
      </c>
      <c r="R35" s="179">
        <f>SUM(S35:T35)</f>
        <v>4</v>
      </c>
      <c r="S35" s="179">
        <v>2</v>
      </c>
      <c r="T35" s="179">
        <v>2</v>
      </c>
      <c r="U35" s="179" t="s">
        <v>99</v>
      </c>
      <c r="V35" s="402"/>
      <c r="W35" s="1194"/>
      <c r="X35" s="155" t="s">
        <v>388</v>
      </c>
      <c r="Y35" s="179">
        <v>4</v>
      </c>
      <c r="Z35" s="179">
        <f t="shared" si="14"/>
        <v>15</v>
      </c>
      <c r="AA35" s="179">
        <v>10</v>
      </c>
      <c r="AB35" s="179">
        <v>5</v>
      </c>
      <c r="AC35" s="179">
        <f t="shared" si="15"/>
        <v>3</v>
      </c>
      <c r="AD35" s="179">
        <v>2</v>
      </c>
      <c r="AE35" s="179">
        <v>1</v>
      </c>
      <c r="AF35" s="179" t="s">
        <v>99</v>
      </c>
      <c r="AG35" s="402"/>
    </row>
    <row r="36" spans="1:33" s="179" customFormat="1" ht="12.75" x14ac:dyDescent="0.2">
      <c r="A36" s="1209"/>
      <c r="B36" s="155"/>
      <c r="K36" s="403"/>
      <c r="L36" s="1209"/>
      <c r="M36" s="155"/>
      <c r="V36" s="402"/>
      <c r="W36" s="1194"/>
      <c r="X36" s="155" t="s">
        <v>386</v>
      </c>
      <c r="Y36" s="179">
        <v>3</v>
      </c>
      <c r="Z36" s="179">
        <f t="shared" si="14"/>
        <v>10</v>
      </c>
      <c r="AA36" s="179">
        <v>5</v>
      </c>
      <c r="AB36" s="179">
        <v>5</v>
      </c>
      <c r="AC36" s="179">
        <f t="shared" si="15"/>
        <v>2</v>
      </c>
      <c r="AD36" s="179">
        <v>1</v>
      </c>
      <c r="AE36" s="179">
        <v>1</v>
      </c>
      <c r="AF36" s="179" t="s">
        <v>101</v>
      </c>
      <c r="AG36" s="402"/>
    </row>
    <row r="37" spans="1:33" s="179" customFormat="1" ht="12.75" x14ac:dyDescent="0.2">
      <c r="A37" s="1209"/>
      <c r="B37" s="162" t="s">
        <v>430</v>
      </c>
      <c r="C37" s="179">
        <v>3</v>
      </c>
      <c r="D37" s="179">
        <f t="shared" si="12"/>
        <v>10</v>
      </c>
      <c r="E37" s="179">
        <v>0</v>
      </c>
      <c r="F37" s="179">
        <v>10</v>
      </c>
      <c r="G37" s="179">
        <f>SUM(H37:I37)</f>
        <v>2</v>
      </c>
      <c r="H37" s="179">
        <v>0</v>
      </c>
      <c r="I37" s="179">
        <v>2</v>
      </c>
      <c r="J37" s="179" t="s">
        <v>101</v>
      </c>
      <c r="K37" s="403"/>
      <c r="L37" s="1209"/>
      <c r="M37" s="162" t="s">
        <v>430</v>
      </c>
      <c r="N37" s="179">
        <v>3</v>
      </c>
      <c r="O37" s="179">
        <f t="shared" si="13"/>
        <v>10</v>
      </c>
      <c r="P37" s="179">
        <v>0</v>
      </c>
      <c r="Q37" s="179">
        <v>10</v>
      </c>
      <c r="R37" s="179">
        <f>SUM(S37:T37)</f>
        <v>2</v>
      </c>
      <c r="S37" s="179">
        <v>0</v>
      </c>
      <c r="T37" s="179">
        <v>2</v>
      </c>
      <c r="U37" s="179" t="s">
        <v>101</v>
      </c>
      <c r="V37" s="402"/>
      <c r="W37" s="1194"/>
      <c r="X37" s="162" t="s">
        <v>430</v>
      </c>
      <c r="Y37" s="179">
        <v>3</v>
      </c>
      <c r="Z37" s="179">
        <f t="shared" si="14"/>
        <v>10</v>
      </c>
      <c r="AA37" s="179">
        <v>0</v>
      </c>
      <c r="AB37" s="179">
        <v>10</v>
      </c>
      <c r="AC37" s="179">
        <f t="shared" si="15"/>
        <v>2</v>
      </c>
      <c r="AD37" s="179">
        <v>0</v>
      </c>
      <c r="AE37" s="179">
        <v>2</v>
      </c>
      <c r="AF37" s="179" t="s">
        <v>101</v>
      </c>
      <c r="AG37" s="402"/>
    </row>
    <row r="38" spans="1:33" s="179" customFormat="1" ht="12.75" x14ac:dyDescent="0.2">
      <c r="A38" s="1209"/>
      <c r="B38" s="202" t="s">
        <v>432</v>
      </c>
      <c r="C38" s="179">
        <v>0</v>
      </c>
      <c r="G38" s="179">
        <f>SUM(H38:I38)</f>
        <v>2</v>
      </c>
      <c r="H38" s="179">
        <v>0</v>
      </c>
      <c r="I38" s="179">
        <v>2</v>
      </c>
      <c r="J38" s="179" t="s">
        <v>28</v>
      </c>
      <c r="K38" s="403"/>
      <c r="L38" s="1209"/>
      <c r="M38" s="202" t="s">
        <v>432</v>
      </c>
      <c r="N38" s="179">
        <v>0</v>
      </c>
      <c r="R38" s="179">
        <f>SUM(S38:T38)</f>
        <v>2</v>
      </c>
      <c r="S38" s="179">
        <v>0</v>
      </c>
      <c r="T38" s="179">
        <v>2</v>
      </c>
      <c r="U38" s="179" t="s">
        <v>28</v>
      </c>
      <c r="V38" s="402"/>
      <c r="W38" s="1194"/>
      <c r="X38" s="202" t="s">
        <v>432</v>
      </c>
      <c r="Y38" s="179">
        <v>0</v>
      </c>
      <c r="AC38" s="179">
        <f t="shared" si="15"/>
        <v>2</v>
      </c>
      <c r="AD38" s="179">
        <v>0</v>
      </c>
      <c r="AE38" s="179">
        <v>2</v>
      </c>
      <c r="AF38" s="179" t="s">
        <v>28</v>
      </c>
      <c r="AG38" s="402"/>
    </row>
    <row r="39" spans="1:33" s="179" customFormat="1" ht="12.75" x14ac:dyDescent="0.2">
      <c r="A39" s="1209"/>
      <c r="B39" s="586" t="s">
        <v>54</v>
      </c>
      <c r="C39" s="179">
        <v>3</v>
      </c>
      <c r="D39" s="179">
        <f t="shared" si="12"/>
        <v>10</v>
      </c>
      <c r="E39" s="179">
        <v>0</v>
      </c>
      <c r="F39" s="179">
        <v>10</v>
      </c>
      <c r="G39" s="179">
        <f>SUM(H39:I39)</f>
        <v>2</v>
      </c>
      <c r="H39" s="179">
        <v>0</v>
      </c>
      <c r="I39" s="179">
        <v>2</v>
      </c>
      <c r="J39" s="179" t="s">
        <v>101</v>
      </c>
      <c r="K39" s="403"/>
      <c r="L39" s="1209"/>
      <c r="M39" s="586" t="s">
        <v>54</v>
      </c>
      <c r="N39" s="179">
        <v>3</v>
      </c>
      <c r="O39" s="179">
        <f t="shared" si="13"/>
        <v>10</v>
      </c>
      <c r="P39" s="179">
        <v>0</v>
      </c>
      <c r="Q39" s="179">
        <v>10</v>
      </c>
      <c r="R39" s="179">
        <f>SUM(S39:T39)</f>
        <v>2</v>
      </c>
      <c r="S39" s="179">
        <v>0</v>
      </c>
      <c r="T39" s="179">
        <v>2</v>
      </c>
      <c r="U39" s="179" t="s">
        <v>101</v>
      </c>
      <c r="V39" s="402"/>
      <c r="W39" s="1194"/>
      <c r="X39" s="433" t="s">
        <v>627</v>
      </c>
      <c r="Y39" s="179">
        <v>3</v>
      </c>
      <c r="Z39" s="179">
        <f t="shared" si="14"/>
        <v>10</v>
      </c>
      <c r="AA39" s="179">
        <v>0</v>
      </c>
      <c r="AB39" s="179">
        <v>10</v>
      </c>
      <c r="AC39" s="179">
        <f t="shared" si="15"/>
        <v>2</v>
      </c>
      <c r="AD39" s="179">
        <v>0</v>
      </c>
      <c r="AE39" s="179">
        <v>2</v>
      </c>
      <c r="AF39" s="179" t="s">
        <v>101</v>
      </c>
      <c r="AG39" s="402"/>
    </row>
    <row r="40" spans="1:33" s="179" customFormat="1" ht="12.75" x14ac:dyDescent="0.2">
      <c r="A40" s="1209"/>
      <c r="B40" s="589" t="s">
        <v>150</v>
      </c>
      <c r="C40" s="179">
        <v>0</v>
      </c>
      <c r="D40" s="179">
        <f t="shared" si="12"/>
        <v>5</v>
      </c>
      <c r="E40" s="179">
        <v>0</v>
      </c>
      <c r="F40" s="179">
        <v>5</v>
      </c>
      <c r="G40" s="179">
        <f>SUM(H40:I40)</f>
        <v>1</v>
      </c>
      <c r="H40" s="179">
        <v>0</v>
      </c>
      <c r="I40" s="179">
        <v>1</v>
      </c>
      <c r="J40" s="179" t="s">
        <v>28</v>
      </c>
      <c r="L40" s="1209"/>
      <c r="M40" s="589" t="s">
        <v>150</v>
      </c>
      <c r="N40" s="179">
        <v>0</v>
      </c>
      <c r="O40" s="179">
        <f t="shared" si="13"/>
        <v>5</v>
      </c>
      <c r="P40" s="179">
        <v>0</v>
      </c>
      <c r="Q40" s="179">
        <v>5</v>
      </c>
      <c r="R40" s="179">
        <f>SUM(S40:T40)</f>
        <v>1</v>
      </c>
      <c r="S40" s="179">
        <v>0</v>
      </c>
      <c r="T40" s="179">
        <v>1</v>
      </c>
      <c r="U40" s="179" t="s">
        <v>28</v>
      </c>
      <c r="V40" s="402"/>
      <c r="W40" s="1194"/>
      <c r="X40" s="414" t="s">
        <v>150</v>
      </c>
      <c r="Y40" s="179">
        <v>0</v>
      </c>
      <c r="Z40" s="179">
        <f t="shared" si="14"/>
        <v>5</v>
      </c>
      <c r="AA40" s="179">
        <v>0</v>
      </c>
      <c r="AB40" s="179">
        <v>5</v>
      </c>
      <c r="AC40" s="179">
        <f t="shared" si="15"/>
        <v>1</v>
      </c>
      <c r="AD40" s="179">
        <v>0</v>
      </c>
      <c r="AE40" s="179">
        <v>1</v>
      </c>
      <c r="AF40" s="179" t="s">
        <v>28</v>
      </c>
      <c r="AG40" s="402"/>
    </row>
    <row r="41" spans="1:33" s="179" customFormat="1" ht="12.75" x14ac:dyDescent="0.2">
      <c r="A41" s="1209"/>
      <c r="B41" s="413" t="s">
        <v>165</v>
      </c>
      <c r="C41" s="179">
        <v>0</v>
      </c>
      <c r="G41" s="179">
        <f>SUM(H41:I41)</f>
        <v>1</v>
      </c>
      <c r="H41" s="179">
        <v>0</v>
      </c>
      <c r="I41" s="179">
        <v>1</v>
      </c>
      <c r="J41" s="179" t="s">
        <v>28</v>
      </c>
      <c r="K41" s="403"/>
      <c r="L41" s="1209"/>
      <c r="M41" s="413" t="s">
        <v>165</v>
      </c>
      <c r="N41" s="179">
        <v>0</v>
      </c>
      <c r="R41" s="179">
        <f>SUM(S41:T41)</f>
        <v>1</v>
      </c>
      <c r="S41" s="179">
        <v>0</v>
      </c>
      <c r="T41" s="179">
        <v>1</v>
      </c>
      <c r="U41" s="179" t="s">
        <v>28</v>
      </c>
      <c r="V41" s="402"/>
      <c r="W41" s="1194"/>
      <c r="X41" s="413" t="s">
        <v>165</v>
      </c>
      <c r="Y41" s="179">
        <v>0</v>
      </c>
      <c r="AC41" s="179">
        <f t="shared" si="15"/>
        <v>1</v>
      </c>
      <c r="AD41" s="179">
        <v>0</v>
      </c>
      <c r="AE41" s="179">
        <v>1</v>
      </c>
      <c r="AF41" s="179" t="s">
        <v>28</v>
      </c>
      <c r="AG41" s="402"/>
    </row>
    <row r="42" spans="1:33" s="179" customFormat="1" ht="13.5" thickBot="1" x14ac:dyDescent="0.25">
      <c r="A42" s="1210"/>
      <c r="B42" s="415" t="s">
        <v>135</v>
      </c>
      <c r="C42" s="431">
        <f>SUM(C31:C37,C39)</f>
        <v>30</v>
      </c>
      <c r="D42" s="416">
        <f t="shared" ref="D42:I42" si="16">SUM(D31:D37,D39,D40)</f>
        <v>110</v>
      </c>
      <c r="E42" s="416">
        <f t="shared" si="16"/>
        <v>35</v>
      </c>
      <c r="F42" s="416">
        <f t="shared" si="16"/>
        <v>75</v>
      </c>
      <c r="G42" s="416">
        <f t="shared" si="16"/>
        <v>22</v>
      </c>
      <c r="H42" s="416">
        <f t="shared" si="16"/>
        <v>8</v>
      </c>
      <c r="I42" s="416">
        <f t="shared" si="16"/>
        <v>14</v>
      </c>
      <c r="J42" s="417" t="s">
        <v>433</v>
      </c>
      <c r="K42" s="408"/>
      <c r="L42" s="1210"/>
      <c r="M42" s="415" t="s">
        <v>135</v>
      </c>
      <c r="N42" s="416">
        <f>SUM(N31:N41)</f>
        <v>30</v>
      </c>
      <c r="O42" s="416">
        <f>SUM(O31:O37,O39,O40)</f>
        <v>110</v>
      </c>
      <c r="P42" s="416">
        <f>SUM(P31:P37,P39,P40)</f>
        <v>40</v>
      </c>
      <c r="Q42" s="416">
        <f>SUM(Q31:Q37,Q39,Q40)</f>
        <v>70</v>
      </c>
      <c r="R42" s="416">
        <f>SUM(R31:R35,R37,R39,R40)</f>
        <v>22</v>
      </c>
      <c r="S42" s="416">
        <f>SUM(S31:S35,S37,S39,S40)</f>
        <v>9</v>
      </c>
      <c r="T42" s="416">
        <f>SUM(T31:T35,T37,T39,T40)</f>
        <v>13</v>
      </c>
      <c r="U42" s="417" t="s">
        <v>433</v>
      </c>
      <c r="V42" s="409"/>
      <c r="W42" s="1195"/>
      <c r="X42" s="405" t="s">
        <v>135</v>
      </c>
      <c r="Y42" s="406">
        <f>SUM(Y31:Y41)</f>
        <v>30</v>
      </c>
      <c r="Z42" s="406">
        <f t="shared" ref="Z42:AE42" si="17">SUM(Z31:Z37,Z39,Z40)</f>
        <v>110</v>
      </c>
      <c r="AA42" s="406">
        <f t="shared" si="17"/>
        <v>45</v>
      </c>
      <c r="AB42" s="406">
        <f t="shared" si="17"/>
        <v>65</v>
      </c>
      <c r="AC42" s="406">
        <f t="shared" si="17"/>
        <v>22</v>
      </c>
      <c r="AD42" s="406">
        <f t="shared" si="17"/>
        <v>10</v>
      </c>
      <c r="AE42" s="406">
        <f t="shared" si="17"/>
        <v>12</v>
      </c>
      <c r="AF42" s="407" t="s">
        <v>57</v>
      </c>
      <c r="AG42" s="409"/>
    </row>
    <row r="43" spans="1:33" s="179" customFormat="1" ht="12.75" x14ac:dyDescent="0.2">
      <c r="A43" s="1191">
        <v>4</v>
      </c>
      <c r="B43" s="155" t="s">
        <v>166</v>
      </c>
      <c r="C43" s="179">
        <v>4</v>
      </c>
      <c r="D43" s="179">
        <f t="shared" ref="D43:D51" si="18">E43+F43</f>
        <v>20</v>
      </c>
      <c r="E43" s="179">
        <v>5</v>
      </c>
      <c r="F43" s="179">
        <v>15</v>
      </c>
      <c r="G43" s="179">
        <f>SUM(H43:I43)</f>
        <v>3</v>
      </c>
      <c r="H43" s="179">
        <v>1</v>
      </c>
      <c r="I43" s="179">
        <v>2</v>
      </c>
      <c r="J43" s="179" t="s">
        <v>101</v>
      </c>
      <c r="K43" s="403" t="s">
        <v>104</v>
      </c>
      <c r="L43" s="1191">
        <v>4</v>
      </c>
      <c r="M43" s="155" t="s">
        <v>166</v>
      </c>
      <c r="N43" s="179">
        <v>4</v>
      </c>
      <c r="O43" s="179">
        <f t="shared" ref="O43:O51" si="19">P43+Q43</f>
        <v>20</v>
      </c>
      <c r="P43" s="179">
        <v>5</v>
      </c>
      <c r="Q43" s="179">
        <v>15</v>
      </c>
      <c r="R43" s="179">
        <f>SUM(S43:T43)</f>
        <v>3</v>
      </c>
      <c r="S43" s="179">
        <v>1</v>
      </c>
      <c r="T43" s="179">
        <v>2</v>
      </c>
      <c r="U43" s="179" t="s">
        <v>101</v>
      </c>
      <c r="V43" s="403" t="s">
        <v>104</v>
      </c>
      <c r="W43" s="1193">
        <v>4</v>
      </c>
      <c r="X43" s="432" t="s">
        <v>166</v>
      </c>
      <c r="Y43" s="400">
        <v>4</v>
      </c>
      <c r="Z43" s="179">
        <f t="shared" ref="Z43:Z51" si="20">AA43+AB43</f>
        <v>20</v>
      </c>
      <c r="AA43" s="179">
        <v>5</v>
      </c>
      <c r="AB43" s="179">
        <v>15</v>
      </c>
      <c r="AC43" s="400">
        <f>SUM(AD43:AE43)</f>
        <v>3</v>
      </c>
      <c r="AD43" s="400">
        <v>1</v>
      </c>
      <c r="AE43" s="400">
        <v>2</v>
      </c>
      <c r="AF43" s="400" t="s">
        <v>101</v>
      </c>
      <c r="AG43" s="411" t="s">
        <v>104</v>
      </c>
    </row>
    <row r="44" spans="1:33" s="179" customFormat="1" ht="12.75" x14ac:dyDescent="0.2">
      <c r="A44" s="1191"/>
      <c r="B44" s="155" t="s">
        <v>157</v>
      </c>
      <c r="C44" s="179">
        <v>4</v>
      </c>
      <c r="D44" s="179">
        <f t="shared" si="18"/>
        <v>15</v>
      </c>
      <c r="E44" s="179">
        <v>0</v>
      </c>
      <c r="F44" s="179">
        <v>15</v>
      </c>
      <c r="G44" s="179">
        <f>SUM(H44:I44)</f>
        <v>3</v>
      </c>
      <c r="H44" s="179">
        <v>0</v>
      </c>
      <c r="I44" s="179">
        <v>3</v>
      </c>
      <c r="J44" s="179" t="s">
        <v>101</v>
      </c>
      <c r="K44" s="403"/>
      <c r="L44" s="1191"/>
      <c r="M44" s="155" t="s">
        <v>157</v>
      </c>
      <c r="N44" s="179">
        <v>4</v>
      </c>
      <c r="O44" s="179">
        <f t="shared" si="19"/>
        <v>15</v>
      </c>
      <c r="P44" s="179">
        <v>0</v>
      </c>
      <c r="Q44" s="179">
        <v>15</v>
      </c>
      <c r="R44" s="179">
        <f>SUM(S44:T44)</f>
        <v>3</v>
      </c>
      <c r="S44" s="179">
        <v>0</v>
      </c>
      <c r="T44" s="179">
        <v>3</v>
      </c>
      <c r="U44" s="179" t="s">
        <v>101</v>
      </c>
      <c r="V44" s="403"/>
      <c r="W44" s="1194"/>
      <c r="X44" s="155" t="s">
        <v>157</v>
      </c>
      <c r="Y44" s="179">
        <v>4</v>
      </c>
      <c r="Z44" s="179">
        <f t="shared" si="20"/>
        <v>15</v>
      </c>
      <c r="AA44" s="179">
        <v>0</v>
      </c>
      <c r="AB44" s="179">
        <v>15</v>
      </c>
      <c r="AC44" s="179">
        <f>SUM(AD44:AE44)</f>
        <v>3</v>
      </c>
      <c r="AD44" s="179">
        <v>0</v>
      </c>
      <c r="AE44" s="179">
        <v>3</v>
      </c>
      <c r="AF44" s="179" t="s">
        <v>101</v>
      </c>
      <c r="AG44" s="402"/>
    </row>
    <row r="45" spans="1:33" s="179" customFormat="1" ht="12.75" x14ac:dyDescent="0.2">
      <c r="A45" s="1191"/>
      <c r="B45" s="155" t="s">
        <v>434</v>
      </c>
      <c r="C45" s="179">
        <v>3</v>
      </c>
      <c r="D45" s="179">
        <f t="shared" si="18"/>
        <v>10</v>
      </c>
      <c r="E45" s="179">
        <v>5</v>
      </c>
      <c r="F45" s="179">
        <v>5</v>
      </c>
      <c r="G45" s="179">
        <f t="shared" ref="G45:G52" si="21">SUM(H45:I45)</f>
        <v>2</v>
      </c>
      <c r="H45" s="179">
        <v>1</v>
      </c>
      <c r="I45" s="179">
        <v>1</v>
      </c>
      <c r="J45" s="179" t="s">
        <v>99</v>
      </c>
      <c r="K45" s="403"/>
      <c r="L45" s="1191"/>
      <c r="M45" s="155" t="s">
        <v>434</v>
      </c>
      <c r="N45" s="179">
        <v>3</v>
      </c>
      <c r="O45" s="179">
        <f t="shared" si="19"/>
        <v>10</v>
      </c>
      <c r="P45" s="179">
        <v>5</v>
      </c>
      <c r="Q45" s="179">
        <v>5</v>
      </c>
      <c r="R45" s="179">
        <f t="shared" ref="R45:R52" si="22">SUM(S45:T45)</f>
        <v>2</v>
      </c>
      <c r="S45" s="179">
        <v>1</v>
      </c>
      <c r="T45" s="179">
        <v>1</v>
      </c>
      <c r="U45" s="179" t="s">
        <v>99</v>
      </c>
      <c r="V45" s="403"/>
      <c r="W45" s="1194"/>
      <c r="X45" s="155" t="s">
        <v>434</v>
      </c>
      <c r="Y45" s="179">
        <v>3</v>
      </c>
      <c r="Z45" s="179">
        <f t="shared" si="20"/>
        <v>10</v>
      </c>
      <c r="AA45" s="179">
        <v>5</v>
      </c>
      <c r="AB45" s="179">
        <v>5</v>
      </c>
      <c r="AC45" s="179">
        <f t="shared" ref="AC45:AC52" si="23">SUM(AD45:AE45)</f>
        <v>2</v>
      </c>
      <c r="AD45" s="179">
        <v>1</v>
      </c>
      <c r="AE45" s="179">
        <v>1</v>
      </c>
      <c r="AF45" s="179" t="s">
        <v>99</v>
      </c>
      <c r="AG45" s="402"/>
    </row>
    <row r="46" spans="1:33" s="179" customFormat="1" ht="12.75" x14ac:dyDescent="0.2">
      <c r="A46" s="1191"/>
      <c r="B46" s="155" t="s">
        <v>188</v>
      </c>
      <c r="C46" s="179">
        <v>3</v>
      </c>
      <c r="D46" s="179">
        <f t="shared" si="18"/>
        <v>10</v>
      </c>
      <c r="E46" s="179">
        <v>10</v>
      </c>
      <c r="F46" s="179">
        <v>0</v>
      </c>
      <c r="G46" s="179">
        <f t="shared" si="21"/>
        <v>2</v>
      </c>
      <c r="H46" s="179">
        <v>2</v>
      </c>
      <c r="I46" s="179">
        <v>0</v>
      </c>
      <c r="J46" s="179" t="s">
        <v>99</v>
      </c>
      <c r="K46" s="403"/>
      <c r="L46" s="1191"/>
      <c r="M46" s="155" t="s">
        <v>188</v>
      </c>
      <c r="N46" s="179">
        <v>3</v>
      </c>
      <c r="O46" s="179">
        <f t="shared" si="19"/>
        <v>10</v>
      </c>
      <c r="P46" s="179">
        <v>10</v>
      </c>
      <c r="Q46" s="179">
        <v>0</v>
      </c>
      <c r="R46" s="179">
        <f t="shared" si="22"/>
        <v>2</v>
      </c>
      <c r="S46" s="179">
        <v>2</v>
      </c>
      <c r="T46" s="179">
        <v>0</v>
      </c>
      <c r="U46" s="179" t="s">
        <v>99</v>
      </c>
      <c r="V46" s="403"/>
      <c r="W46" s="1194"/>
      <c r="X46" s="155" t="s">
        <v>188</v>
      </c>
      <c r="Y46" s="179">
        <v>3</v>
      </c>
      <c r="Z46" s="179">
        <f t="shared" si="20"/>
        <v>15</v>
      </c>
      <c r="AA46" s="179">
        <v>10</v>
      </c>
      <c r="AB46" s="179">
        <v>5</v>
      </c>
      <c r="AC46" s="179">
        <f t="shared" si="23"/>
        <v>2</v>
      </c>
      <c r="AD46" s="179">
        <v>2</v>
      </c>
      <c r="AE46" s="179">
        <v>0</v>
      </c>
      <c r="AF46" s="179" t="s">
        <v>99</v>
      </c>
      <c r="AG46" s="402"/>
    </row>
    <row r="47" spans="1:33" s="179" customFormat="1" ht="12.75" x14ac:dyDescent="0.2">
      <c r="A47" s="1191"/>
      <c r="B47" s="155" t="s">
        <v>111</v>
      </c>
      <c r="C47" s="179">
        <v>4</v>
      </c>
      <c r="D47" s="179">
        <f t="shared" si="18"/>
        <v>15</v>
      </c>
      <c r="E47" s="179">
        <v>5</v>
      </c>
      <c r="F47" s="179">
        <v>10</v>
      </c>
      <c r="G47" s="179">
        <f t="shared" si="21"/>
        <v>3</v>
      </c>
      <c r="H47" s="179">
        <v>1</v>
      </c>
      <c r="I47" s="179">
        <v>2</v>
      </c>
      <c r="J47" s="179" t="s">
        <v>99</v>
      </c>
      <c r="K47" s="403"/>
      <c r="L47" s="1191"/>
      <c r="M47" s="155" t="s">
        <v>190</v>
      </c>
      <c r="N47" s="179">
        <v>4</v>
      </c>
      <c r="O47" s="179">
        <f t="shared" si="19"/>
        <v>15</v>
      </c>
      <c r="P47" s="179">
        <v>10</v>
      </c>
      <c r="Q47" s="179">
        <v>5</v>
      </c>
      <c r="R47" s="179">
        <f t="shared" si="22"/>
        <v>3</v>
      </c>
      <c r="S47" s="179">
        <v>2</v>
      </c>
      <c r="T47" s="179">
        <v>1</v>
      </c>
      <c r="U47" s="179" t="s">
        <v>99</v>
      </c>
      <c r="V47" s="403"/>
      <c r="W47" s="1194"/>
      <c r="X47" s="155" t="s">
        <v>337</v>
      </c>
      <c r="Y47" s="179">
        <v>4</v>
      </c>
      <c r="Z47" s="179">
        <f t="shared" si="20"/>
        <v>10</v>
      </c>
      <c r="AA47" s="179">
        <v>0</v>
      </c>
      <c r="AB47" s="179">
        <v>10</v>
      </c>
      <c r="AC47" s="179">
        <f t="shared" si="23"/>
        <v>2</v>
      </c>
      <c r="AD47" s="179">
        <v>0</v>
      </c>
      <c r="AE47" s="179">
        <v>2</v>
      </c>
      <c r="AF47" s="179" t="s">
        <v>99</v>
      </c>
      <c r="AG47" s="402"/>
    </row>
    <row r="48" spans="1:33" s="179" customFormat="1" ht="12.75" x14ac:dyDescent="0.2">
      <c r="A48" s="1191"/>
      <c r="B48" s="155" t="s">
        <v>175</v>
      </c>
      <c r="C48" s="179">
        <v>3</v>
      </c>
      <c r="D48" s="179">
        <f t="shared" si="18"/>
        <v>10</v>
      </c>
      <c r="E48" s="179">
        <v>0</v>
      </c>
      <c r="F48" s="179">
        <v>10</v>
      </c>
      <c r="G48" s="179">
        <f t="shared" si="21"/>
        <v>2</v>
      </c>
      <c r="H48" s="179">
        <v>0</v>
      </c>
      <c r="I48" s="179">
        <v>2</v>
      </c>
      <c r="J48" s="179" t="s">
        <v>101</v>
      </c>
      <c r="K48" s="403"/>
      <c r="L48" s="1191"/>
      <c r="M48" s="155" t="s">
        <v>435</v>
      </c>
      <c r="N48" s="179">
        <v>3</v>
      </c>
      <c r="O48" s="179">
        <f t="shared" si="19"/>
        <v>10</v>
      </c>
      <c r="P48" s="179">
        <v>0</v>
      </c>
      <c r="Q48" s="179">
        <v>10</v>
      </c>
      <c r="R48" s="179">
        <f t="shared" si="22"/>
        <v>2</v>
      </c>
      <c r="S48" s="179">
        <v>0</v>
      </c>
      <c r="T48" s="179">
        <v>2</v>
      </c>
      <c r="U48" s="179" t="s">
        <v>101</v>
      </c>
      <c r="V48" s="403"/>
      <c r="W48" s="1194"/>
      <c r="X48" s="155" t="s">
        <v>573</v>
      </c>
      <c r="Y48" s="179">
        <v>3</v>
      </c>
      <c r="Z48" s="179">
        <f t="shared" si="20"/>
        <v>10</v>
      </c>
      <c r="AA48" s="179">
        <v>10</v>
      </c>
      <c r="AB48" s="179">
        <v>0</v>
      </c>
      <c r="AC48" s="179">
        <f t="shared" si="23"/>
        <v>2</v>
      </c>
      <c r="AD48" s="179">
        <v>2</v>
      </c>
      <c r="AE48" s="179">
        <v>0</v>
      </c>
      <c r="AF48" s="179" t="s">
        <v>99</v>
      </c>
      <c r="AG48" s="402"/>
    </row>
    <row r="49" spans="1:41" s="179" customFormat="1" ht="12.75" x14ac:dyDescent="0.2">
      <c r="A49" s="1191"/>
      <c r="B49" s="155" t="s">
        <v>187</v>
      </c>
      <c r="C49" s="179">
        <v>3</v>
      </c>
      <c r="D49" s="179">
        <f t="shared" si="18"/>
        <v>10</v>
      </c>
      <c r="E49" s="179">
        <v>10</v>
      </c>
      <c r="F49" s="179">
        <v>0</v>
      </c>
      <c r="G49" s="179">
        <f t="shared" si="21"/>
        <v>2</v>
      </c>
      <c r="H49" s="179">
        <v>2</v>
      </c>
      <c r="I49" s="179">
        <v>0</v>
      </c>
      <c r="J49" s="179" t="s">
        <v>99</v>
      </c>
      <c r="K49" s="403"/>
      <c r="L49" s="1191"/>
      <c r="M49" s="155" t="s">
        <v>436</v>
      </c>
      <c r="N49" s="179">
        <v>3</v>
      </c>
      <c r="O49" s="179">
        <f t="shared" si="19"/>
        <v>10</v>
      </c>
      <c r="P49" s="179">
        <v>5</v>
      </c>
      <c r="Q49" s="179">
        <v>5</v>
      </c>
      <c r="R49" s="179">
        <f t="shared" si="22"/>
        <v>2</v>
      </c>
      <c r="S49" s="179">
        <v>1</v>
      </c>
      <c r="T49" s="179">
        <v>1</v>
      </c>
      <c r="U49" s="179" t="s">
        <v>99</v>
      </c>
      <c r="V49" s="403"/>
      <c r="W49" s="1194"/>
      <c r="X49" s="155" t="s">
        <v>392</v>
      </c>
      <c r="Y49" s="179">
        <v>3</v>
      </c>
      <c r="Z49" s="179">
        <f t="shared" si="20"/>
        <v>10</v>
      </c>
      <c r="AA49" s="179">
        <v>0</v>
      </c>
      <c r="AB49" s="179">
        <v>10</v>
      </c>
      <c r="AC49" s="179">
        <f t="shared" si="23"/>
        <v>2</v>
      </c>
      <c r="AD49" s="179">
        <v>0</v>
      </c>
      <c r="AE49" s="179">
        <v>2</v>
      </c>
      <c r="AF49" s="179" t="s">
        <v>101</v>
      </c>
      <c r="AG49" s="402"/>
    </row>
    <row r="50" spans="1:41" s="179" customFormat="1" ht="12.75" x14ac:dyDescent="0.2">
      <c r="A50" s="1191"/>
      <c r="B50" s="155" t="s">
        <v>66</v>
      </c>
      <c r="C50" s="179">
        <v>3</v>
      </c>
      <c r="D50" s="179">
        <f t="shared" si="18"/>
        <v>10</v>
      </c>
      <c r="E50" s="179">
        <v>10</v>
      </c>
      <c r="F50" s="179">
        <v>0</v>
      </c>
      <c r="G50" s="179">
        <f t="shared" si="21"/>
        <v>2</v>
      </c>
      <c r="H50" s="179">
        <v>2</v>
      </c>
      <c r="I50" s="179">
        <v>0</v>
      </c>
      <c r="J50" s="179" t="s">
        <v>101</v>
      </c>
      <c r="K50" s="403"/>
      <c r="L50" s="1191"/>
      <c r="M50" s="155" t="s">
        <v>66</v>
      </c>
      <c r="N50" s="179">
        <v>3</v>
      </c>
      <c r="O50" s="179">
        <f t="shared" si="19"/>
        <v>10</v>
      </c>
      <c r="P50" s="179">
        <v>10</v>
      </c>
      <c r="Q50" s="179">
        <v>0</v>
      </c>
      <c r="R50" s="179">
        <f t="shared" si="22"/>
        <v>2</v>
      </c>
      <c r="S50" s="179">
        <v>2</v>
      </c>
      <c r="T50" s="179">
        <v>0</v>
      </c>
      <c r="U50" s="179" t="s">
        <v>101</v>
      </c>
      <c r="V50" s="403"/>
      <c r="W50" s="1194"/>
      <c r="X50" s="155" t="s">
        <v>584</v>
      </c>
      <c r="Y50" s="179">
        <v>3</v>
      </c>
      <c r="Z50" s="179">
        <f t="shared" si="20"/>
        <v>10</v>
      </c>
      <c r="AA50" s="179">
        <v>0</v>
      </c>
      <c r="AB50" s="179">
        <v>10</v>
      </c>
      <c r="AC50" s="179">
        <f t="shared" si="23"/>
        <v>2</v>
      </c>
      <c r="AD50" s="179">
        <v>0</v>
      </c>
      <c r="AE50" s="179">
        <v>2</v>
      </c>
      <c r="AF50" s="179" t="s">
        <v>101</v>
      </c>
      <c r="AG50" s="402"/>
    </row>
    <row r="51" spans="1:41" s="179" customFormat="1" ht="13.5" x14ac:dyDescent="0.2">
      <c r="A51" s="1191"/>
      <c r="B51" s="430" t="s">
        <v>431</v>
      </c>
      <c r="C51" s="179">
        <v>3</v>
      </c>
      <c r="D51" s="179">
        <f t="shared" si="18"/>
        <v>10</v>
      </c>
      <c r="E51" s="179">
        <v>0</v>
      </c>
      <c r="F51" s="179">
        <v>10</v>
      </c>
      <c r="G51" s="179">
        <f t="shared" si="21"/>
        <v>2</v>
      </c>
      <c r="H51" s="179">
        <v>0</v>
      </c>
      <c r="I51" s="179">
        <v>2</v>
      </c>
      <c r="J51" s="179" t="s">
        <v>101</v>
      </c>
      <c r="K51" s="403"/>
      <c r="L51" s="1191"/>
      <c r="M51" s="430" t="s">
        <v>1450</v>
      </c>
      <c r="N51" s="179">
        <v>3</v>
      </c>
      <c r="O51" s="179">
        <f t="shared" si="19"/>
        <v>10</v>
      </c>
      <c r="P51" s="179">
        <v>0</v>
      </c>
      <c r="Q51" s="179">
        <v>10</v>
      </c>
      <c r="R51" s="179">
        <f t="shared" si="22"/>
        <v>2</v>
      </c>
      <c r="S51" s="179">
        <v>0</v>
      </c>
      <c r="T51" s="179">
        <v>2</v>
      </c>
      <c r="U51" s="179" t="s">
        <v>101</v>
      </c>
      <c r="V51" s="403"/>
      <c r="W51" s="1194"/>
      <c r="X51" s="202" t="s">
        <v>638</v>
      </c>
      <c r="Y51" s="179">
        <v>3</v>
      </c>
      <c r="Z51" s="179">
        <f t="shared" si="20"/>
        <v>10</v>
      </c>
      <c r="AA51" s="179">
        <v>0</v>
      </c>
      <c r="AB51" s="179">
        <v>10</v>
      </c>
      <c r="AC51" s="179">
        <f t="shared" si="23"/>
        <v>2</v>
      </c>
      <c r="AD51" s="179">
        <v>0</v>
      </c>
      <c r="AE51" s="179">
        <v>2</v>
      </c>
      <c r="AF51" s="179" t="s">
        <v>101</v>
      </c>
      <c r="AG51" s="402"/>
    </row>
    <row r="52" spans="1:41" s="179" customFormat="1" ht="12.75" x14ac:dyDescent="0.2">
      <c r="A52" s="1191"/>
      <c r="B52" s="412" t="s">
        <v>437</v>
      </c>
      <c r="C52" s="179">
        <v>0</v>
      </c>
      <c r="G52" s="179">
        <f t="shared" si="21"/>
        <v>2</v>
      </c>
      <c r="H52" s="179">
        <v>0</v>
      </c>
      <c r="I52" s="179">
        <v>2</v>
      </c>
      <c r="J52" s="179" t="s">
        <v>28</v>
      </c>
      <c r="K52" s="403"/>
      <c r="L52" s="1191"/>
      <c r="M52" s="412" t="s">
        <v>437</v>
      </c>
      <c r="N52" s="179">
        <v>0</v>
      </c>
      <c r="R52" s="179">
        <f t="shared" si="22"/>
        <v>2</v>
      </c>
      <c r="S52" s="179">
        <v>0</v>
      </c>
      <c r="T52" s="179">
        <v>2</v>
      </c>
      <c r="U52" s="179" t="s">
        <v>28</v>
      </c>
      <c r="V52" s="403"/>
      <c r="W52" s="1194"/>
      <c r="X52" s="412" t="s">
        <v>437</v>
      </c>
      <c r="Y52" s="179">
        <v>0</v>
      </c>
      <c r="AC52" s="179">
        <f t="shared" si="23"/>
        <v>2</v>
      </c>
      <c r="AD52" s="179">
        <v>0</v>
      </c>
      <c r="AE52" s="179">
        <v>2</v>
      </c>
      <c r="AF52" s="179" t="s">
        <v>28</v>
      </c>
      <c r="AG52" s="402"/>
    </row>
    <row r="53" spans="1:41" s="419" customFormat="1" ht="13.5" thickBot="1" x14ac:dyDescent="0.25">
      <c r="A53" s="1192"/>
      <c r="B53" s="415" t="s">
        <v>135</v>
      </c>
      <c r="C53" s="416">
        <f t="shared" ref="C53:I53" si="24">SUM(C43:C51)</f>
        <v>30</v>
      </c>
      <c r="D53" s="416">
        <f t="shared" si="24"/>
        <v>110</v>
      </c>
      <c r="E53" s="416">
        <f t="shared" si="24"/>
        <v>45</v>
      </c>
      <c r="F53" s="416">
        <f t="shared" si="24"/>
        <v>65</v>
      </c>
      <c r="G53" s="416">
        <f t="shared" si="24"/>
        <v>21</v>
      </c>
      <c r="H53" s="416">
        <f t="shared" si="24"/>
        <v>9</v>
      </c>
      <c r="I53" s="416">
        <f t="shared" si="24"/>
        <v>12</v>
      </c>
      <c r="J53" s="417" t="s">
        <v>193</v>
      </c>
      <c r="K53" s="418"/>
      <c r="L53" s="1192"/>
      <c r="M53" s="415" t="s">
        <v>135</v>
      </c>
      <c r="N53" s="416">
        <f t="shared" ref="N53:T53" si="25">SUM(N43:N51)</f>
        <v>30</v>
      </c>
      <c r="O53" s="416">
        <f t="shared" si="25"/>
        <v>110</v>
      </c>
      <c r="P53" s="416">
        <f t="shared" si="25"/>
        <v>45</v>
      </c>
      <c r="Q53" s="416">
        <f t="shared" si="25"/>
        <v>65</v>
      </c>
      <c r="R53" s="416">
        <f t="shared" si="25"/>
        <v>21</v>
      </c>
      <c r="S53" s="416">
        <f t="shared" si="25"/>
        <v>9</v>
      </c>
      <c r="T53" s="416">
        <f t="shared" si="25"/>
        <v>12</v>
      </c>
      <c r="U53" s="417" t="s">
        <v>193</v>
      </c>
      <c r="V53" s="418"/>
      <c r="W53" s="1195"/>
      <c r="X53" s="405" t="s">
        <v>135</v>
      </c>
      <c r="Y53" s="406">
        <f>SUM(Y43:Y50,Y51:Y52)</f>
        <v>30</v>
      </c>
      <c r="Z53" s="406">
        <f>SUM(Z43:Z51)</f>
        <v>110</v>
      </c>
      <c r="AA53" s="406">
        <f>SUM(AA43:AA51)</f>
        <v>30</v>
      </c>
      <c r="AB53" s="406">
        <f>SUM(AB43:AB51)</f>
        <v>80</v>
      </c>
      <c r="AC53" s="406">
        <f>SUM(AC43:AC50,AC51)</f>
        <v>20</v>
      </c>
      <c r="AD53" s="406">
        <f>SUM(AD43:AD50,AD51)</f>
        <v>6</v>
      </c>
      <c r="AE53" s="406">
        <f>SUM(AE43:AE50,AE51)</f>
        <v>14</v>
      </c>
      <c r="AF53" s="407" t="s">
        <v>193</v>
      </c>
      <c r="AG53" s="409"/>
    </row>
    <row r="54" spans="1:41" s="179" customFormat="1" ht="12.75" x14ac:dyDescent="0.2">
      <c r="A54" s="1208">
        <v>5</v>
      </c>
      <c r="B54" s="400" t="s">
        <v>71</v>
      </c>
      <c r="C54" s="400">
        <v>3</v>
      </c>
      <c r="D54" s="179">
        <f t="shared" ref="D54:D59" si="26">E54+F54</f>
        <v>10</v>
      </c>
      <c r="E54" s="400">
        <v>0</v>
      </c>
      <c r="F54" s="400">
        <v>10</v>
      </c>
      <c r="G54" s="400">
        <f t="shared" ref="G54:G60" si="27">SUM(H54:I54)</f>
        <v>2</v>
      </c>
      <c r="H54" s="400">
        <v>0</v>
      </c>
      <c r="I54" s="400">
        <v>2</v>
      </c>
      <c r="J54" s="400" t="s">
        <v>101</v>
      </c>
      <c r="K54" s="401"/>
      <c r="L54" s="1208">
        <v>5</v>
      </c>
      <c r="M54" s="400" t="s">
        <v>71</v>
      </c>
      <c r="N54" s="400">
        <v>3</v>
      </c>
      <c r="O54" s="179">
        <f t="shared" ref="O54:O59" si="28">P54+Q54</f>
        <v>10</v>
      </c>
      <c r="P54" s="400">
        <v>0</v>
      </c>
      <c r="Q54" s="400">
        <v>10</v>
      </c>
      <c r="R54" s="400">
        <f t="shared" ref="R54:R60" si="29">SUM(S54:T54)</f>
        <v>2</v>
      </c>
      <c r="S54" s="400">
        <v>0</v>
      </c>
      <c r="T54" s="400">
        <v>2</v>
      </c>
      <c r="U54" s="400" t="s">
        <v>101</v>
      </c>
      <c r="V54" s="401"/>
      <c r="W54" s="1211">
        <v>5</v>
      </c>
      <c r="X54" s="400" t="s">
        <v>71</v>
      </c>
      <c r="Y54" s="400">
        <v>3</v>
      </c>
      <c r="Z54" s="179">
        <f t="shared" ref="Z54:Z59" si="30">AA54+AB54</f>
        <v>10</v>
      </c>
      <c r="AA54" s="400">
        <v>0</v>
      </c>
      <c r="AB54" s="400">
        <v>10</v>
      </c>
      <c r="AC54" s="400">
        <f t="shared" ref="AC54:AC60" si="31">SUM(AD54:AE54)</f>
        <v>2</v>
      </c>
      <c r="AD54" s="400">
        <v>0</v>
      </c>
      <c r="AE54" s="400">
        <v>2</v>
      </c>
      <c r="AF54" s="400" t="s">
        <v>101</v>
      </c>
      <c r="AG54" s="411"/>
    </row>
    <row r="55" spans="1:41" s="179" customFormat="1" ht="12.75" x14ac:dyDescent="0.2">
      <c r="A55" s="1209"/>
      <c r="B55" s="179" t="s">
        <v>123</v>
      </c>
      <c r="C55" s="179">
        <v>3</v>
      </c>
      <c r="D55" s="179">
        <f t="shared" si="26"/>
        <v>10</v>
      </c>
      <c r="E55" s="179">
        <v>0</v>
      </c>
      <c r="F55" s="179">
        <v>10</v>
      </c>
      <c r="G55" s="179">
        <f t="shared" si="27"/>
        <v>2</v>
      </c>
      <c r="H55" s="179">
        <v>0</v>
      </c>
      <c r="I55" s="179">
        <v>2</v>
      </c>
      <c r="J55" s="179" t="s">
        <v>99</v>
      </c>
      <c r="K55" s="403"/>
      <c r="L55" s="1209"/>
      <c r="M55" s="179" t="s">
        <v>123</v>
      </c>
      <c r="N55" s="179">
        <v>3</v>
      </c>
      <c r="O55" s="179">
        <f t="shared" si="28"/>
        <v>10</v>
      </c>
      <c r="P55" s="179">
        <v>0</v>
      </c>
      <c r="Q55" s="179">
        <v>10</v>
      </c>
      <c r="R55" s="179">
        <f t="shared" si="29"/>
        <v>2</v>
      </c>
      <c r="S55" s="179">
        <v>0</v>
      </c>
      <c r="T55" s="179">
        <v>2</v>
      </c>
      <c r="U55" s="179" t="s">
        <v>99</v>
      </c>
      <c r="V55" s="403"/>
      <c r="W55" s="1212"/>
      <c r="X55" s="179" t="s">
        <v>571</v>
      </c>
      <c r="Y55" s="179">
        <v>3</v>
      </c>
      <c r="Z55" s="179">
        <f t="shared" si="30"/>
        <v>15</v>
      </c>
      <c r="AA55" s="179">
        <v>5</v>
      </c>
      <c r="AB55" s="179">
        <v>10</v>
      </c>
      <c r="AC55" s="179">
        <f t="shared" si="31"/>
        <v>3</v>
      </c>
      <c r="AD55" s="404">
        <v>1</v>
      </c>
      <c r="AE55" s="404">
        <v>2</v>
      </c>
      <c r="AF55" s="420" t="s">
        <v>99</v>
      </c>
      <c r="AG55" s="402"/>
    </row>
    <row r="56" spans="1:41" s="179" customFormat="1" ht="12.75" x14ac:dyDescent="0.2">
      <c r="A56" s="1209"/>
      <c r="B56" s="179" t="s">
        <v>438</v>
      </c>
      <c r="C56" s="179">
        <v>3</v>
      </c>
      <c r="D56" s="179">
        <f t="shared" si="26"/>
        <v>10</v>
      </c>
      <c r="E56" s="179">
        <v>10</v>
      </c>
      <c r="F56" s="179">
        <v>0</v>
      </c>
      <c r="G56" s="179">
        <f t="shared" si="27"/>
        <v>2</v>
      </c>
      <c r="H56" s="179">
        <v>2</v>
      </c>
      <c r="I56" s="179">
        <v>0</v>
      </c>
      <c r="J56" s="179" t="s">
        <v>99</v>
      </c>
      <c r="K56" s="403"/>
      <c r="L56" s="1209"/>
      <c r="M56" s="179" t="s">
        <v>69</v>
      </c>
      <c r="N56" s="179">
        <v>3</v>
      </c>
      <c r="O56" s="179">
        <f t="shared" si="28"/>
        <v>10</v>
      </c>
      <c r="P56" s="179">
        <v>5</v>
      </c>
      <c r="Q56" s="179">
        <v>5</v>
      </c>
      <c r="R56" s="179">
        <f t="shared" si="29"/>
        <v>2</v>
      </c>
      <c r="S56" s="179">
        <v>1</v>
      </c>
      <c r="T56" s="179">
        <v>1</v>
      </c>
      <c r="U56" s="179" t="s">
        <v>101</v>
      </c>
      <c r="V56" s="403"/>
      <c r="W56" s="1212"/>
      <c r="X56" s="179" t="s">
        <v>579</v>
      </c>
      <c r="Y56" s="179">
        <v>4</v>
      </c>
      <c r="Z56" s="179">
        <f t="shared" si="30"/>
        <v>10</v>
      </c>
      <c r="AA56" s="179">
        <v>5</v>
      </c>
      <c r="AB56" s="179">
        <v>5</v>
      </c>
      <c r="AC56" s="179">
        <f t="shared" si="31"/>
        <v>3</v>
      </c>
      <c r="AD56" s="179">
        <v>2</v>
      </c>
      <c r="AE56" s="179">
        <v>1</v>
      </c>
      <c r="AF56" s="179" t="s">
        <v>99</v>
      </c>
      <c r="AG56" s="402"/>
    </row>
    <row r="57" spans="1:41" s="179" customFormat="1" ht="12.75" x14ac:dyDescent="0.2">
      <c r="A57" s="1209"/>
      <c r="B57" s="179" t="s">
        <v>189</v>
      </c>
      <c r="C57" s="179">
        <v>3</v>
      </c>
      <c r="D57" s="179">
        <f t="shared" si="26"/>
        <v>15</v>
      </c>
      <c r="E57" s="179">
        <v>5</v>
      </c>
      <c r="F57" s="179">
        <v>10</v>
      </c>
      <c r="G57" s="179">
        <f t="shared" si="27"/>
        <v>2</v>
      </c>
      <c r="H57" s="179">
        <v>1</v>
      </c>
      <c r="I57" s="179">
        <v>1</v>
      </c>
      <c r="J57" s="179" t="s">
        <v>101</v>
      </c>
      <c r="K57" s="403"/>
      <c r="L57" s="1209"/>
      <c r="M57" s="179" t="s">
        <v>177</v>
      </c>
      <c r="N57" s="179">
        <v>3</v>
      </c>
      <c r="O57" s="179">
        <f t="shared" si="28"/>
        <v>15</v>
      </c>
      <c r="P57" s="179">
        <v>0</v>
      </c>
      <c r="Q57" s="179">
        <v>15</v>
      </c>
      <c r="R57" s="179">
        <f t="shared" si="29"/>
        <v>2</v>
      </c>
      <c r="S57" s="179">
        <v>0</v>
      </c>
      <c r="T57" s="179">
        <v>2</v>
      </c>
      <c r="U57" s="179" t="s">
        <v>101</v>
      </c>
      <c r="V57" s="403" t="s">
        <v>105</v>
      </c>
      <c r="W57" s="1212"/>
      <c r="X57" s="179" t="s">
        <v>601</v>
      </c>
      <c r="Y57" s="179">
        <v>3</v>
      </c>
      <c r="Z57" s="179">
        <f t="shared" si="30"/>
        <v>10</v>
      </c>
      <c r="AA57" s="179">
        <v>0</v>
      </c>
      <c r="AB57" s="179">
        <v>10</v>
      </c>
      <c r="AC57" s="179">
        <f t="shared" si="31"/>
        <v>2</v>
      </c>
      <c r="AD57" s="179">
        <v>0</v>
      </c>
      <c r="AE57" s="179">
        <v>2</v>
      </c>
      <c r="AF57" s="179" t="s">
        <v>101</v>
      </c>
      <c r="AG57" s="402"/>
    </row>
    <row r="58" spans="1:41" s="179" customFormat="1" ht="12.75" x14ac:dyDescent="0.2">
      <c r="A58" s="1209"/>
      <c r="B58" s="179" t="s">
        <v>176</v>
      </c>
      <c r="C58" s="179">
        <v>3</v>
      </c>
      <c r="D58" s="179">
        <f t="shared" si="26"/>
        <v>15</v>
      </c>
      <c r="E58" s="179">
        <v>10</v>
      </c>
      <c r="F58" s="179">
        <v>5</v>
      </c>
      <c r="G58" s="179">
        <f t="shared" si="27"/>
        <v>3</v>
      </c>
      <c r="H58" s="179">
        <v>2</v>
      </c>
      <c r="I58" s="179">
        <v>1</v>
      </c>
      <c r="J58" s="179" t="s">
        <v>99</v>
      </c>
      <c r="K58" s="403"/>
      <c r="L58" s="1209"/>
      <c r="M58" s="179" t="s">
        <v>439</v>
      </c>
      <c r="N58" s="179">
        <v>3</v>
      </c>
      <c r="O58" s="179">
        <f t="shared" si="28"/>
        <v>15</v>
      </c>
      <c r="P58" s="179">
        <v>10</v>
      </c>
      <c r="Q58" s="179">
        <v>5</v>
      </c>
      <c r="R58" s="179">
        <f t="shared" si="29"/>
        <v>3</v>
      </c>
      <c r="S58" s="179">
        <v>2</v>
      </c>
      <c r="T58" s="179">
        <v>1</v>
      </c>
      <c r="U58" s="179" t="s">
        <v>99</v>
      </c>
      <c r="V58" s="403"/>
      <c r="W58" s="1212"/>
      <c r="X58" s="179" t="s">
        <v>585</v>
      </c>
      <c r="Y58" s="179">
        <v>2</v>
      </c>
      <c r="Z58" s="179">
        <f t="shared" si="30"/>
        <v>10</v>
      </c>
      <c r="AA58" s="179">
        <v>0</v>
      </c>
      <c r="AB58" s="179">
        <v>10</v>
      </c>
      <c r="AC58" s="179">
        <f t="shared" si="31"/>
        <v>2</v>
      </c>
      <c r="AD58" s="179">
        <v>0</v>
      </c>
      <c r="AE58" s="179">
        <v>2</v>
      </c>
      <c r="AF58" s="179" t="s">
        <v>101</v>
      </c>
      <c r="AG58" s="402"/>
    </row>
    <row r="59" spans="1:41" s="179" customFormat="1" ht="12.75" x14ac:dyDescent="0.2">
      <c r="A59" s="1209"/>
      <c r="B59" s="404" t="s">
        <v>73</v>
      </c>
      <c r="C59" s="179">
        <f>SUM(C77)</f>
        <v>15</v>
      </c>
      <c r="D59" s="179">
        <f t="shared" si="26"/>
        <v>60</v>
      </c>
      <c r="E59" s="179">
        <f>E77</f>
        <v>25</v>
      </c>
      <c r="F59" s="179">
        <f>F77</f>
        <v>35</v>
      </c>
      <c r="G59" s="179">
        <f t="shared" si="27"/>
        <v>10</v>
      </c>
      <c r="H59" s="179">
        <f>SUM(H77)</f>
        <v>4</v>
      </c>
      <c r="I59" s="179">
        <f>SUM(I77)</f>
        <v>6</v>
      </c>
      <c r="J59" s="179" t="s">
        <v>179</v>
      </c>
      <c r="K59" s="403"/>
      <c r="L59" s="1209"/>
      <c r="M59" s="179" t="s">
        <v>73</v>
      </c>
      <c r="N59" s="179">
        <f>SUM(N78)</f>
        <v>15</v>
      </c>
      <c r="O59" s="179">
        <f t="shared" si="28"/>
        <v>60</v>
      </c>
      <c r="P59" s="179">
        <f>P78</f>
        <v>20</v>
      </c>
      <c r="Q59" s="179">
        <f>Q78</f>
        <v>40</v>
      </c>
      <c r="R59" s="179">
        <f t="shared" si="29"/>
        <v>10</v>
      </c>
      <c r="S59" s="179">
        <f>SUM(S78)</f>
        <v>4</v>
      </c>
      <c r="T59" s="179">
        <f>SUM(T78)</f>
        <v>6</v>
      </c>
      <c r="U59" s="179" t="s">
        <v>179</v>
      </c>
      <c r="V59" s="403"/>
      <c r="W59" s="1212"/>
      <c r="X59" s="404" t="s">
        <v>73</v>
      </c>
      <c r="Y59" s="179">
        <f>SUM(Y78)</f>
        <v>15</v>
      </c>
      <c r="Z59" s="179">
        <f t="shared" si="30"/>
        <v>60</v>
      </c>
      <c r="AA59" s="179">
        <f>AA78</f>
        <v>25</v>
      </c>
      <c r="AB59" s="179">
        <f>AB78</f>
        <v>35</v>
      </c>
      <c r="AC59" s="179">
        <f t="shared" si="31"/>
        <v>10</v>
      </c>
      <c r="AD59" s="179">
        <f>SUM(AD78)</f>
        <v>5</v>
      </c>
      <c r="AE59" s="179">
        <f>SUM(AE78)</f>
        <v>5</v>
      </c>
      <c r="AF59" s="179" t="s">
        <v>602</v>
      </c>
      <c r="AG59" s="402"/>
    </row>
    <row r="60" spans="1:41" x14ac:dyDescent="0.2">
      <c r="A60" s="1209"/>
      <c r="B60" s="22" t="s">
        <v>440</v>
      </c>
      <c r="C60" s="14">
        <v>0</v>
      </c>
      <c r="G60" s="14">
        <f t="shared" si="27"/>
        <v>2</v>
      </c>
      <c r="H60" s="14">
        <v>0</v>
      </c>
      <c r="I60" s="14">
        <v>2</v>
      </c>
      <c r="J60" s="14" t="s">
        <v>28</v>
      </c>
      <c r="K60" s="20"/>
      <c r="L60" s="1209"/>
      <c r="M60" s="22" t="s">
        <v>440</v>
      </c>
      <c r="N60" s="14">
        <v>0</v>
      </c>
      <c r="R60" s="14">
        <f t="shared" si="29"/>
        <v>2</v>
      </c>
      <c r="S60" s="14">
        <v>0</v>
      </c>
      <c r="T60" s="14">
        <v>2</v>
      </c>
      <c r="U60" s="14" t="s">
        <v>28</v>
      </c>
      <c r="V60" s="20"/>
      <c r="W60" s="1212"/>
      <c r="X60" s="22" t="s">
        <v>440</v>
      </c>
      <c r="Y60" s="14">
        <v>0</v>
      </c>
      <c r="AC60" s="14">
        <f t="shared" si="31"/>
        <v>2</v>
      </c>
      <c r="AD60" s="14">
        <v>0</v>
      </c>
      <c r="AE60" s="14">
        <v>2</v>
      </c>
      <c r="AF60" s="14" t="s">
        <v>28</v>
      </c>
      <c r="AG60" s="50"/>
    </row>
    <row r="61" spans="1:41" s="136" customFormat="1" ht="16.5" thickBot="1" x14ac:dyDescent="0.25">
      <c r="A61" s="1210"/>
      <c r="B61" s="132" t="s">
        <v>135</v>
      </c>
      <c r="C61" s="133">
        <f t="shared" ref="C61:I61" si="32">SUM(C54:C59)</f>
        <v>30</v>
      </c>
      <c r="D61" s="133">
        <f t="shared" si="32"/>
        <v>120</v>
      </c>
      <c r="E61" s="133">
        <f t="shared" si="32"/>
        <v>50</v>
      </c>
      <c r="F61" s="133">
        <f t="shared" si="32"/>
        <v>70</v>
      </c>
      <c r="G61" s="133">
        <f t="shared" si="32"/>
        <v>21</v>
      </c>
      <c r="H61" s="133">
        <f t="shared" si="32"/>
        <v>9</v>
      </c>
      <c r="I61" s="133">
        <f t="shared" si="32"/>
        <v>12</v>
      </c>
      <c r="J61" s="134" t="s">
        <v>5</v>
      </c>
      <c r="K61" s="219"/>
      <c r="L61" s="1210"/>
      <c r="M61" s="132" t="s">
        <v>135</v>
      </c>
      <c r="N61" s="133">
        <f>SUM(N54:N60)</f>
        <v>30</v>
      </c>
      <c r="O61" s="133">
        <f t="shared" ref="O61:T61" si="33">SUM(O54:O59)</f>
        <v>120</v>
      </c>
      <c r="P61" s="133">
        <f t="shared" si="33"/>
        <v>35</v>
      </c>
      <c r="Q61" s="133">
        <f t="shared" si="33"/>
        <v>85</v>
      </c>
      <c r="R61" s="133">
        <f t="shared" si="33"/>
        <v>21</v>
      </c>
      <c r="S61" s="133">
        <f t="shared" si="33"/>
        <v>7</v>
      </c>
      <c r="T61" s="133">
        <f t="shared" si="33"/>
        <v>14</v>
      </c>
      <c r="U61" s="134" t="s">
        <v>57</v>
      </c>
      <c r="V61" s="219"/>
      <c r="W61" s="1213"/>
      <c r="X61" s="24" t="s">
        <v>135</v>
      </c>
      <c r="Y61" s="25">
        <f>SUM(Y54:Y60)</f>
        <v>30</v>
      </c>
      <c r="Z61" s="25">
        <f t="shared" ref="Z61:AE61" si="34">SUM(Z54:Z59)</f>
        <v>115</v>
      </c>
      <c r="AA61" s="25">
        <f t="shared" si="34"/>
        <v>35</v>
      </c>
      <c r="AB61" s="25">
        <f t="shared" si="34"/>
        <v>80</v>
      </c>
      <c r="AC61" s="25">
        <f t="shared" si="34"/>
        <v>22</v>
      </c>
      <c r="AD61" s="25">
        <f t="shared" si="34"/>
        <v>8</v>
      </c>
      <c r="AE61" s="25">
        <f t="shared" si="34"/>
        <v>14</v>
      </c>
      <c r="AF61" s="26" t="s">
        <v>603</v>
      </c>
      <c r="AG61" s="52"/>
      <c r="AH61" s="135"/>
      <c r="AI61" s="135"/>
      <c r="AJ61" s="135"/>
      <c r="AK61" s="135"/>
      <c r="AL61" s="135"/>
      <c r="AM61" s="135"/>
      <c r="AN61" s="135"/>
      <c r="AO61" s="135"/>
    </row>
    <row r="62" spans="1:41" x14ac:dyDescent="0.2">
      <c r="A62" s="1190">
        <v>6</v>
      </c>
      <c r="B62" s="487" t="s">
        <v>19</v>
      </c>
      <c r="C62" s="15">
        <v>3</v>
      </c>
      <c r="D62" s="14">
        <f>E62+F62</f>
        <v>10</v>
      </c>
      <c r="E62" s="15">
        <v>0</v>
      </c>
      <c r="F62" s="15">
        <v>10</v>
      </c>
      <c r="G62" s="15">
        <f>SUM(H62:I62)</f>
        <v>2</v>
      </c>
      <c r="H62" s="15">
        <v>0</v>
      </c>
      <c r="I62" s="15">
        <v>2</v>
      </c>
      <c r="J62" s="15" t="s">
        <v>101</v>
      </c>
      <c r="K62" s="27"/>
      <c r="L62" s="1190">
        <v>6</v>
      </c>
      <c r="M62" s="487" t="s">
        <v>19</v>
      </c>
      <c r="N62" s="15">
        <v>3</v>
      </c>
      <c r="O62" s="14">
        <f t="shared" ref="O62:O68" si="35">P62+Q62</f>
        <v>10</v>
      </c>
      <c r="P62" s="15">
        <v>0</v>
      </c>
      <c r="Q62" s="15">
        <v>10</v>
      </c>
      <c r="R62" s="15">
        <f>SUM(S62:T62)</f>
        <v>2</v>
      </c>
      <c r="S62" s="15">
        <v>0</v>
      </c>
      <c r="T62" s="15">
        <v>2</v>
      </c>
      <c r="U62" s="15" t="s">
        <v>101</v>
      </c>
      <c r="V62" s="27"/>
      <c r="W62" s="1193">
        <v>6</v>
      </c>
      <c r="X62" s="487" t="s">
        <v>19</v>
      </c>
      <c r="Y62" s="15">
        <v>3</v>
      </c>
      <c r="Z62" s="14">
        <f t="shared" ref="Z62:Z68" si="36">AA62+AB62</f>
        <v>10</v>
      </c>
      <c r="AA62" s="15">
        <v>0</v>
      </c>
      <c r="AB62" s="15">
        <v>10</v>
      </c>
      <c r="AC62" s="15">
        <f>SUM(AD62:AE62)</f>
        <v>2</v>
      </c>
      <c r="AD62" s="15">
        <v>0</v>
      </c>
      <c r="AE62" s="15">
        <v>2</v>
      </c>
      <c r="AF62" s="15" t="s">
        <v>101</v>
      </c>
      <c r="AG62" s="53"/>
    </row>
    <row r="63" spans="1:41" x14ac:dyDescent="0.2">
      <c r="A63" s="1191"/>
      <c r="B63" s="9" t="s">
        <v>183</v>
      </c>
      <c r="C63" s="14">
        <v>3</v>
      </c>
      <c r="D63" s="14">
        <f>E63+F63</f>
        <v>15</v>
      </c>
      <c r="E63" s="14">
        <v>10</v>
      </c>
      <c r="F63" s="14">
        <v>5</v>
      </c>
      <c r="G63" s="14">
        <f>SUM(H63:I63)</f>
        <v>2</v>
      </c>
      <c r="H63" s="14">
        <v>1</v>
      </c>
      <c r="I63" s="14">
        <v>1</v>
      </c>
      <c r="J63" s="14" t="s">
        <v>99</v>
      </c>
      <c r="K63" s="20"/>
      <c r="L63" s="1191"/>
      <c r="M63" s="840" t="s">
        <v>523</v>
      </c>
      <c r="N63" s="14">
        <v>3</v>
      </c>
      <c r="O63" s="14">
        <f t="shared" si="35"/>
        <v>10</v>
      </c>
      <c r="P63" s="14">
        <v>0</v>
      </c>
      <c r="Q63" s="14">
        <v>10</v>
      </c>
      <c r="R63" s="14">
        <f t="shared" ref="R63:R68" si="37">SUM(S63:T63)</f>
        <v>2</v>
      </c>
      <c r="S63" s="14">
        <v>0</v>
      </c>
      <c r="T63" s="14">
        <v>2</v>
      </c>
      <c r="U63" s="14" t="s">
        <v>101</v>
      </c>
      <c r="V63" s="20"/>
      <c r="W63" s="1194"/>
      <c r="X63" s="9" t="s">
        <v>183</v>
      </c>
      <c r="Y63" s="14">
        <v>3</v>
      </c>
      <c r="Z63" s="14">
        <f t="shared" si="36"/>
        <v>15</v>
      </c>
      <c r="AA63" s="14">
        <v>10</v>
      </c>
      <c r="AB63" s="14">
        <v>5</v>
      </c>
      <c r="AC63" s="14">
        <f>SUM(AD63:AE63)</f>
        <v>2</v>
      </c>
      <c r="AD63" s="14">
        <v>1</v>
      </c>
      <c r="AE63" s="14">
        <v>1</v>
      </c>
      <c r="AF63" s="14" t="s">
        <v>99</v>
      </c>
      <c r="AG63" s="50"/>
    </row>
    <row r="64" spans="1:41" x14ac:dyDescent="0.2">
      <c r="A64" s="1191"/>
      <c r="B64" s="9" t="s">
        <v>128</v>
      </c>
      <c r="C64" s="14">
        <v>3</v>
      </c>
      <c r="D64" s="14">
        <f>E64+F64</f>
        <v>15</v>
      </c>
      <c r="E64" s="14">
        <v>0</v>
      </c>
      <c r="F64" s="14">
        <v>15</v>
      </c>
      <c r="G64" s="14">
        <f>SUM(H64:I64)</f>
        <v>3</v>
      </c>
      <c r="H64" s="14">
        <v>0</v>
      </c>
      <c r="I64" s="14">
        <v>3</v>
      </c>
      <c r="J64" s="14" t="s">
        <v>101</v>
      </c>
      <c r="K64" s="20"/>
      <c r="L64" s="1191"/>
      <c r="M64" s="9" t="s">
        <v>128</v>
      </c>
      <c r="N64" s="14">
        <v>3</v>
      </c>
      <c r="O64" s="14">
        <f t="shared" si="35"/>
        <v>15</v>
      </c>
      <c r="P64" s="14">
        <v>0</v>
      </c>
      <c r="Q64" s="14">
        <v>15</v>
      </c>
      <c r="R64" s="14">
        <f t="shared" si="37"/>
        <v>3</v>
      </c>
      <c r="S64" s="14">
        <v>0</v>
      </c>
      <c r="T64" s="14">
        <v>3</v>
      </c>
      <c r="U64" s="14" t="s">
        <v>101</v>
      </c>
      <c r="V64" s="20"/>
      <c r="W64" s="1194"/>
      <c r="X64" s="9" t="s">
        <v>604</v>
      </c>
      <c r="Y64" s="14">
        <v>3</v>
      </c>
      <c r="Z64" s="14">
        <f t="shared" si="36"/>
        <v>15</v>
      </c>
      <c r="AA64" s="14">
        <v>5</v>
      </c>
      <c r="AB64" s="14">
        <v>10</v>
      </c>
      <c r="AC64" s="14">
        <f>SUM(AD64:AE64)</f>
        <v>2</v>
      </c>
      <c r="AD64" s="14">
        <v>1</v>
      </c>
      <c r="AE64" s="14">
        <v>1</v>
      </c>
      <c r="AF64" s="14" t="s">
        <v>101</v>
      </c>
      <c r="AG64" s="50"/>
    </row>
    <row r="65" spans="1:41" x14ac:dyDescent="0.2">
      <c r="A65" s="1191"/>
      <c r="B65" s="9" t="s">
        <v>441</v>
      </c>
      <c r="C65" s="14">
        <v>3</v>
      </c>
      <c r="D65" s="14">
        <f>E65+F65</f>
        <v>10</v>
      </c>
      <c r="E65" s="14">
        <v>5</v>
      </c>
      <c r="F65" s="14">
        <v>5</v>
      </c>
      <c r="G65" s="14">
        <v>2</v>
      </c>
      <c r="H65" s="14">
        <v>1</v>
      </c>
      <c r="I65" s="14">
        <v>1</v>
      </c>
      <c r="J65" s="14" t="s">
        <v>99</v>
      </c>
      <c r="K65" s="20"/>
      <c r="L65" s="1191"/>
      <c r="M65" s="9" t="s">
        <v>441</v>
      </c>
      <c r="N65" s="14">
        <v>3</v>
      </c>
      <c r="O65" s="14">
        <f t="shared" si="35"/>
        <v>10</v>
      </c>
      <c r="P65" s="14">
        <v>5</v>
      </c>
      <c r="Q65" s="14">
        <v>5</v>
      </c>
      <c r="R65" s="14">
        <f t="shared" si="37"/>
        <v>2</v>
      </c>
      <c r="S65" s="14">
        <v>1</v>
      </c>
      <c r="T65" s="14">
        <v>1</v>
      </c>
      <c r="U65" s="14" t="s">
        <v>99</v>
      </c>
      <c r="V65" s="20"/>
      <c r="W65" s="1194"/>
      <c r="X65" s="9" t="s">
        <v>605</v>
      </c>
      <c r="Y65" s="14">
        <v>5</v>
      </c>
      <c r="Z65" s="14">
        <f t="shared" si="36"/>
        <v>15</v>
      </c>
      <c r="AA65" s="14">
        <v>10</v>
      </c>
      <c r="AB65" s="14">
        <v>5</v>
      </c>
      <c r="AC65" s="14">
        <f>SUM(AD65:AE65)</f>
        <v>2</v>
      </c>
      <c r="AD65" s="14">
        <v>1</v>
      </c>
      <c r="AE65" s="14">
        <v>1</v>
      </c>
      <c r="AF65" s="14" t="s">
        <v>99</v>
      </c>
      <c r="AG65" s="50"/>
    </row>
    <row r="66" spans="1:41" x14ac:dyDescent="0.2">
      <c r="A66" s="1191"/>
      <c r="B66" s="9" t="s">
        <v>629</v>
      </c>
      <c r="C66" s="14">
        <v>5</v>
      </c>
      <c r="D66" s="14">
        <f>E66+F66</f>
        <v>15</v>
      </c>
      <c r="E66" s="14">
        <v>5</v>
      </c>
      <c r="F66" s="14">
        <v>10</v>
      </c>
      <c r="G66" s="14">
        <f>SUM(H66:I66)</f>
        <v>3</v>
      </c>
      <c r="H66" s="14">
        <v>1</v>
      </c>
      <c r="I66" s="14">
        <v>2</v>
      </c>
      <c r="J66" s="14" t="s">
        <v>101</v>
      </c>
      <c r="K66" s="20"/>
      <c r="L66" s="1191"/>
      <c r="M66" s="9" t="s">
        <v>86</v>
      </c>
      <c r="N66" s="14">
        <v>3</v>
      </c>
      <c r="O66" s="14">
        <f t="shared" si="35"/>
        <v>10</v>
      </c>
      <c r="P66" s="14">
        <v>5</v>
      </c>
      <c r="Q66" s="14">
        <v>5</v>
      </c>
      <c r="R66" s="14">
        <f t="shared" si="37"/>
        <v>2</v>
      </c>
      <c r="S66" s="14">
        <v>1</v>
      </c>
      <c r="T66" s="14">
        <v>1</v>
      </c>
      <c r="U66" s="14" t="s">
        <v>99</v>
      </c>
      <c r="V66" s="20"/>
      <c r="W66" s="1194"/>
      <c r="X66" s="9" t="s">
        <v>223</v>
      </c>
      <c r="Y66" s="14">
        <v>3</v>
      </c>
      <c r="Z66" s="14">
        <f t="shared" si="36"/>
        <v>10</v>
      </c>
      <c r="AA66" s="14">
        <v>0</v>
      </c>
      <c r="AB66" s="14">
        <v>10</v>
      </c>
      <c r="AC66" s="14">
        <f>SUM(AD66:AE66)</f>
        <v>2</v>
      </c>
      <c r="AD66" s="14">
        <v>0</v>
      </c>
      <c r="AE66" s="14">
        <v>2</v>
      </c>
      <c r="AF66" s="14" t="s">
        <v>101</v>
      </c>
      <c r="AG66" s="50"/>
    </row>
    <row r="67" spans="1:41" x14ac:dyDescent="0.2">
      <c r="A67" s="1191"/>
      <c r="B67" s="839"/>
      <c r="C67" s="137"/>
      <c r="D67" s="137"/>
      <c r="E67" s="137"/>
      <c r="F67" s="137"/>
      <c r="H67" s="137"/>
      <c r="I67" s="137"/>
      <c r="J67" s="137"/>
      <c r="K67" s="20"/>
      <c r="L67" s="1191"/>
      <c r="M67" s="9" t="s">
        <v>184</v>
      </c>
      <c r="N67" s="14">
        <v>2</v>
      </c>
      <c r="O67" s="14">
        <f t="shared" si="35"/>
        <v>10</v>
      </c>
      <c r="P67" s="14">
        <v>0</v>
      </c>
      <c r="Q67" s="14">
        <v>10</v>
      </c>
      <c r="R67" s="14">
        <f t="shared" si="37"/>
        <v>2</v>
      </c>
      <c r="S67" s="14">
        <v>0</v>
      </c>
      <c r="T67" s="14">
        <v>2</v>
      </c>
      <c r="U67" s="14" t="s">
        <v>101</v>
      </c>
      <c r="V67" s="20"/>
      <c r="W67" s="1194"/>
      <c r="X67" s="9"/>
      <c r="AA67" s="137"/>
      <c r="AB67" s="137"/>
      <c r="AG67" s="50"/>
    </row>
    <row r="68" spans="1:41" x14ac:dyDescent="0.2">
      <c r="A68" s="1191"/>
      <c r="B68" s="140" t="s">
        <v>73</v>
      </c>
      <c r="C68" s="14">
        <f>SUM(C81)</f>
        <v>13</v>
      </c>
      <c r="D68" s="14">
        <f>E68+F68</f>
        <v>45</v>
      </c>
      <c r="E68" s="14">
        <f>E81</f>
        <v>15</v>
      </c>
      <c r="F68" s="14">
        <f>F81</f>
        <v>30</v>
      </c>
      <c r="G68" s="14">
        <f>SUM(H68:I68)</f>
        <v>8</v>
      </c>
      <c r="H68" s="14">
        <f>SUM(H81)</f>
        <v>2</v>
      </c>
      <c r="I68" s="14">
        <f>SUM(I81)</f>
        <v>6</v>
      </c>
      <c r="J68" s="14" t="s">
        <v>179</v>
      </c>
      <c r="K68" s="20"/>
      <c r="L68" s="1191"/>
      <c r="M68" s="140" t="s">
        <v>73</v>
      </c>
      <c r="N68" s="14">
        <f>SUM(N83)</f>
        <v>13</v>
      </c>
      <c r="O68" s="14">
        <f t="shared" si="35"/>
        <v>45</v>
      </c>
      <c r="P68" s="14">
        <f>P83</f>
        <v>20</v>
      </c>
      <c r="Q68" s="14">
        <f>Q83</f>
        <v>25</v>
      </c>
      <c r="R68" s="14">
        <f t="shared" si="37"/>
        <v>8</v>
      </c>
      <c r="S68" s="14">
        <f>SUM(S83)</f>
        <v>4</v>
      </c>
      <c r="T68" s="14">
        <f>SUM(T83)</f>
        <v>4</v>
      </c>
      <c r="U68" s="14" t="s">
        <v>179</v>
      </c>
      <c r="V68" s="20"/>
      <c r="W68" s="1194"/>
      <c r="X68" s="140" t="s">
        <v>73</v>
      </c>
      <c r="Y68" s="14">
        <f>SUM(Y83)</f>
        <v>13</v>
      </c>
      <c r="Z68" s="14">
        <f t="shared" si="36"/>
        <v>45</v>
      </c>
      <c r="AA68" s="14">
        <f>AA83</f>
        <v>15</v>
      </c>
      <c r="AB68" s="14">
        <f>AB83</f>
        <v>30</v>
      </c>
      <c r="AC68" s="14">
        <f>SUM(AD68:AE68)</f>
        <v>8</v>
      </c>
      <c r="AD68" s="14">
        <f>SUM(AD83)</f>
        <v>4</v>
      </c>
      <c r="AE68" s="14">
        <f>SUM(AE83)</f>
        <v>4</v>
      </c>
      <c r="AF68" s="14" t="s">
        <v>602</v>
      </c>
      <c r="AG68" s="50"/>
    </row>
    <row r="69" spans="1:41" s="136" customFormat="1" ht="16.5" thickBot="1" x14ac:dyDescent="0.25">
      <c r="A69" s="1192"/>
      <c r="B69" s="132" t="s">
        <v>135</v>
      </c>
      <c r="C69" s="133">
        <f t="shared" ref="C69:I69" si="38">SUM(C62:C68)</f>
        <v>30</v>
      </c>
      <c r="D69" s="133">
        <f t="shared" si="38"/>
        <v>110</v>
      </c>
      <c r="E69" s="133">
        <f t="shared" si="38"/>
        <v>35</v>
      </c>
      <c r="F69" s="133">
        <f t="shared" si="38"/>
        <v>75</v>
      </c>
      <c r="G69" s="133">
        <f t="shared" si="38"/>
        <v>20</v>
      </c>
      <c r="H69" s="133">
        <f t="shared" si="38"/>
        <v>5</v>
      </c>
      <c r="I69" s="133">
        <f t="shared" si="38"/>
        <v>15</v>
      </c>
      <c r="J69" s="134" t="s">
        <v>57</v>
      </c>
      <c r="K69" s="219"/>
      <c r="L69" s="1192"/>
      <c r="M69" s="132" t="s">
        <v>135</v>
      </c>
      <c r="N69" s="133">
        <f t="shared" ref="N69:T69" si="39">SUM(N62:N68)</f>
        <v>30</v>
      </c>
      <c r="O69" s="133">
        <f t="shared" si="39"/>
        <v>110</v>
      </c>
      <c r="P69" s="133">
        <f t="shared" si="39"/>
        <v>30</v>
      </c>
      <c r="Q69" s="133">
        <f t="shared" si="39"/>
        <v>80</v>
      </c>
      <c r="R69" s="133">
        <f t="shared" si="39"/>
        <v>21</v>
      </c>
      <c r="S69" s="133">
        <f t="shared" si="39"/>
        <v>6</v>
      </c>
      <c r="T69" s="133">
        <f t="shared" si="39"/>
        <v>15</v>
      </c>
      <c r="U69" s="134" t="s">
        <v>193</v>
      </c>
      <c r="V69" s="219"/>
      <c r="W69" s="1195"/>
      <c r="X69" s="24" t="s">
        <v>135</v>
      </c>
      <c r="Y69" s="25">
        <f t="shared" ref="Y69:AE69" si="40">SUM(Y62:Y68)</f>
        <v>30</v>
      </c>
      <c r="Z69" s="25">
        <f t="shared" si="40"/>
        <v>110</v>
      </c>
      <c r="AA69" s="25">
        <f t="shared" si="40"/>
        <v>40</v>
      </c>
      <c r="AB69" s="25">
        <f t="shared" si="40"/>
        <v>70</v>
      </c>
      <c r="AC69" s="25">
        <f t="shared" si="40"/>
        <v>18</v>
      </c>
      <c r="AD69" s="25">
        <f t="shared" si="40"/>
        <v>7</v>
      </c>
      <c r="AE69" s="25">
        <f t="shared" si="40"/>
        <v>11</v>
      </c>
      <c r="AF69" s="26" t="s">
        <v>606</v>
      </c>
      <c r="AG69" s="52"/>
      <c r="AH69" s="135"/>
      <c r="AI69" s="135"/>
      <c r="AJ69" s="135"/>
      <c r="AK69" s="135"/>
      <c r="AL69" s="135"/>
      <c r="AM69" s="135"/>
      <c r="AN69" s="135"/>
      <c r="AO69" s="135"/>
    </row>
    <row r="70" spans="1:41" ht="51" thickBot="1" x14ac:dyDescent="0.25">
      <c r="A70" s="491">
        <v>7</v>
      </c>
      <c r="B70" s="638" t="s">
        <v>442</v>
      </c>
      <c r="C70" s="638">
        <v>30</v>
      </c>
      <c r="D70" s="29"/>
      <c r="E70" s="29"/>
      <c r="F70" s="29"/>
      <c r="G70" s="29"/>
      <c r="H70" s="29"/>
      <c r="I70" s="29"/>
      <c r="J70" s="29"/>
      <c r="K70" s="30"/>
      <c r="L70" s="491">
        <v>7</v>
      </c>
      <c r="M70" s="638" t="s">
        <v>442</v>
      </c>
      <c r="N70" s="638">
        <v>30</v>
      </c>
      <c r="O70" s="638"/>
      <c r="P70" s="29"/>
      <c r="Q70" s="29"/>
      <c r="R70" s="29"/>
      <c r="S70" s="29"/>
      <c r="T70" s="29"/>
      <c r="U70" s="29"/>
      <c r="V70" s="30"/>
      <c r="W70" s="492">
        <v>7</v>
      </c>
      <c r="X70" s="29" t="s">
        <v>442</v>
      </c>
      <c r="Y70" s="29">
        <v>30</v>
      </c>
      <c r="Z70" s="29"/>
      <c r="AA70" s="29"/>
      <c r="AB70" s="29"/>
      <c r="AC70" s="29"/>
      <c r="AD70" s="29"/>
      <c r="AE70" s="29"/>
      <c r="AF70" s="29"/>
      <c r="AG70" s="54"/>
    </row>
    <row r="71" spans="1:41" s="136" customFormat="1" ht="16.5" thickBot="1" x14ac:dyDescent="0.25">
      <c r="A71" s="217"/>
      <c r="B71" s="638" t="s">
        <v>196</v>
      </c>
      <c r="C71" s="638">
        <f t="shared" ref="C71:I71" si="41">SUM(C17,C30,C42,C53,C61,C69,C70)</f>
        <v>210</v>
      </c>
      <c r="D71" s="638">
        <f t="shared" si="41"/>
        <v>685</v>
      </c>
      <c r="E71" s="638">
        <f t="shared" si="41"/>
        <v>265</v>
      </c>
      <c r="F71" s="638">
        <f t="shared" si="41"/>
        <v>420</v>
      </c>
      <c r="G71" s="638">
        <f t="shared" si="41"/>
        <v>127</v>
      </c>
      <c r="H71" s="638">
        <f t="shared" si="41"/>
        <v>50</v>
      </c>
      <c r="I71" s="638">
        <f t="shared" si="41"/>
        <v>77</v>
      </c>
      <c r="J71" s="131" t="s">
        <v>443</v>
      </c>
      <c r="K71" s="640"/>
      <c r="L71" s="217"/>
      <c r="M71" s="638" t="s">
        <v>196</v>
      </c>
      <c r="N71" s="638">
        <f t="shared" ref="N71:T71" si="42">SUM(N17,N30,N42,N53,N61,N69,N70)</f>
        <v>210</v>
      </c>
      <c r="O71" s="638">
        <f t="shared" si="42"/>
        <v>685</v>
      </c>
      <c r="P71" s="638">
        <f t="shared" si="42"/>
        <v>250</v>
      </c>
      <c r="Q71" s="638">
        <f t="shared" si="42"/>
        <v>435</v>
      </c>
      <c r="R71" s="638">
        <f t="shared" si="42"/>
        <v>128</v>
      </c>
      <c r="S71" s="638">
        <f t="shared" si="42"/>
        <v>50</v>
      </c>
      <c r="T71" s="638">
        <f t="shared" si="42"/>
        <v>78</v>
      </c>
      <c r="U71" s="131" t="s">
        <v>444</v>
      </c>
      <c r="V71" s="640"/>
      <c r="W71" s="61"/>
      <c r="X71" s="71" t="s">
        <v>196</v>
      </c>
      <c r="Y71" s="29">
        <f t="shared" ref="Y71:AE71" si="43">SUM(Y17,Y30,Y42,Y53,Y61,Y69,Y70)</f>
        <v>210</v>
      </c>
      <c r="Z71" s="29">
        <f t="shared" si="43"/>
        <v>680</v>
      </c>
      <c r="AA71" s="29">
        <f t="shared" si="43"/>
        <v>250</v>
      </c>
      <c r="AB71" s="29">
        <f t="shared" si="43"/>
        <v>430</v>
      </c>
      <c r="AC71" s="29">
        <f t="shared" si="43"/>
        <v>125</v>
      </c>
      <c r="AD71" s="29">
        <f t="shared" si="43"/>
        <v>50</v>
      </c>
      <c r="AE71" s="29">
        <f t="shared" si="43"/>
        <v>75</v>
      </c>
      <c r="AF71" s="31" t="s">
        <v>607</v>
      </c>
      <c r="AG71" s="54"/>
      <c r="AH71" s="135"/>
      <c r="AI71" s="135"/>
      <c r="AJ71" s="135"/>
      <c r="AK71" s="135"/>
      <c r="AL71" s="135"/>
      <c r="AM71" s="135"/>
      <c r="AN71" s="135"/>
      <c r="AO71" s="135"/>
    </row>
    <row r="72" spans="1:41" s="136" customFormat="1" ht="16.5" thickBot="1" x14ac:dyDescent="0.25">
      <c r="A72" s="1196" t="s">
        <v>200</v>
      </c>
      <c r="B72" s="1197"/>
      <c r="C72" s="1197"/>
      <c r="D72" s="1197"/>
      <c r="E72" s="1197"/>
      <c r="F72" s="1197"/>
      <c r="G72" s="1197"/>
      <c r="H72" s="1197"/>
      <c r="I72" s="1197"/>
      <c r="J72" s="1197"/>
      <c r="K72" s="1198"/>
      <c r="L72" s="1199" t="s">
        <v>203</v>
      </c>
      <c r="M72" s="1197"/>
      <c r="N72" s="1197"/>
      <c r="O72" s="1197"/>
      <c r="P72" s="1197"/>
      <c r="Q72" s="1197"/>
      <c r="R72" s="1197"/>
      <c r="S72" s="1197"/>
      <c r="T72" s="1197"/>
      <c r="U72" s="1197"/>
      <c r="V72" s="1200"/>
      <c r="W72" s="637" t="s">
        <v>630</v>
      </c>
      <c r="X72" s="637"/>
      <c r="Y72" s="638"/>
      <c r="Z72" s="638"/>
      <c r="AA72" s="15"/>
      <c r="AB72" s="15"/>
      <c r="AC72" s="638"/>
      <c r="AD72" s="638"/>
      <c r="AE72" s="638"/>
      <c r="AF72" s="639"/>
      <c r="AG72" s="334"/>
      <c r="AH72" s="135"/>
      <c r="AI72" s="135"/>
      <c r="AJ72" s="135"/>
      <c r="AK72" s="135"/>
      <c r="AL72" s="135"/>
      <c r="AM72" s="135"/>
      <c r="AN72" s="135"/>
      <c r="AO72" s="135"/>
    </row>
    <row r="73" spans="1:41" s="140" customFormat="1" ht="16.5" thickBot="1" x14ac:dyDescent="0.25">
      <c r="A73" s="641" t="s">
        <v>139</v>
      </c>
      <c r="B73" s="139" t="s">
        <v>140</v>
      </c>
      <c r="C73" s="139" t="s">
        <v>141</v>
      </c>
      <c r="D73" s="128"/>
      <c r="E73" s="139"/>
      <c r="F73" s="139"/>
      <c r="G73" s="139" t="s">
        <v>142</v>
      </c>
      <c r="H73" s="139" t="s">
        <v>137</v>
      </c>
      <c r="I73" s="139" t="s">
        <v>143</v>
      </c>
      <c r="J73" s="139" t="s">
        <v>144</v>
      </c>
      <c r="K73" s="53"/>
      <c r="L73" s="641" t="s">
        <v>139</v>
      </c>
      <c r="M73" s="139" t="s">
        <v>140</v>
      </c>
      <c r="N73" s="139" t="s">
        <v>141</v>
      </c>
      <c r="O73" s="139"/>
      <c r="P73" s="139"/>
      <c r="Q73" s="139"/>
      <c r="R73" s="139" t="s">
        <v>142</v>
      </c>
      <c r="S73" s="139" t="s">
        <v>137</v>
      </c>
      <c r="T73" s="139" t="s">
        <v>143</v>
      </c>
      <c r="U73" s="139" t="s">
        <v>144</v>
      </c>
      <c r="V73" s="53"/>
      <c r="W73" s="61" t="s">
        <v>139</v>
      </c>
      <c r="X73" s="442" t="s">
        <v>140</v>
      </c>
      <c r="Y73" s="59" t="s">
        <v>141</v>
      </c>
      <c r="Z73" s="59"/>
      <c r="AA73" s="59"/>
      <c r="AB73" s="59"/>
      <c r="AC73" s="59" t="s">
        <v>142</v>
      </c>
      <c r="AD73" s="59" t="s">
        <v>137</v>
      </c>
      <c r="AE73" s="59" t="s">
        <v>143</v>
      </c>
      <c r="AF73" s="62" t="s">
        <v>144</v>
      </c>
      <c r="AG73" s="54"/>
      <c r="AH73" s="17"/>
      <c r="AI73" s="17"/>
      <c r="AJ73" s="17"/>
      <c r="AK73" s="17"/>
      <c r="AL73" s="17"/>
      <c r="AM73" s="17"/>
      <c r="AN73" s="17"/>
      <c r="AO73" s="17"/>
    </row>
    <row r="74" spans="1:41" s="140" customFormat="1" x14ac:dyDescent="0.2">
      <c r="A74" s="1201">
        <v>5</v>
      </c>
      <c r="B74" s="15" t="s">
        <v>204</v>
      </c>
      <c r="C74" s="15">
        <v>5</v>
      </c>
      <c r="D74" s="14">
        <f>E74+F74</f>
        <v>20</v>
      </c>
      <c r="E74" s="15">
        <v>10</v>
      </c>
      <c r="F74" s="15">
        <v>10</v>
      </c>
      <c r="G74" s="15">
        <f>SUM(H74:I74)</f>
        <v>3</v>
      </c>
      <c r="H74" s="15">
        <v>1</v>
      </c>
      <c r="I74" s="15">
        <v>2</v>
      </c>
      <c r="J74" s="141" t="s">
        <v>101</v>
      </c>
      <c r="K74" s="142"/>
      <c r="L74" s="1201">
        <v>5</v>
      </c>
      <c r="M74" s="15" t="s">
        <v>206</v>
      </c>
      <c r="N74" s="15">
        <v>5</v>
      </c>
      <c r="O74" s="15">
        <f>P74+Q74</f>
        <v>20</v>
      </c>
      <c r="P74" s="15">
        <v>5</v>
      </c>
      <c r="Q74" s="15">
        <v>15</v>
      </c>
      <c r="R74" s="15">
        <v>4</v>
      </c>
      <c r="S74" s="143">
        <v>2</v>
      </c>
      <c r="T74" s="143">
        <v>2</v>
      </c>
      <c r="U74" s="32" t="s">
        <v>101</v>
      </c>
      <c r="V74" s="142"/>
      <c r="W74" s="1201">
        <v>5</v>
      </c>
      <c r="X74" s="482" t="s">
        <v>631</v>
      </c>
      <c r="Y74" s="143">
        <v>5</v>
      </c>
      <c r="Z74" s="143">
        <f>SUM(AA74:AB74)</f>
        <v>15</v>
      </c>
      <c r="AA74" s="15">
        <v>15</v>
      </c>
      <c r="AB74" s="15">
        <v>0</v>
      </c>
      <c r="AC74" s="143">
        <f>SUM(AD74:AE74)</f>
        <v>3</v>
      </c>
      <c r="AD74" s="143">
        <v>2</v>
      </c>
      <c r="AE74" s="15">
        <v>1</v>
      </c>
      <c r="AF74" s="53" t="s">
        <v>99</v>
      </c>
      <c r="AG74" s="53"/>
      <c r="AH74" s="17"/>
      <c r="AI74" s="17"/>
      <c r="AJ74" s="17"/>
      <c r="AK74" s="17"/>
      <c r="AL74" s="17"/>
      <c r="AM74" s="17"/>
      <c r="AN74" s="17"/>
      <c r="AO74" s="17"/>
    </row>
    <row r="75" spans="1:41" s="140" customFormat="1" x14ac:dyDescent="0.2">
      <c r="A75" s="1202"/>
      <c r="B75" s="14" t="s">
        <v>207</v>
      </c>
      <c r="C75" s="14">
        <v>5</v>
      </c>
      <c r="D75" s="14">
        <f>E75+F75</f>
        <v>20</v>
      </c>
      <c r="E75" s="14">
        <v>5</v>
      </c>
      <c r="F75" s="14">
        <v>15</v>
      </c>
      <c r="G75" s="14">
        <f>SUM(H75:I75)</f>
        <v>3</v>
      </c>
      <c r="H75" s="14">
        <v>1</v>
      </c>
      <c r="I75" s="14">
        <v>2</v>
      </c>
      <c r="J75" s="43" t="s">
        <v>101</v>
      </c>
      <c r="K75" s="144"/>
      <c r="L75" s="1202"/>
      <c r="M75" s="14" t="s">
        <v>209</v>
      </c>
      <c r="N75" s="14">
        <v>2</v>
      </c>
      <c r="O75" s="14">
        <f>P75+Q75</f>
        <v>10</v>
      </c>
      <c r="P75" s="14">
        <v>10</v>
      </c>
      <c r="Q75" s="14">
        <v>0</v>
      </c>
      <c r="R75" s="14">
        <v>1</v>
      </c>
      <c r="S75" s="17">
        <v>1</v>
      </c>
      <c r="T75" s="17">
        <v>0</v>
      </c>
      <c r="U75" s="21" t="s">
        <v>101</v>
      </c>
      <c r="V75" s="144"/>
      <c r="W75" s="1202"/>
      <c r="X75" s="51" t="s">
        <v>632</v>
      </c>
      <c r="Y75" s="17">
        <v>4</v>
      </c>
      <c r="Z75" s="17">
        <f>SUM(AA75:AB75)</f>
        <v>15</v>
      </c>
      <c r="AA75" s="14">
        <v>10</v>
      </c>
      <c r="AB75" s="14">
        <v>5</v>
      </c>
      <c r="AC75" s="17">
        <f>SUM(AD75:AE75)</f>
        <v>3</v>
      </c>
      <c r="AD75" s="14">
        <v>1</v>
      </c>
      <c r="AE75" s="17">
        <v>2</v>
      </c>
      <c r="AF75" s="50" t="s">
        <v>101</v>
      </c>
      <c r="AG75" s="50"/>
      <c r="AH75" s="17"/>
      <c r="AI75" s="17"/>
      <c r="AJ75" s="17"/>
      <c r="AK75" s="17"/>
      <c r="AL75" s="17"/>
      <c r="AM75" s="17"/>
      <c r="AN75" s="17"/>
      <c r="AO75" s="17"/>
    </row>
    <row r="76" spans="1:41" s="140" customFormat="1" ht="16.5" thickBot="1" x14ac:dyDescent="0.25">
      <c r="A76" s="1203"/>
      <c r="B76" s="25" t="s">
        <v>445</v>
      </c>
      <c r="C76" s="25">
        <v>5</v>
      </c>
      <c r="D76" s="14">
        <f>E76+F76</f>
        <v>20</v>
      </c>
      <c r="E76" s="25">
        <v>10</v>
      </c>
      <c r="F76" s="25">
        <v>10</v>
      </c>
      <c r="G76" s="25">
        <f>SUM(H76:I76)</f>
        <v>4</v>
      </c>
      <c r="H76" s="25">
        <v>2</v>
      </c>
      <c r="I76" s="25">
        <v>2</v>
      </c>
      <c r="J76" s="25" t="s">
        <v>99</v>
      </c>
      <c r="K76" s="145"/>
      <c r="L76" s="1202"/>
      <c r="M76" s="702" t="s">
        <v>524</v>
      </c>
      <c r="N76" s="140">
        <v>3</v>
      </c>
      <c r="O76" s="14">
        <f>P76+Q76</f>
        <v>10</v>
      </c>
      <c r="P76" s="14">
        <v>0</v>
      </c>
      <c r="Q76" s="14">
        <v>10</v>
      </c>
      <c r="R76" s="140">
        <v>2</v>
      </c>
      <c r="S76" s="140">
        <v>0</v>
      </c>
      <c r="T76" s="140">
        <v>2</v>
      </c>
      <c r="U76" s="21" t="s">
        <v>101</v>
      </c>
      <c r="V76" s="144"/>
      <c r="W76" s="1202"/>
      <c r="X76" s="483" t="s">
        <v>633</v>
      </c>
      <c r="Y76" s="17">
        <v>3</v>
      </c>
      <c r="Z76" s="17">
        <f>SUM(AA76:AB76)</f>
        <v>15</v>
      </c>
      <c r="AA76" s="14">
        <v>0</v>
      </c>
      <c r="AB76" s="14">
        <v>15</v>
      </c>
      <c r="AC76" s="17">
        <f>SUM(AD76:AE76)</f>
        <v>2</v>
      </c>
      <c r="AD76" s="17">
        <v>2</v>
      </c>
      <c r="AE76" s="14">
        <v>0</v>
      </c>
      <c r="AF76" s="50" t="s">
        <v>101</v>
      </c>
      <c r="AG76" s="50"/>
      <c r="AH76" s="17"/>
      <c r="AI76" s="17"/>
      <c r="AJ76" s="17"/>
      <c r="AK76" s="17"/>
      <c r="AL76" s="17"/>
      <c r="AM76" s="17"/>
      <c r="AN76" s="17"/>
      <c r="AO76" s="17"/>
    </row>
    <row r="77" spans="1:41" s="140" customFormat="1" ht="16.5" thickBot="1" x14ac:dyDescent="0.25">
      <c r="A77" s="146"/>
      <c r="B77" s="138" t="s">
        <v>135</v>
      </c>
      <c r="C77" s="138">
        <f t="shared" ref="C77:I77" si="44">SUM(C74:C76)</f>
        <v>15</v>
      </c>
      <c r="D77" s="638">
        <f t="shared" si="44"/>
        <v>60</v>
      </c>
      <c r="E77" s="638">
        <f t="shared" si="44"/>
        <v>25</v>
      </c>
      <c r="F77" s="638">
        <f t="shared" si="44"/>
        <v>35</v>
      </c>
      <c r="G77" s="638">
        <f t="shared" si="44"/>
        <v>10</v>
      </c>
      <c r="H77" s="638">
        <f t="shared" si="44"/>
        <v>4</v>
      </c>
      <c r="I77" s="638">
        <f t="shared" si="44"/>
        <v>6</v>
      </c>
      <c r="J77" s="638"/>
      <c r="K77" s="147"/>
      <c r="L77" s="1203"/>
      <c r="M77" s="14" t="s">
        <v>212</v>
      </c>
      <c r="N77" s="14">
        <v>5</v>
      </c>
      <c r="O77" s="14">
        <f>P77+Q77</f>
        <v>20</v>
      </c>
      <c r="P77" s="14">
        <v>5</v>
      </c>
      <c r="Q77" s="14">
        <v>15</v>
      </c>
      <c r="R77" s="14">
        <v>3</v>
      </c>
      <c r="S77" s="17">
        <v>1</v>
      </c>
      <c r="T77" s="17">
        <v>2</v>
      </c>
      <c r="U77" s="21" t="s">
        <v>99</v>
      </c>
      <c r="V77" s="144"/>
      <c r="W77" s="1203"/>
      <c r="X77" s="484" t="s">
        <v>634</v>
      </c>
      <c r="Y77" s="24">
        <v>3</v>
      </c>
      <c r="Z77" s="17">
        <f>SUM(AA77:AB77)</f>
        <v>15</v>
      </c>
      <c r="AA77" s="14">
        <v>0</v>
      </c>
      <c r="AB77" s="14">
        <v>15</v>
      </c>
      <c r="AC77" s="17">
        <f>SUM(AD77:AE77)</f>
        <v>2</v>
      </c>
      <c r="AD77" s="25">
        <v>0</v>
      </c>
      <c r="AE77" s="24">
        <v>2</v>
      </c>
      <c r="AF77" s="52" t="s">
        <v>101</v>
      </c>
      <c r="AG77" s="50"/>
      <c r="AH77" s="17"/>
      <c r="AI77" s="17"/>
      <c r="AJ77" s="17"/>
      <c r="AK77" s="17"/>
      <c r="AL77" s="17"/>
      <c r="AM77" s="17"/>
      <c r="AN77" s="17"/>
      <c r="AO77" s="17"/>
    </row>
    <row r="78" spans="1:41" s="140" customFormat="1" ht="16.5" thickBot="1" x14ac:dyDescent="0.25">
      <c r="A78" s="1204">
        <v>6</v>
      </c>
      <c r="B78" s="487" t="s">
        <v>628</v>
      </c>
      <c r="C78" s="15">
        <v>4</v>
      </c>
      <c r="D78" s="14">
        <f>E78+F78</f>
        <v>15</v>
      </c>
      <c r="E78" s="15">
        <v>10</v>
      </c>
      <c r="F78" s="15">
        <v>5</v>
      </c>
      <c r="G78" s="15">
        <f>SUM(H78:I78)</f>
        <v>2</v>
      </c>
      <c r="H78" s="15">
        <v>1</v>
      </c>
      <c r="I78" s="15">
        <v>1</v>
      </c>
      <c r="J78" s="15" t="s">
        <v>99</v>
      </c>
      <c r="K78" s="142"/>
      <c r="L78" s="637"/>
      <c r="M78" s="138" t="s">
        <v>135</v>
      </c>
      <c r="N78" s="638">
        <f>SUM(N72:N77)</f>
        <v>15</v>
      </c>
      <c r="O78" s="638">
        <f>SUM(O74:O77)</f>
        <v>60</v>
      </c>
      <c r="P78" s="638">
        <f>SUM(P74:P77)</f>
        <v>20</v>
      </c>
      <c r="Q78" s="638">
        <f>SUM(Q74:Q77)</f>
        <v>40</v>
      </c>
      <c r="R78" s="638">
        <f>SUM(R72:R77)</f>
        <v>10</v>
      </c>
      <c r="S78" s="638">
        <f>SUM(S72:S77)</f>
        <v>4</v>
      </c>
      <c r="T78" s="638">
        <f>SUM(T72:T77)</f>
        <v>6</v>
      </c>
      <c r="U78" s="638"/>
      <c r="V78" s="147"/>
      <c r="W78" s="67"/>
      <c r="X78" s="443" t="s">
        <v>135</v>
      </c>
      <c r="Y78" s="138">
        <f t="shared" ref="Y78:AE78" si="45">SUM(Y74:Y77)</f>
        <v>15</v>
      </c>
      <c r="Z78" s="638">
        <f t="shared" si="45"/>
        <v>60</v>
      </c>
      <c r="AA78" s="638">
        <f t="shared" si="45"/>
        <v>25</v>
      </c>
      <c r="AB78" s="638">
        <f t="shared" si="45"/>
        <v>35</v>
      </c>
      <c r="AC78" s="138">
        <f t="shared" si="45"/>
        <v>10</v>
      </c>
      <c r="AD78" s="138">
        <f t="shared" si="45"/>
        <v>5</v>
      </c>
      <c r="AE78" s="138">
        <f t="shared" si="45"/>
        <v>5</v>
      </c>
      <c r="AF78" s="54"/>
      <c r="AG78" s="54"/>
      <c r="AH78" s="17"/>
      <c r="AI78" s="17"/>
      <c r="AJ78" s="17"/>
      <c r="AK78" s="17"/>
      <c r="AL78" s="17"/>
      <c r="AM78" s="17"/>
      <c r="AN78" s="17"/>
      <c r="AO78" s="17"/>
    </row>
    <row r="79" spans="1:41" x14ac:dyDescent="0.2">
      <c r="A79" s="1205"/>
      <c r="B79" s="9" t="s">
        <v>446</v>
      </c>
      <c r="C79" s="14">
        <v>4</v>
      </c>
      <c r="D79" s="14">
        <f>E79+F79</f>
        <v>15</v>
      </c>
      <c r="E79" s="14">
        <v>5</v>
      </c>
      <c r="F79" s="14">
        <v>10</v>
      </c>
      <c r="G79" s="14">
        <f>SUM(H79:I79)</f>
        <v>3</v>
      </c>
      <c r="H79" s="14">
        <v>1</v>
      </c>
      <c r="I79" s="14">
        <v>2</v>
      </c>
      <c r="J79" s="14" t="s">
        <v>101</v>
      </c>
      <c r="K79" s="144"/>
      <c r="L79" s="1204">
        <v>6</v>
      </c>
      <c r="M79" s="9" t="s">
        <v>214</v>
      </c>
      <c r="N79" s="14">
        <v>4</v>
      </c>
      <c r="O79" s="14">
        <f>P79+Q79</f>
        <v>15</v>
      </c>
      <c r="P79" s="15">
        <v>5</v>
      </c>
      <c r="Q79" s="15">
        <v>10</v>
      </c>
      <c r="R79" s="14">
        <v>3</v>
      </c>
      <c r="S79" s="17">
        <v>2</v>
      </c>
      <c r="T79" s="17">
        <v>1</v>
      </c>
      <c r="U79" s="21" t="s">
        <v>99</v>
      </c>
      <c r="V79" s="144"/>
      <c r="W79" s="1201">
        <v>6</v>
      </c>
      <c r="X79" s="488" t="s">
        <v>555</v>
      </c>
      <c r="Y79" s="143">
        <v>3</v>
      </c>
      <c r="Z79" s="143">
        <f>SUM(AA79:AB79)</f>
        <v>15</v>
      </c>
      <c r="AA79" s="15">
        <v>15</v>
      </c>
      <c r="AB79" s="15">
        <v>0</v>
      </c>
      <c r="AC79" s="143">
        <f>SUM(AD79:AE79)</f>
        <v>2</v>
      </c>
      <c r="AD79" s="143">
        <v>2</v>
      </c>
      <c r="AE79" s="15">
        <v>0</v>
      </c>
      <c r="AF79" s="53" t="s">
        <v>99</v>
      </c>
      <c r="AG79" s="53"/>
    </row>
    <row r="80" spans="1:41" ht="16.5" thickBot="1" x14ac:dyDescent="0.25">
      <c r="A80" s="1206"/>
      <c r="B80" s="841" t="s">
        <v>218</v>
      </c>
      <c r="C80" s="25">
        <v>5</v>
      </c>
      <c r="D80" s="14">
        <f>E80+F80</f>
        <v>15</v>
      </c>
      <c r="E80" s="25">
        <v>0</v>
      </c>
      <c r="F80" s="25">
        <v>15</v>
      </c>
      <c r="G80" s="25">
        <f>SUM(H80:I80)</f>
        <v>3</v>
      </c>
      <c r="H80" s="25">
        <v>0</v>
      </c>
      <c r="I80" s="25">
        <v>3</v>
      </c>
      <c r="J80" s="25" t="s">
        <v>101</v>
      </c>
      <c r="K80" s="145"/>
      <c r="L80" s="1205"/>
      <c r="M80" s="9" t="s">
        <v>447</v>
      </c>
      <c r="N80" s="14">
        <v>2</v>
      </c>
      <c r="O80" s="14">
        <f>P80+Q80</f>
        <v>10</v>
      </c>
      <c r="P80" s="14">
        <v>10</v>
      </c>
      <c r="Q80" s="14">
        <v>0</v>
      </c>
      <c r="R80" s="14">
        <v>1</v>
      </c>
      <c r="S80" s="17">
        <v>1</v>
      </c>
      <c r="T80" s="17">
        <v>0</v>
      </c>
      <c r="U80" s="21" t="s">
        <v>101</v>
      </c>
      <c r="V80" s="144"/>
      <c r="W80" s="1202"/>
      <c r="X80" s="488" t="s">
        <v>635</v>
      </c>
      <c r="Y80" s="17">
        <v>4</v>
      </c>
      <c r="Z80" s="17">
        <f>SUM(AA80:AB80)</f>
        <v>10</v>
      </c>
      <c r="AA80" s="14">
        <v>0</v>
      </c>
      <c r="AB80" s="14">
        <v>10</v>
      </c>
      <c r="AC80" s="17">
        <f>SUM(AD80:AE80)</f>
        <v>3</v>
      </c>
      <c r="AD80" s="14">
        <v>1</v>
      </c>
      <c r="AE80" s="17">
        <v>2</v>
      </c>
      <c r="AF80" s="50" t="s">
        <v>101</v>
      </c>
      <c r="AG80" s="50"/>
    </row>
    <row r="81" spans="1:41" ht="16.5" thickBot="1" x14ac:dyDescent="0.25">
      <c r="A81" s="130"/>
      <c r="B81" s="138" t="s">
        <v>135</v>
      </c>
      <c r="C81" s="638">
        <f t="shared" ref="C81:I81" si="46">SUM(C78:C80)</f>
        <v>13</v>
      </c>
      <c r="D81" s="638">
        <f t="shared" si="46"/>
        <v>45</v>
      </c>
      <c r="E81" s="638">
        <f t="shared" si="46"/>
        <v>15</v>
      </c>
      <c r="F81" s="638">
        <f t="shared" si="46"/>
        <v>30</v>
      </c>
      <c r="G81" s="638">
        <f t="shared" si="46"/>
        <v>8</v>
      </c>
      <c r="H81" s="638">
        <f t="shared" si="46"/>
        <v>2</v>
      </c>
      <c r="I81" s="638">
        <f t="shared" si="46"/>
        <v>6</v>
      </c>
      <c r="J81" s="29"/>
      <c r="K81" s="54"/>
      <c r="L81" s="1205"/>
      <c r="M81" s="840" t="s">
        <v>639</v>
      </c>
      <c r="N81" s="14">
        <v>3</v>
      </c>
      <c r="O81" s="14">
        <f>P81+Q81</f>
        <v>5</v>
      </c>
      <c r="P81" s="14">
        <v>0</v>
      </c>
      <c r="Q81" s="14">
        <v>5</v>
      </c>
      <c r="R81" s="14">
        <v>2</v>
      </c>
      <c r="S81" s="14">
        <v>0</v>
      </c>
      <c r="T81" s="14">
        <v>2</v>
      </c>
      <c r="U81" s="21" t="s">
        <v>101</v>
      </c>
      <c r="V81" s="144"/>
      <c r="W81" s="1202"/>
      <c r="X81" s="488" t="s">
        <v>652</v>
      </c>
      <c r="Y81" s="17">
        <v>3</v>
      </c>
      <c r="Z81" s="17">
        <f>SUM(AA81:AB81)</f>
        <v>10</v>
      </c>
      <c r="AA81" s="14">
        <v>0</v>
      </c>
      <c r="AB81" s="14">
        <v>10</v>
      </c>
      <c r="AC81" s="17">
        <f>SUM(AD81:AE81)</f>
        <v>1</v>
      </c>
      <c r="AD81" s="14">
        <v>1</v>
      </c>
      <c r="AE81" s="17">
        <v>0</v>
      </c>
      <c r="AF81" s="50" t="s">
        <v>101</v>
      </c>
      <c r="AG81" s="50"/>
    </row>
    <row r="82" spans="1:41" ht="16.5" thickBot="1" x14ac:dyDescent="0.25">
      <c r="A82" s="646"/>
      <c r="B82" s="135"/>
      <c r="L82" s="1206"/>
      <c r="M82" s="9" t="s">
        <v>220</v>
      </c>
      <c r="N82" s="14">
        <v>4</v>
      </c>
      <c r="O82" s="14">
        <f>P82+Q82</f>
        <v>15</v>
      </c>
      <c r="P82" s="14">
        <v>5</v>
      </c>
      <c r="Q82" s="14">
        <v>10</v>
      </c>
      <c r="R82" s="14">
        <v>2</v>
      </c>
      <c r="S82" s="17">
        <v>1</v>
      </c>
      <c r="T82" s="17">
        <v>1</v>
      </c>
      <c r="U82" s="21" t="s">
        <v>101</v>
      </c>
      <c r="V82" s="144"/>
      <c r="W82" s="1203"/>
      <c r="X82" s="489" t="s">
        <v>653</v>
      </c>
      <c r="Y82" s="24">
        <v>3</v>
      </c>
      <c r="Z82" s="17">
        <f>SUM(AA82:AB82)</f>
        <v>10</v>
      </c>
      <c r="AA82" s="14">
        <v>0</v>
      </c>
      <c r="AB82" s="14">
        <v>10</v>
      </c>
      <c r="AC82" s="17">
        <f>SUM(AD82:AE82)</f>
        <v>2</v>
      </c>
      <c r="AD82" s="25">
        <v>0</v>
      </c>
      <c r="AE82" s="24">
        <v>2</v>
      </c>
      <c r="AF82" s="52" t="s">
        <v>101</v>
      </c>
      <c r="AG82" s="50"/>
    </row>
    <row r="83" spans="1:41" ht="16.5" thickBot="1" x14ac:dyDescent="0.25">
      <c r="A83" s="14"/>
      <c r="L83" s="637"/>
      <c r="M83" s="138" t="s">
        <v>135</v>
      </c>
      <c r="N83" s="638">
        <f t="shared" ref="N83:T83" si="47">SUM(N79:N82)</f>
        <v>13</v>
      </c>
      <c r="O83" s="638">
        <f t="shared" si="47"/>
        <v>45</v>
      </c>
      <c r="P83" s="638">
        <f t="shared" si="47"/>
        <v>20</v>
      </c>
      <c r="Q83" s="638">
        <f t="shared" si="47"/>
        <v>25</v>
      </c>
      <c r="R83" s="638">
        <f t="shared" si="47"/>
        <v>8</v>
      </c>
      <c r="S83" s="638">
        <f t="shared" si="47"/>
        <v>4</v>
      </c>
      <c r="T83" s="638">
        <f t="shared" si="47"/>
        <v>4</v>
      </c>
      <c r="U83" s="638"/>
      <c r="V83" s="147"/>
      <c r="W83" s="67"/>
      <c r="X83" s="443" t="s">
        <v>135</v>
      </c>
      <c r="Y83" s="138">
        <f t="shared" ref="Y83:AE83" si="48">SUM(Y79:Y82)</f>
        <v>13</v>
      </c>
      <c r="Z83" s="638">
        <f t="shared" si="48"/>
        <v>45</v>
      </c>
      <c r="AA83" s="638">
        <f t="shared" si="48"/>
        <v>15</v>
      </c>
      <c r="AB83" s="638">
        <f t="shared" si="48"/>
        <v>30</v>
      </c>
      <c r="AC83" s="138">
        <f t="shared" si="48"/>
        <v>8</v>
      </c>
      <c r="AD83" s="138">
        <f t="shared" si="48"/>
        <v>4</v>
      </c>
      <c r="AE83" s="138">
        <f t="shared" si="48"/>
        <v>4</v>
      </c>
      <c r="AF83" s="639"/>
      <c r="AG83" s="54"/>
    </row>
    <row r="84" spans="1:41" x14ac:dyDescent="0.2">
      <c r="B84" s="135"/>
      <c r="L84" s="135"/>
      <c r="M84" s="135"/>
      <c r="W84" s="444"/>
      <c r="X84" s="444"/>
      <c r="Y84" s="444"/>
      <c r="Z84" s="444"/>
      <c r="AA84" s="444"/>
      <c r="AB84" s="444"/>
      <c r="AC84" s="444"/>
      <c r="AD84" s="444"/>
      <c r="AE84" s="444"/>
      <c r="AF84" s="444"/>
      <c r="AG84" s="444"/>
    </row>
    <row r="85" spans="1:41" x14ac:dyDescent="0.2">
      <c r="A85" s="14"/>
      <c r="W85" s="135"/>
      <c r="X85" s="135"/>
      <c r="Y85" s="135"/>
      <c r="Z85" s="135"/>
      <c r="AA85" s="135"/>
      <c r="AB85" s="135"/>
      <c r="AC85" s="135"/>
      <c r="AD85" s="135"/>
      <c r="AE85" s="135"/>
      <c r="AF85" s="135"/>
      <c r="AG85" s="135"/>
    </row>
    <row r="86" spans="1:41" s="238" customFormat="1" ht="52.5" customHeight="1" x14ac:dyDescent="0.2">
      <c r="A86" s="236"/>
      <c r="B86" s="1207" t="s">
        <v>448</v>
      </c>
      <c r="C86" s="1207"/>
      <c r="D86" s="1207"/>
      <c r="E86" s="1207"/>
      <c r="F86" s="1207"/>
      <c r="G86" s="1207"/>
      <c r="H86" s="1207"/>
      <c r="I86" s="1207"/>
      <c r="J86" s="1207"/>
      <c r="K86" s="1207"/>
      <c r="L86" s="237"/>
      <c r="M86" s="1207" t="s">
        <v>448</v>
      </c>
      <c r="N86" s="1207"/>
      <c r="O86" s="1207"/>
      <c r="P86" s="1207"/>
      <c r="Q86" s="1207"/>
      <c r="R86" s="1207"/>
      <c r="S86" s="1207"/>
      <c r="T86" s="1207"/>
      <c r="U86" s="1207"/>
      <c r="V86" s="1207"/>
      <c r="W86" s="135"/>
      <c r="X86" s="135"/>
      <c r="Y86" s="135"/>
      <c r="Z86" s="135"/>
      <c r="AA86" s="135"/>
      <c r="AB86" s="135"/>
      <c r="AC86" s="135"/>
      <c r="AD86" s="135"/>
      <c r="AE86" s="135"/>
      <c r="AF86" s="135"/>
      <c r="AG86" s="135"/>
      <c r="AH86" s="236"/>
      <c r="AI86" s="236"/>
      <c r="AJ86" s="236"/>
      <c r="AK86" s="236"/>
      <c r="AL86" s="236"/>
      <c r="AM86" s="236"/>
      <c r="AN86" s="236"/>
      <c r="AO86" s="236"/>
    </row>
    <row r="87" spans="1:41" s="238" customFormat="1" ht="55.5" customHeight="1" x14ac:dyDescent="0.2">
      <c r="A87" s="236"/>
      <c r="B87" s="1189" t="s">
        <v>449</v>
      </c>
      <c r="C87" s="1189"/>
      <c r="D87" s="1189"/>
      <c r="E87" s="1189"/>
      <c r="F87" s="1189"/>
      <c r="G87" s="1189"/>
      <c r="H87" s="1189"/>
      <c r="I87" s="1189"/>
      <c r="J87" s="1189"/>
      <c r="K87" s="1189"/>
      <c r="L87" s="237"/>
      <c r="M87" s="1189" t="s">
        <v>449</v>
      </c>
      <c r="N87" s="1189"/>
      <c r="O87" s="1189"/>
      <c r="P87" s="1189"/>
      <c r="Q87" s="1189"/>
      <c r="R87" s="1189"/>
      <c r="S87" s="1189"/>
      <c r="T87" s="1189"/>
      <c r="U87" s="1189"/>
      <c r="V87" s="1189"/>
      <c r="W87" s="135"/>
      <c r="X87" s="135"/>
      <c r="Y87" s="135"/>
      <c r="Z87" s="135"/>
      <c r="AA87" s="135"/>
      <c r="AB87" s="135"/>
      <c r="AC87" s="135"/>
      <c r="AD87" s="135"/>
      <c r="AE87" s="135"/>
      <c r="AF87" s="135"/>
      <c r="AG87" s="135"/>
      <c r="AH87" s="236"/>
      <c r="AI87" s="236"/>
      <c r="AJ87" s="236"/>
      <c r="AK87" s="236"/>
      <c r="AL87" s="236"/>
      <c r="AM87" s="236"/>
      <c r="AN87" s="236"/>
      <c r="AO87" s="236"/>
    </row>
    <row r="88" spans="1:41" x14ac:dyDescent="0.2">
      <c r="A88" s="14"/>
      <c r="W88" s="135"/>
      <c r="X88" s="135"/>
      <c r="Y88" s="135"/>
      <c r="Z88" s="135"/>
      <c r="AA88" s="135"/>
      <c r="AB88" s="135"/>
      <c r="AC88" s="135"/>
      <c r="AD88" s="135"/>
      <c r="AE88" s="135"/>
      <c r="AF88" s="135"/>
      <c r="AG88" s="135"/>
    </row>
    <row r="89" spans="1:41" x14ac:dyDescent="0.2">
      <c r="A89" s="14"/>
      <c r="B89" s="127" t="s">
        <v>163</v>
      </c>
      <c r="M89" s="127" t="s">
        <v>163</v>
      </c>
      <c r="W89" s="135"/>
      <c r="X89" s="135"/>
      <c r="Y89" s="135"/>
      <c r="Z89" s="135"/>
      <c r="AA89" s="135"/>
      <c r="AB89" s="135"/>
      <c r="AC89" s="135"/>
      <c r="AD89" s="135"/>
      <c r="AE89" s="135"/>
      <c r="AF89" s="135"/>
      <c r="AG89" s="135"/>
    </row>
    <row r="90" spans="1:41" x14ac:dyDescent="0.2">
      <c r="A90" s="14"/>
      <c r="B90" s="33"/>
      <c r="C90" s="14" t="s">
        <v>597</v>
      </c>
      <c r="M90" s="33"/>
      <c r="N90" s="14" t="s">
        <v>597</v>
      </c>
      <c r="W90" s="135"/>
      <c r="X90" s="135"/>
      <c r="Y90" s="135"/>
      <c r="Z90" s="135"/>
      <c r="AA90" s="135"/>
      <c r="AB90" s="135"/>
      <c r="AC90" s="135"/>
      <c r="AD90" s="135"/>
      <c r="AE90" s="135"/>
      <c r="AF90" s="135"/>
      <c r="AG90" s="135"/>
    </row>
    <row r="91" spans="1:41" x14ac:dyDescent="0.2">
      <c r="A91" s="14"/>
      <c r="B91" s="33"/>
      <c r="C91" s="14" t="s">
        <v>598</v>
      </c>
      <c r="M91" s="33"/>
      <c r="N91" s="14" t="s">
        <v>598</v>
      </c>
      <c r="W91" s="135"/>
      <c r="X91" s="135"/>
      <c r="Y91" s="135"/>
      <c r="Z91" s="135"/>
      <c r="AA91" s="135"/>
      <c r="AB91" s="135"/>
      <c r="AC91" s="135"/>
      <c r="AD91" s="135"/>
      <c r="AE91" s="135"/>
      <c r="AF91" s="135"/>
      <c r="AG91" s="135"/>
    </row>
    <row r="92" spans="1:41" x14ac:dyDescent="0.2">
      <c r="A92" s="14"/>
      <c r="B92" s="330" t="s">
        <v>54</v>
      </c>
      <c r="M92" s="330" t="s">
        <v>54</v>
      </c>
      <c r="W92" s="135"/>
      <c r="X92" s="135"/>
      <c r="Y92" s="135"/>
      <c r="Z92" s="135"/>
      <c r="AA92" s="135"/>
      <c r="AB92" s="135"/>
      <c r="AC92" s="135"/>
      <c r="AD92" s="135"/>
      <c r="AE92" s="135"/>
      <c r="AF92" s="135"/>
      <c r="AG92" s="135"/>
    </row>
    <row r="93" spans="1:41" x14ac:dyDescent="0.25">
      <c r="A93" s="14"/>
      <c r="B93" s="336"/>
      <c r="C93" s="34"/>
      <c r="M93" s="336"/>
      <c r="N93" s="34"/>
      <c r="W93" s="135"/>
      <c r="X93" s="135"/>
      <c r="Y93" s="135"/>
      <c r="Z93" s="135"/>
      <c r="AA93" s="135"/>
      <c r="AB93" s="135"/>
      <c r="AC93" s="135"/>
      <c r="AD93" s="135"/>
      <c r="AE93" s="135"/>
      <c r="AF93" s="135"/>
      <c r="AG93" s="135"/>
    </row>
    <row r="94" spans="1:41" x14ac:dyDescent="0.2">
      <c r="A94" s="14"/>
      <c r="W94" s="135"/>
      <c r="X94" s="135"/>
      <c r="Y94" s="135"/>
      <c r="Z94" s="135"/>
      <c r="AA94" s="135"/>
      <c r="AB94" s="135"/>
      <c r="AC94" s="135"/>
      <c r="AD94" s="135"/>
      <c r="AE94" s="135"/>
      <c r="AF94" s="135"/>
      <c r="AG94" s="135"/>
    </row>
    <row r="95" spans="1:41" x14ac:dyDescent="0.2">
      <c r="A95" s="14"/>
      <c r="W95" s="135"/>
      <c r="X95" s="135"/>
      <c r="Y95" s="135"/>
      <c r="Z95" s="135"/>
      <c r="AA95" s="135"/>
      <c r="AB95" s="135"/>
      <c r="AC95" s="135"/>
      <c r="AD95" s="135"/>
      <c r="AE95" s="135"/>
      <c r="AF95" s="135"/>
      <c r="AG95" s="135"/>
    </row>
    <row r="96" spans="1:41" x14ac:dyDescent="0.2">
      <c r="A96" s="14"/>
      <c r="W96" s="135"/>
      <c r="X96" s="135"/>
      <c r="Y96" s="135"/>
      <c r="Z96" s="135"/>
      <c r="AA96" s="135"/>
      <c r="AB96" s="135"/>
      <c r="AC96" s="135"/>
      <c r="AD96" s="135"/>
      <c r="AE96" s="135"/>
      <c r="AF96" s="135"/>
      <c r="AG96" s="135"/>
    </row>
    <row r="97" spans="1:33" x14ac:dyDescent="0.2">
      <c r="A97" s="14"/>
      <c r="W97" s="135"/>
      <c r="X97" s="135"/>
      <c r="Y97" s="135"/>
      <c r="Z97" s="135"/>
      <c r="AA97" s="135"/>
      <c r="AB97" s="135"/>
      <c r="AC97" s="135"/>
      <c r="AD97" s="135"/>
      <c r="AE97" s="135"/>
      <c r="AF97" s="135"/>
      <c r="AG97" s="135"/>
    </row>
    <row r="98" spans="1:33" x14ac:dyDescent="0.2">
      <c r="A98" s="14"/>
      <c r="W98" s="135"/>
      <c r="X98" s="135"/>
      <c r="Y98" s="135"/>
      <c r="Z98" s="135"/>
      <c r="AA98" s="135"/>
      <c r="AB98" s="135"/>
      <c r="AC98" s="135"/>
      <c r="AD98" s="135"/>
      <c r="AE98" s="135"/>
      <c r="AF98" s="135"/>
      <c r="AG98" s="135"/>
    </row>
    <row r="99" spans="1:33" x14ac:dyDescent="0.2">
      <c r="A99" s="14"/>
      <c r="W99" s="135"/>
      <c r="X99" s="135"/>
      <c r="Y99" s="135"/>
      <c r="Z99" s="135"/>
      <c r="AA99" s="135"/>
      <c r="AB99" s="135"/>
      <c r="AC99" s="135"/>
      <c r="AD99" s="135"/>
      <c r="AE99" s="135"/>
      <c r="AF99" s="135"/>
      <c r="AG99" s="135"/>
    </row>
    <row r="100" spans="1:33" x14ac:dyDescent="0.2">
      <c r="A100" s="14"/>
      <c r="W100" s="135"/>
      <c r="X100" s="135"/>
      <c r="Y100" s="135"/>
      <c r="Z100" s="135"/>
      <c r="AA100" s="135"/>
      <c r="AB100" s="135"/>
      <c r="AC100" s="135"/>
      <c r="AD100" s="135"/>
      <c r="AE100" s="135"/>
      <c r="AF100" s="135"/>
      <c r="AG100" s="135"/>
    </row>
    <row r="101" spans="1:33" x14ac:dyDescent="0.2">
      <c r="A101" s="14"/>
      <c r="W101" s="135"/>
      <c r="X101" s="135"/>
      <c r="Y101" s="135"/>
      <c r="Z101" s="135"/>
      <c r="AA101" s="135"/>
      <c r="AB101" s="135"/>
      <c r="AC101" s="135"/>
      <c r="AD101" s="135"/>
      <c r="AE101" s="135"/>
      <c r="AF101" s="135"/>
      <c r="AG101" s="135"/>
    </row>
    <row r="102" spans="1:33" x14ac:dyDescent="0.2">
      <c r="A102" s="14"/>
      <c r="W102" s="135"/>
      <c r="X102" s="135"/>
      <c r="Y102" s="135"/>
      <c r="Z102" s="135"/>
      <c r="AA102" s="135"/>
      <c r="AB102" s="135"/>
      <c r="AC102" s="135"/>
      <c r="AD102" s="135"/>
      <c r="AE102" s="135"/>
      <c r="AF102" s="135"/>
      <c r="AG102" s="135"/>
    </row>
    <row r="103" spans="1:33" x14ac:dyDescent="0.2">
      <c r="A103" s="14"/>
      <c r="W103" s="135"/>
      <c r="X103" s="135"/>
      <c r="Y103" s="135"/>
      <c r="Z103" s="135"/>
      <c r="AA103" s="135"/>
      <c r="AB103" s="135"/>
      <c r="AC103" s="135"/>
      <c r="AD103" s="135"/>
      <c r="AE103" s="135"/>
      <c r="AF103" s="135"/>
      <c r="AG103" s="135"/>
    </row>
    <row r="104" spans="1:33" x14ac:dyDescent="0.2">
      <c r="A104" s="14"/>
      <c r="W104" s="135"/>
      <c r="X104" s="135"/>
      <c r="Y104" s="135"/>
      <c r="Z104" s="135"/>
      <c r="AA104" s="135"/>
      <c r="AB104" s="135"/>
      <c r="AC104" s="135"/>
      <c r="AD104" s="135"/>
      <c r="AE104" s="135"/>
      <c r="AF104" s="135"/>
      <c r="AG104" s="135"/>
    </row>
    <row r="105" spans="1:33" x14ac:dyDescent="0.2">
      <c r="A105" s="14"/>
      <c r="W105" s="135"/>
      <c r="X105" s="135"/>
      <c r="Y105" s="135"/>
      <c r="Z105" s="135"/>
      <c r="AA105" s="135"/>
      <c r="AB105" s="135"/>
      <c r="AC105" s="135"/>
      <c r="AD105" s="135"/>
      <c r="AE105" s="135"/>
      <c r="AF105" s="135"/>
      <c r="AG105" s="135"/>
    </row>
    <row r="106" spans="1:33" x14ac:dyDescent="0.2">
      <c r="A106" s="14"/>
      <c r="W106" s="135"/>
      <c r="X106" s="135"/>
      <c r="Y106" s="135"/>
      <c r="Z106" s="135"/>
      <c r="AA106" s="135"/>
      <c r="AB106" s="135"/>
      <c r="AC106" s="135"/>
      <c r="AD106" s="135"/>
      <c r="AE106" s="135"/>
      <c r="AF106" s="135"/>
      <c r="AG106" s="135"/>
    </row>
    <row r="107" spans="1:33" x14ac:dyDescent="0.2">
      <c r="A107" s="14"/>
      <c r="W107" s="135"/>
      <c r="X107" s="135"/>
      <c r="Y107" s="135"/>
      <c r="Z107" s="135"/>
      <c r="AA107" s="135"/>
      <c r="AB107" s="135"/>
      <c r="AC107" s="135"/>
      <c r="AD107" s="135"/>
      <c r="AE107" s="135"/>
      <c r="AF107" s="135"/>
      <c r="AG107" s="135"/>
    </row>
    <row r="108" spans="1:33" x14ac:dyDescent="0.2">
      <c r="A108" s="14"/>
      <c r="W108" s="135"/>
      <c r="X108" s="135"/>
      <c r="Y108" s="135"/>
      <c r="Z108" s="135"/>
      <c r="AA108" s="135"/>
      <c r="AB108" s="135"/>
      <c r="AC108" s="135"/>
      <c r="AD108" s="135"/>
      <c r="AE108" s="135"/>
      <c r="AF108" s="135"/>
      <c r="AG108" s="135"/>
    </row>
    <row r="109" spans="1:33" x14ac:dyDescent="0.2">
      <c r="A109" s="14"/>
      <c r="W109" s="135"/>
      <c r="X109" s="135"/>
      <c r="Y109" s="135"/>
      <c r="Z109" s="135"/>
      <c r="AA109" s="135"/>
      <c r="AB109" s="135"/>
      <c r="AC109" s="135"/>
      <c r="AD109" s="135"/>
      <c r="AE109" s="135"/>
      <c r="AF109" s="135"/>
      <c r="AG109" s="135"/>
    </row>
    <row r="110" spans="1:33" x14ac:dyDescent="0.2">
      <c r="A110" s="14"/>
      <c r="L110" s="14"/>
      <c r="W110" s="135"/>
      <c r="X110" s="135"/>
      <c r="Y110" s="135"/>
      <c r="Z110" s="135"/>
      <c r="AA110" s="135"/>
      <c r="AB110" s="135"/>
      <c r="AC110" s="135"/>
      <c r="AD110" s="135"/>
      <c r="AE110" s="135"/>
      <c r="AF110" s="135"/>
      <c r="AG110" s="135"/>
    </row>
    <row r="111" spans="1:33" x14ac:dyDescent="0.2">
      <c r="A111" s="14"/>
      <c r="L111" s="14"/>
      <c r="W111" s="135"/>
      <c r="X111" s="135"/>
      <c r="Y111" s="135"/>
      <c r="Z111" s="135"/>
      <c r="AA111" s="135"/>
      <c r="AB111" s="135"/>
      <c r="AC111" s="135"/>
      <c r="AD111" s="135"/>
      <c r="AE111" s="135"/>
      <c r="AF111" s="135"/>
      <c r="AG111" s="135"/>
    </row>
    <row r="112" spans="1:33" x14ac:dyDescent="0.2">
      <c r="A112" s="14"/>
      <c r="L112" s="14"/>
      <c r="W112" s="135"/>
      <c r="X112" s="135"/>
      <c r="Y112" s="135"/>
      <c r="Z112" s="135"/>
      <c r="AA112" s="135"/>
      <c r="AB112" s="135"/>
      <c r="AC112" s="135"/>
      <c r="AD112" s="135"/>
      <c r="AE112" s="135"/>
      <c r="AF112" s="135"/>
      <c r="AG112" s="135"/>
    </row>
    <row r="113" spans="1:33" x14ac:dyDescent="0.2">
      <c r="A113" s="14"/>
      <c r="L113" s="14"/>
      <c r="W113" s="135"/>
      <c r="X113" s="135"/>
      <c r="Y113" s="135"/>
      <c r="Z113" s="135"/>
      <c r="AA113" s="135"/>
      <c r="AB113" s="135"/>
      <c r="AC113" s="135"/>
      <c r="AD113" s="135"/>
      <c r="AE113" s="135"/>
      <c r="AF113" s="135"/>
      <c r="AG113" s="135"/>
    </row>
    <row r="114" spans="1:33" x14ac:dyDescent="0.2">
      <c r="A114" s="14"/>
      <c r="L114" s="14"/>
      <c r="W114" s="135"/>
      <c r="X114" s="135"/>
      <c r="Y114" s="135"/>
      <c r="Z114" s="135"/>
      <c r="AA114" s="135"/>
      <c r="AB114" s="135"/>
      <c r="AC114" s="135"/>
      <c r="AD114" s="135"/>
      <c r="AE114" s="135"/>
      <c r="AF114" s="135"/>
      <c r="AG114" s="135"/>
    </row>
    <row r="115" spans="1:33" x14ac:dyDescent="0.2">
      <c r="A115" s="14"/>
      <c r="L115" s="14"/>
      <c r="W115" s="135"/>
      <c r="X115" s="135"/>
      <c r="Y115" s="135"/>
      <c r="Z115" s="135"/>
      <c r="AA115" s="135"/>
      <c r="AB115" s="135"/>
      <c r="AC115" s="135"/>
      <c r="AD115" s="135"/>
      <c r="AE115" s="135"/>
      <c r="AF115" s="135"/>
      <c r="AG115" s="135"/>
    </row>
    <row r="116" spans="1:33" x14ac:dyDescent="0.2">
      <c r="A116" s="14"/>
      <c r="L116" s="14"/>
      <c r="W116" s="135"/>
      <c r="X116" s="135"/>
      <c r="Y116" s="135"/>
      <c r="Z116" s="135"/>
      <c r="AA116" s="135"/>
      <c r="AB116" s="135"/>
      <c r="AC116" s="135"/>
      <c r="AD116" s="135"/>
      <c r="AE116" s="135"/>
      <c r="AF116" s="135"/>
      <c r="AG116" s="135"/>
    </row>
    <row r="117" spans="1:33" x14ac:dyDescent="0.2">
      <c r="A117" s="14"/>
      <c r="L117" s="14"/>
      <c r="W117" s="135"/>
      <c r="X117" s="135"/>
      <c r="Y117" s="135"/>
      <c r="Z117" s="135"/>
      <c r="AA117" s="135"/>
      <c r="AB117" s="135"/>
      <c r="AC117" s="135"/>
      <c r="AD117" s="135"/>
      <c r="AE117" s="135"/>
      <c r="AF117" s="135"/>
      <c r="AG117" s="135"/>
    </row>
    <row r="118" spans="1:33" x14ac:dyDescent="0.2">
      <c r="A118" s="14"/>
      <c r="L118" s="14"/>
      <c r="W118" s="135"/>
      <c r="X118" s="135"/>
      <c r="Y118" s="135"/>
      <c r="Z118" s="135"/>
      <c r="AA118" s="135"/>
      <c r="AB118" s="135"/>
      <c r="AC118" s="135"/>
      <c r="AD118" s="135"/>
      <c r="AE118" s="135"/>
      <c r="AF118" s="135"/>
      <c r="AG118" s="135"/>
    </row>
    <row r="119" spans="1:33" x14ac:dyDescent="0.2">
      <c r="A119" s="14"/>
      <c r="L119" s="14"/>
      <c r="W119" s="135"/>
      <c r="X119" s="135"/>
      <c r="Y119" s="135"/>
      <c r="Z119" s="135"/>
      <c r="AA119" s="135"/>
      <c r="AB119" s="135"/>
      <c r="AC119" s="135"/>
      <c r="AD119" s="135"/>
      <c r="AE119" s="135"/>
      <c r="AF119" s="135"/>
      <c r="AG119" s="135"/>
    </row>
    <row r="120" spans="1:33" x14ac:dyDescent="0.2">
      <c r="A120" s="14"/>
      <c r="L120" s="14"/>
      <c r="W120" s="135"/>
      <c r="X120" s="135"/>
      <c r="Y120" s="135"/>
      <c r="Z120" s="135"/>
      <c r="AA120" s="135"/>
      <c r="AB120" s="135"/>
      <c r="AC120" s="135"/>
      <c r="AD120" s="135"/>
      <c r="AE120" s="135"/>
      <c r="AF120" s="135"/>
      <c r="AG120" s="135"/>
    </row>
    <row r="121" spans="1:33" x14ac:dyDescent="0.2">
      <c r="A121" s="14"/>
      <c r="L121" s="14"/>
      <c r="W121" s="135"/>
      <c r="X121" s="135"/>
      <c r="Y121" s="135"/>
      <c r="Z121" s="135"/>
      <c r="AA121" s="135"/>
      <c r="AB121" s="135"/>
      <c r="AC121" s="135"/>
      <c r="AD121" s="135"/>
      <c r="AE121" s="135"/>
      <c r="AF121" s="135"/>
      <c r="AG121" s="135"/>
    </row>
    <row r="122" spans="1:33" x14ac:dyDescent="0.2">
      <c r="A122" s="14"/>
      <c r="L122" s="14"/>
      <c r="W122" s="135"/>
      <c r="X122" s="135"/>
      <c r="Y122" s="135"/>
      <c r="Z122" s="135"/>
      <c r="AA122" s="135"/>
      <c r="AB122" s="135"/>
      <c r="AC122" s="135"/>
      <c r="AD122" s="135"/>
      <c r="AE122" s="135"/>
      <c r="AF122" s="135"/>
      <c r="AG122" s="135"/>
    </row>
    <row r="123" spans="1:33" x14ac:dyDescent="0.2">
      <c r="A123" s="14"/>
      <c r="L123" s="14"/>
      <c r="W123" s="135"/>
      <c r="X123" s="135"/>
      <c r="Y123" s="135"/>
      <c r="Z123" s="135"/>
      <c r="AA123" s="135"/>
      <c r="AB123" s="135"/>
      <c r="AC123" s="135"/>
      <c r="AD123" s="135"/>
      <c r="AE123" s="135"/>
      <c r="AF123" s="135"/>
      <c r="AG123" s="135"/>
    </row>
    <row r="124" spans="1:33" x14ac:dyDescent="0.2">
      <c r="A124" s="14"/>
      <c r="L124" s="14"/>
      <c r="W124" s="135"/>
      <c r="X124" s="135"/>
      <c r="Y124" s="135"/>
      <c r="Z124" s="135"/>
      <c r="AA124" s="135"/>
      <c r="AB124" s="135"/>
      <c r="AC124" s="135"/>
      <c r="AD124" s="135"/>
      <c r="AE124" s="135"/>
      <c r="AF124" s="135"/>
      <c r="AG124" s="135"/>
    </row>
    <row r="125" spans="1:33" x14ac:dyDescent="0.2">
      <c r="A125" s="14"/>
      <c r="L125" s="14"/>
      <c r="W125" s="135"/>
      <c r="X125" s="135"/>
      <c r="Y125" s="135"/>
      <c r="Z125" s="135"/>
      <c r="AA125" s="135"/>
      <c r="AB125" s="135"/>
      <c r="AC125" s="135"/>
      <c r="AD125" s="135"/>
      <c r="AE125" s="135"/>
      <c r="AF125" s="135"/>
      <c r="AG125" s="135"/>
    </row>
    <row r="126" spans="1:33" x14ac:dyDescent="0.2">
      <c r="A126" s="14"/>
      <c r="L126" s="14"/>
      <c r="W126" s="135"/>
      <c r="X126" s="135"/>
      <c r="Y126" s="135"/>
      <c r="Z126" s="135"/>
      <c r="AA126" s="135"/>
      <c r="AB126" s="135"/>
      <c r="AC126" s="135"/>
      <c r="AD126" s="135"/>
      <c r="AE126" s="135"/>
      <c r="AF126" s="135"/>
      <c r="AG126" s="135"/>
    </row>
    <row r="127" spans="1:33" x14ac:dyDescent="0.2">
      <c r="A127" s="14"/>
      <c r="L127" s="14"/>
      <c r="W127" s="135"/>
      <c r="X127" s="135"/>
      <c r="Y127" s="135"/>
      <c r="Z127" s="135"/>
      <c r="AA127" s="135"/>
      <c r="AB127" s="135"/>
      <c r="AC127" s="135"/>
      <c r="AD127" s="135"/>
      <c r="AE127" s="135"/>
      <c r="AF127" s="135"/>
      <c r="AG127" s="135"/>
    </row>
    <row r="128" spans="1:33" x14ac:dyDescent="0.2">
      <c r="A128" s="14"/>
      <c r="L128" s="14"/>
      <c r="W128" s="135"/>
      <c r="X128" s="135"/>
      <c r="Y128" s="135"/>
      <c r="Z128" s="135"/>
      <c r="AA128" s="135"/>
      <c r="AB128" s="135"/>
      <c r="AC128" s="135"/>
      <c r="AD128" s="135"/>
      <c r="AE128" s="135"/>
      <c r="AF128" s="135"/>
      <c r="AG128" s="135"/>
    </row>
    <row r="129" spans="1:33" x14ac:dyDescent="0.2">
      <c r="A129" s="14"/>
      <c r="L129" s="14"/>
      <c r="W129" s="135"/>
      <c r="X129" s="135"/>
      <c r="Y129" s="135"/>
      <c r="Z129" s="135"/>
      <c r="AA129" s="135"/>
      <c r="AB129" s="135"/>
      <c r="AC129" s="135"/>
      <c r="AD129" s="135"/>
      <c r="AE129" s="135"/>
      <c r="AF129" s="135"/>
      <c r="AG129" s="135"/>
    </row>
    <row r="130" spans="1:33" x14ac:dyDescent="0.2">
      <c r="A130" s="14"/>
      <c r="L130" s="14"/>
      <c r="W130" s="135"/>
      <c r="X130" s="135"/>
      <c r="Y130" s="135"/>
      <c r="Z130" s="135"/>
      <c r="AA130" s="135"/>
      <c r="AB130" s="135"/>
      <c r="AC130" s="135"/>
      <c r="AD130" s="135"/>
      <c r="AE130" s="135"/>
      <c r="AF130" s="135"/>
      <c r="AG130" s="135"/>
    </row>
    <row r="131" spans="1:33" x14ac:dyDescent="0.2">
      <c r="A131" s="14"/>
      <c r="L131" s="14"/>
      <c r="W131" s="135"/>
      <c r="X131" s="135"/>
      <c r="Y131" s="135"/>
      <c r="Z131" s="135"/>
      <c r="AA131" s="135"/>
      <c r="AB131" s="135"/>
      <c r="AC131" s="135"/>
      <c r="AD131" s="135"/>
      <c r="AE131" s="135"/>
      <c r="AF131" s="135"/>
      <c r="AG131" s="135"/>
    </row>
    <row r="132" spans="1:33" x14ac:dyDescent="0.2">
      <c r="A132" s="14"/>
      <c r="L132" s="14"/>
      <c r="W132" s="135"/>
      <c r="X132" s="135"/>
      <c r="Y132" s="135"/>
      <c r="Z132" s="135"/>
      <c r="AA132" s="135"/>
      <c r="AB132" s="135"/>
      <c r="AC132" s="135"/>
      <c r="AD132" s="135"/>
      <c r="AE132" s="135"/>
      <c r="AF132" s="135"/>
      <c r="AG132" s="135"/>
    </row>
    <row r="133" spans="1:33" x14ac:dyDescent="0.2">
      <c r="A133" s="14"/>
      <c r="L133" s="14"/>
      <c r="W133" s="135"/>
      <c r="X133" s="135"/>
      <c r="Y133" s="135"/>
      <c r="Z133" s="135"/>
      <c r="AA133" s="135"/>
      <c r="AB133" s="135"/>
      <c r="AC133" s="135"/>
      <c r="AD133" s="135"/>
      <c r="AE133" s="135"/>
      <c r="AF133" s="135"/>
      <c r="AG133" s="135"/>
    </row>
    <row r="134" spans="1:33" x14ac:dyDescent="0.2">
      <c r="A134" s="14"/>
      <c r="L134" s="14"/>
      <c r="W134" s="135"/>
      <c r="X134" s="135"/>
      <c r="Y134" s="135"/>
      <c r="Z134" s="135"/>
      <c r="AA134" s="135"/>
      <c r="AB134" s="135"/>
      <c r="AC134" s="135"/>
      <c r="AD134" s="135"/>
      <c r="AE134" s="135"/>
      <c r="AF134" s="135"/>
      <c r="AG134" s="135"/>
    </row>
    <row r="135" spans="1:33" x14ac:dyDescent="0.2">
      <c r="A135" s="14"/>
      <c r="L135" s="14"/>
      <c r="W135" s="135"/>
      <c r="X135" s="135"/>
      <c r="Y135" s="135"/>
      <c r="Z135" s="135"/>
      <c r="AA135" s="135"/>
      <c r="AB135" s="135"/>
      <c r="AC135" s="135"/>
      <c r="AD135" s="135"/>
      <c r="AE135" s="135"/>
      <c r="AF135" s="135"/>
      <c r="AG135" s="135"/>
    </row>
    <row r="136" spans="1:33" x14ac:dyDescent="0.2">
      <c r="A136" s="14"/>
      <c r="L136" s="14"/>
      <c r="W136" s="135"/>
      <c r="X136" s="135"/>
      <c r="Y136" s="135"/>
      <c r="Z136" s="135"/>
      <c r="AA136" s="135"/>
      <c r="AB136" s="135"/>
      <c r="AC136" s="135"/>
      <c r="AD136" s="135"/>
      <c r="AE136" s="135"/>
      <c r="AF136" s="135"/>
      <c r="AG136" s="135"/>
    </row>
    <row r="137" spans="1:33" x14ac:dyDescent="0.2">
      <c r="A137" s="14"/>
      <c r="L137" s="14"/>
      <c r="W137" s="135"/>
      <c r="X137" s="135"/>
      <c r="Y137" s="135"/>
      <c r="Z137" s="135"/>
      <c r="AA137" s="135"/>
      <c r="AB137" s="135"/>
      <c r="AC137" s="135"/>
      <c r="AD137" s="135"/>
      <c r="AE137" s="135"/>
      <c r="AF137" s="135"/>
      <c r="AG137" s="135"/>
    </row>
    <row r="138" spans="1:33" x14ac:dyDescent="0.2">
      <c r="A138" s="14"/>
      <c r="L138" s="14"/>
      <c r="W138" s="135"/>
      <c r="X138" s="135"/>
      <c r="Y138" s="135"/>
      <c r="Z138" s="135"/>
      <c r="AA138" s="135"/>
      <c r="AB138" s="135"/>
      <c r="AC138" s="135"/>
      <c r="AD138" s="135"/>
      <c r="AE138" s="135"/>
      <c r="AF138" s="135"/>
      <c r="AG138" s="135"/>
    </row>
    <row r="139" spans="1:33" x14ac:dyDescent="0.2">
      <c r="A139" s="14"/>
      <c r="L139" s="14"/>
      <c r="W139" s="135"/>
      <c r="X139" s="135"/>
      <c r="Y139" s="135"/>
      <c r="Z139" s="135"/>
      <c r="AA139" s="135"/>
      <c r="AB139" s="135"/>
      <c r="AC139" s="135"/>
      <c r="AD139" s="135"/>
      <c r="AE139" s="135"/>
      <c r="AF139" s="135"/>
      <c r="AG139" s="135"/>
    </row>
    <row r="140" spans="1:33" x14ac:dyDescent="0.2">
      <c r="A140" s="14"/>
      <c r="L140" s="14"/>
      <c r="W140" s="135"/>
      <c r="X140" s="135"/>
      <c r="Y140" s="135"/>
      <c r="Z140" s="135"/>
      <c r="AA140" s="135"/>
      <c r="AB140" s="135"/>
      <c r="AC140" s="135"/>
      <c r="AD140" s="135"/>
      <c r="AE140" s="135"/>
      <c r="AF140" s="135"/>
      <c r="AG140" s="135"/>
    </row>
    <row r="141" spans="1:33" x14ac:dyDescent="0.2">
      <c r="A141" s="14"/>
      <c r="L141" s="14"/>
      <c r="W141" s="135"/>
      <c r="X141" s="135"/>
      <c r="Y141" s="135"/>
      <c r="Z141" s="135"/>
      <c r="AA141" s="135"/>
      <c r="AB141" s="135"/>
      <c r="AC141" s="135"/>
      <c r="AD141" s="135"/>
      <c r="AE141" s="135"/>
      <c r="AF141" s="135"/>
      <c r="AG141" s="135"/>
    </row>
    <row r="142" spans="1:33" x14ac:dyDescent="0.2">
      <c r="A142" s="14"/>
      <c r="L142" s="14"/>
      <c r="W142" s="135"/>
      <c r="X142" s="135"/>
      <c r="Y142" s="135"/>
      <c r="Z142" s="135"/>
      <c r="AA142" s="135"/>
      <c r="AB142" s="135"/>
      <c r="AC142" s="135"/>
      <c r="AD142" s="135"/>
      <c r="AE142" s="135"/>
      <c r="AF142" s="135"/>
      <c r="AG142" s="135"/>
    </row>
    <row r="143" spans="1:33" x14ac:dyDescent="0.2">
      <c r="A143" s="14"/>
      <c r="L143" s="14"/>
      <c r="W143" s="135"/>
      <c r="X143" s="135"/>
      <c r="Y143" s="135"/>
      <c r="Z143" s="135"/>
      <c r="AA143" s="135"/>
      <c r="AB143" s="135"/>
      <c r="AC143" s="135"/>
      <c r="AD143" s="135"/>
      <c r="AE143" s="135"/>
      <c r="AF143" s="135"/>
      <c r="AG143" s="135"/>
    </row>
    <row r="144" spans="1:33" x14ac:dyDescent="0.2">
      <c r="A144" s="14"/>
      <c r="L144" s="14"/>
      <c r="W144" s="135"/>
      <c r="X144" s="135"/>
      <c r="Y144" s="135"/>
      <c r="Z144" s="135"/>
      <c r="AA144" s="135"/>
      <c r="AB144" s="135"/>
      <c r="AC144" s="135"/>
      <c r="AD144" s="135"/>
      <c r="AE144" s="135"/>
      <c r="AF144" s="135"/>
      <c r="AG144" s="135"/>
    </row>
    <row r="145" spans="1:33" x14ac:dyDescent="0.2">
      <c r="A145" s="14"/>
      <c r="L145" s="14"/>
      <c r="W145" s="135"/>
      <c r="X145" s="135"/>
      <c r="Y145" s="135"/>
      <c r="Z145" s="135"/>
      <c r="AA145" s="135"/>
      <c r="AB145" s="135"/>
      <c r="AC145" s="135"/>
      <c r="AD145" s="135"/>
      <c r="AE145" s="135"/>
      <c r="AF145" s="135"/>
      <c r="AG145" s="135"/>
    </row>
    <row r="146" spans="1:33" x14ac:dyDescent="0.2">
      <c r="A146" s="14"/>
      <c r="L146" s="14"/>
      <c r="W146" s="135"/>
      <c r="X146" s="135"/>
      <c r="Y146" s="135"/>
      <c r="Z146" s="135"/>
      <c r="AA146" s="135"/>
      <c r="AB146" s="135"/>
      <c r="AC146" s="135"/>
      <c r="AD146" s="135"/>
      <c r="AE146" s="135"/>
      <c r="AF146" s="135"/>
      <c r="AG146" s="135"/>
    </row>
    <row r="147" spans="1:33" x14ac:dyDescent="0.2">
      <c r="A147" s="14"/>
      <c r="L147" s="14"/>
      <c r="W147" s="135"/>
      <c r="X147" s="135"/>
      <c r="Y147" s="135"/>
      <c r="Z147" s="135"/>
      <c r="AA147" s="135"/>
      <c r="AB147" s="135"/>
      <c r="AC147" s="135"/>
      <c r="AD147" s="135"/>
      <c r="AE147" s="135"/>
      <c r="AF147" s="135"/>
      <c r="AG147" s="135"/>
    </row>
    <row r="148" spans="1:33" x14ac:dyDescent="0.2">
      <c r="A148" s="14"/>
      <c r="L148" s="14"/>
      <c r="W148" s="135"/>
      <c r="X148" s="135"/>
      <c r="Y148" s="135"/>
      <c r="Z148" s="135"/>
      <c r="AA148" s="135"/>
      <c r="AB148" s="135"/>
      <c r="AC148" s="135"/>
      <c r="AD148" s="135"/>
      <c r="AE148" s="135"/>
      <c r="AF148" s="135"/>
      <c r="AG148" s="135"/>
    </row>
    <row r="149" spans="1:33" x14ac:dyDescent="0.2">
      <c r="A149" s="14"/>
      <c r="L149" s="14"/>
      <c r="W149" s="135"/>
      <c r="X149" s="135"/>
      <c r="Y149" s="135"/>
      <c r="Z149" s="135"/>
      <c r="AA149" s="135"/>
      <c r="AB149" s="135"/>
      <c r="AC149" s="135"/>
      <c r="AD149" s="135"/>
      <c r="AE149" s="135"/>
      <c r="AF149" s="135"/>
      <c r="AG149" s="135"/>
    </row>
    <row r="150" spans="1:33" x14ac:dyDescent="0.2">
      <c r="A150" s="14"/>
      <c r="L150" s="14"/>
    </row>
    <row r="151" spans="1:33" x14ac:dyDescent="0.2">
      <c r="A151" s="14"/>
      <c r="L151" s="14"/>
      <c r="X151" s="332"/>
    </row>
    <row r="152" spans="1:33" x14ac:dyDescent="0.2">
      <c r="A152" s="14"/>
      <c r="L152" s="14"/>
      <c r="X152" s="335"/>
    </row>
    <row r="153" spans="1:33" x14ac:dyDescent="0.2">
      <c r="A153" s="14"/>
      <c r="L153" s="14"/>
      <c r="X153" s="179"/>
    </row>
    <row r="154" spans="1:33" x14ac:dyDescent="0.2">
      <c r="A154" s="14"/>
      <c r="L154" s="14"/>
    </row>
    <row r="155" spans="1:33" x14ac:dyDescent="0.2">
      <c r="A155" s="14"/>
      <c r="L155" s="14"/>
    </row>
    <row r="156" spans="1:33" x14ac:dyDescent="0.2">
      <c r="A156" s="14"/>
      <c r="L156" s="14"/>
    </row>
    <row r="157" spans="1:33" x14ac:dyDescent="0.2">
      <c r="A157" s="14"/>
      <c r="L157" s="14"/>
    </row>
    <row r="158" spans="1:33" x14ac:dyDescent="0.2">
      <c r="A158" s="14"/>
      <c r="L158" s="14"/>
    </row>
    <row r="159" spans="1:33" x14ac:dyDescent="0.2">
      <c r="A159" s="14"/>
      <c r="L159" s="14"/>
    </row>
    <row r="160" spans="1:33" x14ac:dyDescent="0.2">
      <c r="A160" s="14"/>
      <c r="L160" s="14"/>
    </row>
    <row r="161" spans="1:12" x14ac:dyDescent="0.2">
      <c r="A161" s="14"/>
      <c r="L161" s="14"/>
    </row>
    <row r="162" spans="1:12" ht="12.75" customHeight="1" x14ac:dyDescent="0.2">
      <c r="A162" s="14"/>
      <c r="L162" s="14"/>
    </row>
    <row r="163" spans="1:12" ht="12.75" customHeight="1" x14ac:dyDescent="0.2">
      <c r="A163" s="14"/>
      <c r="L163" s="14"/>
    </row>
    <row r="164" spans="1:12" ht="12.75" customHeight="1" x14ac:dyDescent="0.2">
      <c r="A164" s="14"/>
      <c r="L164" s="14"/>
    </row>
    <row r="165" spans="1:12" ht="12.75" customHeight="1" x14ac:dyDescent="0.2">
      <c r="A165" s="14"/>
      <c r="L165" s="14"/>
    </row>
    <row r="166" spans="1:12" ht="12.75" customHeight="1" x14ac:dyDescent="0.2">
      <c r="A166" s="14"/>
      <c r="L166" s="14"/>
    </row>
    <row r="167" spans="1:12" ht="12.75" customHeight="1" x14ac:dyDescent="0.2">
      <c r="A167" s="14"/>
      <c r="L167" s="14"/>
    </row>
    <row r="168" spans="1:12" ht="12.75" customHeight="1" x14ac:dyDescent="0.2">
      <c r="A168" s="14"/>
      <c r="L168" s="14"/>
    </row>
    <row r="169" spans="1:12" ht="12.75" customHeight="1" x14ac:dyDescent="0.2">
      <c r="A169" s="14"/>
      <c r="L169" s="14"/>
    </row>
    <row r="170" spans="1:12" ht="12.75" customHeight="1" x14ac:dyDescent="0.2">
      <c r="A170" s="14"/>
      <c r="L170" s="14"/>
    </row>
    <row r="171" spans="1:12" ht="12.75" customHeight="1" x14ac:dyDescent="0.2">
      <c r="A171" s="14"/>
      <c r="L171" s="14"/>
    </row>
    <row r="172" spans="1:12" ht="12.75" customHeight="1" x14ac:dyDescent="0.2">
      <c r="A172" s="14"/>
      <c r="L172" s="14"/>
    </row>
    <row r="173" spans="1:12" ht="12.75" customHeight="1" x14ac:dyDescent="0.2">
      <c r="A173" s="14"/>
      <c r="L173" s="14"/>
    </row>
  </sheetData>
  <mergeCells count="33">
    <mergeCell ref="A1:K1"/>
    <mergeCell ref="L1:V1"/>
    <mergeCell ref="W1:AG1"/>
    <mergeCell ref="A3:A17"/>
    <mergeCell ref="L3:L17"/>
    <mergeCell ref="W3:W17"/>
    <mergeCell ref="A18:A30"/>
    <mergeCell ref="L18:L30"/>
    <mergeCell ref="W18:W30"/>
    <mergeCell ref="A31:A42"/>
    <mergeCell ref="L31:L42"/>
    <mergeCell ref="W31:W42"/>
    <mergeCell ref="A43:A53"/>
    <mergeCell ref="L43:L53"/>
    <mergeCell ref="W43:W53"/>
    <mergeCell ref="A54:A61"/>
    <mergeCell ref="L54:L61"/>
    <mergeCell ref="W54:W61"/>
    <mergeCell ref="B87:K87"/>
    <mergeCell ref="M87:V87"/>
    <mergeCell ref="A62:A69"/>
    <mergeCell ref="L62:L69"/>
    <mergeCell ref="W62:W69"/>
    <mergeCell ref="A72:K72"/>
    <mergeCell ref="L72:V72"/>
    <mergeCell ref="A74:A76"/>
    <mergeCell ref="L74:L77"/>
    <mergeCell ref="W74:W77"/>
    <mergeCell ref="A78:A80"/>
    <mergeCell ref="L79:L82"/>
    <mergeCell ref="W79:W82"/>
    <mergeCell ref="B86:K86"/>
    <mergeCell ref="M86:V86"/>
  </mergeCells>
  <printOptions horizontalCentered="1"/>
  <pageMargins left="0.31496062992125984" right="0.31496062992125984" top="0.35433070866141736" bottom="0.15748031496062992" header="0.31496062992125984" footer="0.31496062992125984"/>
  <pageSetup paperSize="9" scale="60" orientation="portrait" r:id="rId1"/>
  <rowBreaks count="1" manualBreakCount="1">
    <brk id="71" max="16383" man="1"/>
  </rowBreaks>
  <colBreaks count="2" manualBreakCount="2">
    <brk id="11" max="1048575" man="1"/>
    <brk id="2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2"/>
  <sheetViews>
    <sheetView zoomScaleNormal="100" workbookViewId="0">
      <selection activeCell="I23" sqref="I23"/>
    </sheetView>
  </sheetViews>
  <sheetFormatPr defaultColWidth="9.140625" defaultRowHeight="15.75" x14ac:dyDescent="0.25"/>
  <cols>
    <col min="1" max="1" width="3.85546875" style="756" bestFit="1" customWidth="1"/>
    <col min="2" max="2" width="48" style="756" customWidth="1"/>
    <col min="3" max="3" width="12.42578125" style="756" customWidth="1"/>
    <col min="4" max="4" width="14.5703125" style="756" customWidth="1"/>
    <col min="5" max="8" width="8.140625" style="756" bestFit="1" customWidth="1"/>
    <col min="9" max="9" width="21.85546875" style="756" customWidth="1"/>
    <col min="10" max="10" width="3.85546875" style="756" bestFit="1" customWidth="1"/>
    <col min="11" max="11" width="9.28515625" style="756" bestFit="1" customWidth="1"/>
    <col min="12" max="12" width="30.28515625" style="756" bestFit="1" customWidth="1"/>
    <col min="13" max="19" width="9.140625" style="756"/>
    <col min="20" max="20" width="14.42578125" style="756" customWidth="1"/>
    <col min="21" max="16384" width="9.140625" style="756"/>
  </cols>
  <sheetData>
    <row r="1" spans="1:20" ht="49.5" customHeight="1" x14ac:dyDescent="0.25">
      <c r="A1" s="1220" t="s">
        <v>1527</v>
      </c>
      <c r="B1" s="1221"/>
      <c r="C1" s="1221"/>
      <c r="D1" s="1221"/>
      <c r="E1" s="1221"/>
      <c r="F1" s="1221"/>
      <c r="G1" s="1221"/>
      <c r="H1" s="1221"/>
      <c r="I1" s="1222"/>
      <c r="J1" s="1219" t="s">
        <v>1493</v>
      </c>
      <c r="K1" s="1219"/>
      <c r="L1" s="1219"/>
      <c r="M1" s="1219"/>
      <c r="N1" s="1219"/>
      <c r="O1" s="1219"/>
      <c r="P1" s="1219"/>
      <c r="Q1" s="1219"/>
      <c r="R1" s="1219"/>
      <c r="S1" s="1219"/>
      <c r="T1" s="1219"/>
    </row>
    <row r="2" spans="1:20" ht="46.5" customHeight="1" x14ac:dyDescent="0.25">
      <c r="A2" s="861" t="s">
        <v>1528</v>
      </c>
      <c r="B2" s="862" t="s">
        <v>1529</v>
      </c>
      <c r="C2" s="862" t="s">
        <v>1530</v>
      </c>
      <c r="D2" s="863" t="s">
        <v>1531</v>
      </c>
      <c r="E2" s="861" t="s">
        <v>1532</v>
      </c>
      <c r="F2" s="861" t="s">
        <v>1533</v>
      </c>
      <c r="G2" s="861" t="s">
        <v>1534</v>
      </c>
      <c r="H2" s="861" t="s">
        <v>1535</v>
      </c>
      <c r="I2" s="864" t="s">
        <v>1536</v>
      </c>
      <c r="J2" s="871" t="s">
        <v>12</v>
      </c>
      <c r="K2" s="757" t="s">
        <v>1494</v>
      </c>
      <c r="L2" s="758" t="s">
        <v>140</v>
      </c>
      <c r="M2" s="757" t="s">
        <v>141</v>
      </c>
      <c r="N2" s="757" t="s">
        <v>1483</v>
      </c>
      <c r="O2" s="757" t="s">
        <v>1484</v>
      </c>
      <c r="P2" s="757" t="s">
        <v>1461</v>
      </c>
      <c r="Q2" s="757" t="s">
        <v>1485</v>
      </c>
      <c r="R2" s="757" t="s">
        <v>1486</v>
      </c>
      <c r="S2" s="757" t="s">
        <v>1464</v>
      </c>
      <c r="T2" s="757" t="s">
        <v>1487</v>
      </c>
    </row>
    <row r="3" spans="1:20" x14ac:dyDescent="0.25">
      <c r="A3" s="874">
        <v>1</v>
      </c>
      <c r="B3" s="873" t="s">
        <v>1537</v>
      </c>
      <c r="C3" s="865">
        <v>4</v>
      </c>
      <c r="D3" s="866" t="s">
        <v>1538</v>
      </c>
      <c r="E3" s="865">
        <v>3</v>
      </c>
      <c r="F3" s="865">
        <v>0</v>
      </c>
      <c r="G3" s="865">
        <v>15</v>
      </c>
      <c r="H3" s="865">
        <v>0</v>
      </c>
      <c r="I3" s="866" t="s">
        <v>1539</v>
      </c>
      <c r="J3" s="618">
        <v>1</v>
      </c>
      <c r="K3" s="619" t="s">
        <v>1065</v>
      </c>
      <c r="L3" s="621" t="s">
        <v>91</v>
      </c>
      <c r="M3" s="618">
        <v>5</v>
      </c>
      <c r="N3" s="282">
        <f>O3+P3</f>
        <v>15</v>
      </c>
      <c r="O3" s="759">
        <v>5</v>
      </c>
      <c r="P3" s="759">
        <v>10</v>
      </c>
      <c r="Q3" s="282">
        <f>R3+S3</f>
        <v>3</v>
      </c>
      <c r="R3" s="759">
        <v>1</v>
      </c>
      <c r="S3" s="759">
        <v>2</v>
      </c>
      <c r="T3" s="760" t="s">
        <v>101</v>
      </c>
    </row>
    <row r="4" spans="1:20" x14ac:dyDescent="0.25">
      <c r="A4" s="874">
        <v>1</v>
      </c>
      <c r="B4" s="873" t="s">
        <v>1540</v>
      </c>
      <c r="C4" s="865">
        <v>4</v>
      </c>
      <c r="D4" s="866" t="s">
        <v>1538</v>
      </c>
      <c r="E4" s="865">
        <v>2</v>
      </c>
      <c r="F4" s="865">
        <v>1</v>
      </c>
      <c r="G4" s="865">
        <v>10</v>
      </c>
      <c r="H4" s="865">
        <v>5</v>
      </c>
      <c r="I4" s="866" t="s">
        <v>1539</v>
      </c>
      <c r="J4" s="618">
        <v>1</v>
      </c>
      <c r="K4" s="619" t="s">
        <v>1495</v>
      </c>
      <c r="L4" s="621" t="s">
        <v>1496</v>
      </c>
      <c r="M4" s="618">
        <v>5</v>
      </c>
      <c r="N4" s="282">
        <f t="shared" ref="N4:N22" si="0">O4+P4</f>
        <v>20</v>
      </c>
      <c r="O4" s="759">
        <v>10</v>
      </c>
      <c r="P4" s="759">
        <v>10</v>
      </c>
      <c r="Q4" s="282">
        <f t="shared" ref="Q4:Q22" si="1">R4+S4</f>
        <v>4</v>
      </c>
      <c r="R4" s="759">
        <v>2</v>
      </c>
      <c r="S4" s="759">
        <v>2</v>
      </c>
      <c r="T4" s="760" t="s">
        <v>667</v>
      </c>
    </row>
    <row r="5" spans="1:20" x14ac:dyDescent="0.25">
      <c r="A5" s="874">
        <v>1</v>
      </c>
      <c r="B5" s="873" t="s">
        <v>1541</v>
      </c>
      <c r="C5" s="865">
        <v>4</v>
      </c>
      <c r="D5" s="866" t="s">
        <v>1542</v>
      </c>
      <c r="E5" s="865">
        <v>2</v>
      </c>
      <c r="F5" s="865">
        <v>1</v>
      </c>
      <c r="G5" s="865">
        <v>10</v>
      </c>
      <c r="H5" s="865">
        <v>5</v>
      </c>
      <c r="I5" s="866" t="s">
        <v>1539</v>
      </c>
      <c r="J5" s="618">
        <v>1</v>
      </c>
      <c r="K5" s="619" t="s">
        <v>1497</v>
      </c>
      <c r="L5" s="263" t="s">
        <v>1498</v>
      </c>
      <c r="M5" s="619">
        <v>5</v>
      </c>
      <c r="N5" s="282">
        <f t="shared" si="0"/>
        <v>15</v>
      </c>
      <c r="O5" s="759">
        <v>5</v>
      </c>
      <c r="P5" s="759">
        <v>10</v>
      </c>
      <c r="Q5" s="282">
        <f t="shared" si="1"/>
        <v>3</v>
      </c>
      <c r="R5" s="759">
        <v>2</v>
      </c>
      <c r="S5" s="759">
        <v>1</v>
      </c>
      <c r="T5" s="760" t="s">
        <v>101</v>
      </c>
    </row>
    <row r="6" spans="1:20" x14ac:dyDescent="0.25">
      <c r="A6" s="874">
        <v>1</v>
      </c>
      <c r="B6" s="873" t="s">
        <v>1543</v>
      </c>
      <c r="C6" s="865">
        <v>3</v>
      </c>
      <c r="D6" s="866" t="s">
        <v>1542</v>
      </c>
      <c r="E6" s="865">
        <v>0</v>
      </c>
      <c r="F6" s="865">
        <v>2</v>
      </c>
      <c r="G6" s="865">
        <v>0</v>
      </c>
      <c r="H6" s="865">
        <v>10</v>
      </c>
      <c r="I6" s="866" t="s">
        <v>1539</v>
      </c>
      <c r="J6" s="618"/>
      <c r="K6" s="619"/>
      <c r="L6" s="263" t="s">
        <v>1499</v>
      </c>
      <c r="M6" s="619"/>
      <c r="N6" s="282"/>
      <c r="O6" s="759"/>
      <c r="P6" s="759"/>
      <c r="Q6" s="282"/>
      <c r="R6" s="759"/>
      <c r="S6" s="759"/>
      <c r="T6" s="760"/>
    </row>
    <row r="7" spans="1:20" x14ac:dyDescent="0.25">
      <c r="A7" s="874">
        <v>1</v>
      </c>
      <c r="B7" s="873" t="s">
        <v>1544</v>
      </c>
      <c r="C7" s="865">
        <v>3</v>
      </c>
      <c r="D7" s="866" t="s">
        <v>1542</v>
      </c>
      <c r="E7" s="865">
        <v>1</v>
      </c>
      <c r="F7" s="865">
        <v>2</v>
      </c>
      <c r="G7" s="865">
        <v>5</v>
      </c>
      <c r="H7" s="865">
        <v>10</v>
      </c>
      <c r="I7" s="866" t="s">
        <v>1539</v>
      </c>
      <c r="J7" s="618">
        <v>1</v>
      </c>
      <c r="K7" s="619" t="s">
        <v>1500</v>
      </c>
      <c r="L7" s="931" t="s">
        <v>1501</v>
      </c>
      <c r="M7" s="619">
        <v>5</v>
      </c>
      <c r="N7" s="282">
        <f t="shared" si="0"/>
        <v>15</v>
      </c>
      <c r="O7" s="759">
        <v>10</v>
      </c>
      <c r="P7" s="759">
        <v>5</v>
      </c>
      <c r="Q7" s="282">
        <f t="shared" si="1"/>
        <v>3</v>
      </c>
      <c r="R7" s="759">
        <v>2</v>
      </c>
      <c r="S7" s="759">
        <v>1</v>
      </c>
      <c r="T7" s="760" t="s">
        <v>667</v>
      </c>
    </row>
    <row r="8" spans="1:20" x14ac:dyDescent="0.25">
      <c r="A8" s="874">
        <v>1</v>
      </c>
      <c r="B8" s="873" t="s">
        <v>1545</v>
      </c>
      <c r="C8" s="865">
        <v>4</v>
      </c>
      <c r="D8" s="866" t="s">
        <v>1538</v>
      </c>
      <c r="E8" s="865">
        <v>1</v>
      </c>
      <c r="F8" s="865">
        <v>1</v>
      </c>
      <c r="G8" s="865">
        <v>5</v>
      </c>
      <c r="H8" s="865">
        <v>5</v>
      </c>
      <c r="I8" s="866" t="s">
        <v>1539</v>
      </c>
      <c r="J8" s="618">
        <v>1</v>
      </c>
      <c r="K8" s="619" t="s">
        <v>1502</v>
      </c>
      <c r="L8" s="931" t="s">
        <v>1503</v>
      </c>
      <c r="M8" s="619">
        <v>5</v>
      </c>
      <c r="N8" s="282">
        <f t="shared" si="0"/>
        <v>15</v>
      </c>
      <c r="O8" s="759">
        <v>10</v>
      </c>
      <c r="P8" s="759">
        <v>5</v>
      </c>
      <c r="Q8" s="282">
        <f t="shared" si="1"/>
        <v>3</v>
      </c>
      <c r="R8" s="759">
        <v>2</v>
      </c>
      <c r="S8" s="759">
        <v>1</v>
      </c>
      <c r="T8" s="760" t="s">
        <v>667</v>
      </c>
    </row>
    <row r="9" spans="1:20" x14ac:dyDescent="0.25">
      <c r="A9" s="874">
        <v>1</v>
      </c>
      <c r="B9" s="873" t="s">
        <v>1546</v>
      </c>
      <c r="C9" s="865">
        <v>4</v>
      </c>
      <c r="D9" s="866" t="s">
        <v>1538</v>
      </c>
      <c r="E9" s="865">
        <v>2</v>
      </c>
      <c r="F9" s="865">
        <v>1</v>
      </c>
      <c r="G9" s="865">
        <v>10</v>
      </c>
      <c r="H9" s="865">
        <v>5</v>
      </c>
      <c r="I9" s="866" t="s">
        <v>1539</v>
      </c>
      <c r="J9" s="618">
        <v>1</v>
      </c>
      <c r="K9" s="619" t="s">
        <v>1015</v>
      </c>
      <c r="L9" s="931" t="s">
        <v>1016</v>
      </c>
      <c r="M9" s="619">
        <v>5</v>
      </c>
      <c r="N9" s="282">
        <f t="shared" si="0"/>
        <v>15</v>
      </c>
      <c r="O9" s="759">
        <v>10</v>
      </c>
      <c r="P9" s="759">
        <v>5</v>
      </c>
      <c r="Q9" s="282">
        <f t="shared" si="1"/>
        <v>3</v>
      </c>
      <c r="R9" s="759">
        <v>2</v>
      </c>
      <c r="S9" s="759">
        <v>1</v>
      </c>
      <c r="T9" s="760" t="s">
        <v>667</v>
      </c>
    </row>
    <row r="10" spans="1:20" x14ac:dyDescent="0.25">
      <c r="A10" s="874">
        <v>1</v>
      </c>
      <c r="B10" s="873" t="s">
        <v>1547</v>
      </c>
      <c r="C10" s="865">
        <v>4</v>
      </c>
      <c r="D10" s="866" t="s">
        <v>1542</v>
      </c>
      <c r="E10" s="865">
        <v>2</v>
      </c>
      <c r="F10" s="865">
        <v>1</v>
      </c>
      <c r="G10" s="865">
        <v>10</v>
      </c>
      <c r="H10" s="865">
        <v>5</v>
      </c>
      <c r="I10" s="866" t="s">
        <v>1539</v>
      </c>
      <c r="J10" s="618">
        <v>1</v>
      </c>
      <c r="K10" s="619" t="s">
        <v>1504</v>
      </c>
      <c r="L10" s="263" t="s">
        <v>1505</v>
      </c>
      <c r="M10" s="619">
        <v>5</v>
      </c>
      <c r="N10" s="282">
        <f t="shared" si="0"/>
        <v>20</v>
      </c>
      <c r="O10" s="759">
        <v>10</v>
      </c>
      <c r="P10" s="759">
        <v>10</v>
      </c>
      <c r="Q10" s="282">
        <f t="shared" si="1"/>
        <v>4</v>
      </c>
      <c r="R10" s="759">
        <v>2</v>
      </c>
      <c r="S10" s="759">
        <v>2</v>
      </c>
      <c r="T10" s="760" t="s">
        <v>101</v>
      </c>
    </row>
    <row r="11" spans="1:20" x14ac:dyDescent="0.25">
      <c r="A11" s="867"/>
      <c r="B11" s="863" t="s">
        <v>1548</v>
      </c>
      <c r="C11" s="868">
        <v>30</v>
      </c>
      <c r="D11" s="863" t="s">
        <v>1549</v>
      </c>
      <c r="E11" s="868">
        <v>13</v>
      </c>
      <c r="F11" s="868">
        <v>9</v>
      </c>
      <c r="G11" s="868">
        <v>65</v>
      </c>
      <c r="H11" s="868">
        <v>45</v>
      </c>
      <c r="I11" s="867"/>
      <c r="J11" s="618">
        <v>1</v>
      </c>
      <c r="K11" s="619" t="s">
        <v>1506</v>
      </c>
      <c r="L11" s="263" t="s">
        <v>1507</v>
      </c>
      <c r="M11" s="619">
        <v>5</v>
      </c>
      <c r="N11" s="282">
        <f t="shared" si="0"/>
        <v>15</v>
      </c>
      <c r="O11" s="761">
        <v>5</v>
      </c>
      <c r="P11" s="761">
        <v>10</v>
      </c>
      <c r="Q11" s="282">
        <f t="shared" si="1"/>
        <v>3</v>
      </c>
      <c r="R11" s="761">
        <v>1</v>
      </c>
      <c r="S11" s="761">
        <v>2</v>
      </c>
      <c r="T11" s="760" t="s">
        <v>101</v>
      </c>
    </row>
    <row r="12" spans="1:20" x14ac:dyDescent="0.25">
      <c r="A12" s="867"/>
      <c r="B12" s="867"/>
      <c r="C12" s="867"/>
      <c r="D12" s="867"/>
      <c r="E12" s="867"/>
      <c r="F12" s="867"/>
      <c r="G12" s="867"/>
      <c r="H12" s="867"/>
      <c r="I12" s="867"/>
      <c r="J12" s="872"/>
      <c r="K12" s="762"/>
      <c r="L12" s="763" t="s">
        <v>1488</v>
      </c>
      <c r="M12" s="762">
        <f>SUM(M3:M11)-M8-M9</f>
        <v>30</v>
      </c>
      <c r="N12" s="764">
        <f t="shared" si="0"/>
        <v>100</v>
      </c>
      <c r="O12" s="765">
        <f>SUM(O3:O11)-O8-O9</f>
        <v>45</v>
      </c>
      <c r="P12" s="765">
        <f>SUM(P3:P11)-P8-P9</f>
        <v>55</v>
      </c>
      <c r="Q12" s="764">
        <f t="shared" si="1"/>
        <v>20</v>
      </c>
      <c r="R12" s="765">
        <f>SUM(R3:R11)-R8-R9</f>
        <v>10</v>
      </c>
      <c r="S12" s="765">
        <f>SUM(S3:S11)-S8-S9</f>
        <v>10</v>
      </c>
      <c r="T12" s="766" t="s">
        <v>1508</v>
      </c>
    </row>
    <row r="13" spans="1:20" x14ac:dyDescent="0.25">
      <c r="A13" s="880">
        <v>2</v>
      </c>
      <c r="B13" s="866" t="s">
        <v>53</v>
      </c>
      <c r="C13" s="865">
        <v>3</v>
      </c>
      <c r="D13" s="866" t="s">
        <v>1542</v>
      </c>
      <c r="E13" s="865">
        <v>0</v>
      </c>
      <c r="F13" s="865">
        <v>0</v>
      </c>
      <c r="G13" s="865">
        <v>0</v>
      </c>
      <c r="H13" s="865">
        <v>0</v>
      </c>
      <c r="I13" s="866" t="s">
        <v>1539</v>
      </c>
      <c r="J13" s="872"/>
      <c r="K13" s="762"/>
      <c r="L13" s="763"/>
      <c r="M13" s="762"/>
      <c r="N13" s="764"/>
      <c r="O13" s="765"/>
      <c r="P13" s="765"/>
      <c r="Q13" s="764"/>
      <c r="R13" s="765"/>
      <c r="S13" s="765"/>
      <c r="T13" s="766"/>
    </row>
    <row r="14" spans="1:20" x14ac:dyDescent="0.25">
      <c r="A14" s="880">
        <v>2</v>
      </c>
      <c r="B14" s="866" t="s">
        <v>290</v>
      </c>
      <c r="C14" s="865">
        <v>5</v>
      </c>
      <c r="D14" s="866" t="s">
        <v>1542</v>
      </c>
      <c r="E14" s="865">
        <v>1</v>
      </c>
      <c r="F14" s="865">
        <v>2</v>
      </c>
      <c r="G14" s="865">
        <v>5</v>
      </c>
      <c r="H14" s="865">
        <v>10</v>
      </c>
      <c r="I14" s="866" t="s">
        <v>1539</v>
      </c>
      <c r="J14" s="618">
        <v>2</v>
      </c>
      <c r="K14" s="619" t="s">
        <v>1490</v>
      </c>
      <c r="L14" s="621" t="s">
        <v>53</v>
      </c>
      <c r="M14" s="619">
        <v>3</v>
      </c>
      <c r="N14" s="282">
        <f t="shared" si="0"/>
        <v>0</v>
      </c>
      <c r="O14" s="759">
        <v>0</v>
      </c>
      <c r="P14" s="759">
        <v>0</v>
      </c>
      <c r="Q14" s="282">
        <f t="shared" si="1"/>
        <v>0</v>
      </c>
      <c r="R14" s="759">
        <v>0</v>
      </c>
      <c r="S14" s="759">
        <v>0</v>
      </c>
      <c r="T14" s="760" t="s">
        <v>101</v>
      </c>
    </row>
    <row r="15" spans="1:20" x14ac:dyDescent="0.25">
      <c r="A15" s="880">
        <v>2</v>
      </c>
      <c r="B15" s="866" t="s">
        <v>188</v>
      </c>
      <c r="C15" s="865">
        <v>5</v>
      </c>
      <c r="D15" s="866" t="s">
        <v>1538</v>
      </c>
      <c r="E15" s="865">
        <v>2</v>
      </c>
      <c r="F15" s="865">
        <v>2</v>
      </c>
      <c r="G15" s="865">
        <v>10</v>
      </c>
      <c r="H15" s="865">
        <v>10</v>
      </c>
      <c r="I15" s="866" t="s">
        <v>1539</v>
      </c>
      <c r="J15" s="618">
        <v>2</v>
      </c>
      <c r="K15" s="619" t="s">
        <v>1509</v>
      </c>
      <c r="L15" s="621" t="s">
        <v>1510</v>
      </c>
      <c r="M15" s="619">
        <v>5</v>
      </c>
      <c r="N15" s="282">
        <f t="shared" si="0"/>
        <v>15</v>
      </c>
      <c r="O15" s="759">
        <v>10</v>
      </c>
      <c r="P15" s="759">
        <v>5</v>
      </c>
      <c r="Q15" s="282">
        <f t="shared" si="1"/>
        <v>3</v>
      </c>
      <c r="R15" s="759">
        <v>2</v>
      </c>
      <c r="S15" s="759">
        <v>1</v>
      </c>
      <c r="T15" s="760" t="s">
        <v>667</v>
      </c>
    </row>
    <row r="16" spans="1:20" x14ac:dyDescent="0.25">
      <c r="A16" s="880">
        <v>2</v>
      </c>
      <c r="B16" s="866" t="s">
        <v>1556</v>
      </c>
      <c r="C16" s="865">
        <v>4</v>
      </c>
      <c r="D16" s="866" t="s">
        <v>1542</v>
      </c>
      <c r="E16" s="865">
        <v>2</v>
      </c>
      <c r="F16" s="865">
        <v>1</v>
      </c>
      <c r="G16" s="865">
        <v>10</v>
      </c>
      <c r="H16" s="865">
        <v>5</v>
      </c>
      <c r="I16" s="866" t="s">
        <v>1539</v>
      </c>
      <c r="J16" s="618">
        <v>2</v>
      </c>
      <c r="K16" s="619" t="s">
        <v>1511</v>
      </c>
      <c r="L16" s="621" t="s">
        <v>1512</v>
      </c>
      <c r="M16" s="619">
        <v>4</v>
      </c>
      <c r="N16" s="282">
        <f t="shared" si="0"/>
        <v>20</v>
      </c>
      <c r="O16" s="759">
        <v>10</v>
      </c>
      <c r="P16" s="759">
        <v>10</v>
      </c>
      <c r="Q16" s="282">
        <f t="shared" si="1"/>
        <v>4</v>
      </c>
      <c r="R16" s="759">
        <v>2</v>
      </c>
      <c r="S16" s="759">
        <v>2</v>
      </c>
      <c r="T16" s="760" t="s">
        <v>667</v>
      </c>
    </row>
    <row r="17" spans="1:20" x14ac:dyDescent="0.25">
      <c r="A17" s="880">
        <v>2</v>
      </c>
      <c r="B17" s="948" t="s">
        <v>1489</v>
      </c>
      <c r="C17" s="869">
        <v>3</v>
      </c>
      <c r="D17" s="870" t="s">
        <v>1550</v>
      </c>
      <c r="E17" s="869">
        <v>1</v>
      </c>
      <c r="F17" s="869">
        <v>1</v>
      </c>
      <c r="G17" s="869">
        <v>5</v>
      </c>
      <c r="H17" s="869">
        <v>5</v>
      </c>
      <c r="I17" s="870" t="s">
        <v>1551</v>
      </c>
      <c r="J17" s="618">
        <v>2</v>
      </c>
      <c r="K17" s="619" t="s">
        <v>1513</v>
      </c>
      <c r="L17" s="556" t="s">
        <v>1514</v>
      </c>
      <c r="M17" s="619">
        <v>5</v>
      </c>
      <c r="N17" s="282">
        <f t="shared" si="0"/>
        <v>15</v>
      </c>
      <c r="O17" s="759">
        <v>5</v>
      </c>
      <c r="P17" s="759">
        <v>10</v>
      </c>
      <c r="Q17" s="282">
        <f t="shared" si="1"/>
        <v>3</v>
      </c>
      <c r="R17" s="759">
        <v>1</v>
      </c>
      <c r="S17" s="759">
        <v>2</v>
      </c>
      <c r="T17" s="760" t="s">
        <v>101</v>
      </c>
    </row>
    <row r="18" spans="1:20" x14ac:dyDescent="0.25">
      <c r="A18" s="880">
        <v>2</v>
      </c>
      <c r="B18" s="866" t="s">
        <v>1557</v>
      </c>
      <c r="C18" s="865">
        <v>5</v>
      </c>
      <c r="D18" s="866" t="s">
        <v>1538</v>
      </c>
      <c r="E18" s="865">
        <v>2</v>
      </c>
      <c r="F18" s="865">
        <v>2</v>
      </c>
      <c r="G18" s="865">
        <v>10</v>
      </c>
      <c r="H18" s="865">
        <v>10</v>
      </c>
      <c r="I18" s="866" t="s">
        <v>1539</v>
      </c>
      <c r="J18" s="618">
        <v>2</v>
      </c>
      <c r="K18" s="619"/>
      <c r="L18" s="556" t="s">
        <v>1489</v>
      </c>
      <c r="M18" s="619">
        <v>4</v>
      </c>
      <c r="N18" s="282">
        <f t="shared" si="0"/>
        <v>15</v>
      </c>
      <c r="O18" s="759">
        <v>5</v>
      </c>
      <c r="P18" s="759">
        <v>10</v>
      </c>
      <c r="Q18" s="282">
        <f t="shared" si="1"/>
        <v>3</v>
      </c>
      <c r="R18" s="759">
        <v>1</v>
      </c>
      <c r="S18" s="759">
        <v>2</v>
      </c>
      <c r="T18" s="760" t="s">
        <v>101</v>
      </c>
    </row>
    <row r="19" spans="1:20" x14ac:dyDescent="0.25">
      <c r="A19" s="880">
        <v>2</v>
      </c>
      <c r="B19" s="866" t="s">
        <v>1558</v>
      </c>
      <c r="C19" s="865">
        <v>5</v>
      </c>
      <c r="D19" s="866" t="s">
        <v>1538</v>
      </c>
      <c r="E19" s="865">
        <v>2</v>
      </c>
      <c r="F19" s="865">
        <v>2</v>
      </c>
      <c r="G19" s="865">
        <v>10</v>
      </c>
      <c r="H19" s="865">
        <v>10</v>
      </c>
      <c r="I19" s="866" t="s">
        <v>1539</v>
      </c>
      <c r="J19" s="618">
        <v>2</v>
      </c>
      <c r="K19" s="619" t="s">
        <v>1515</v>
      </c>
      <c r="L19" s="621" t="s">
        <v>1516</v>
      </c>
      <c r="M19" s="619">
        <v>5</v>
      </c>
      <c r="N19" s="282">
        <f t="shared" si="0"/>
        <v>20</v>
      </c>
      <c r="O19" s="759">
        <v>10</v>
      </c>
      <c r="P19" s="759">
        <v>10</v>
      </c>
      <c r="Q19" s="282">
        <f t="shared" si="1"/>
        <v>4</v>
      </c>
      <c r="R19" s="759">
        <v>2</v>
      </c>
      <c r="S19" s="759">
        <v>2</v>
      </c>
      <c r="T19" s="760" t="s">
        <v>667</v>
      </c>
    </row>
    <row r="20" spans="1:20" x14ac:dyDescent="0.25">
      <c r="A20" s="867"/>
      <c r="B20" s="863" t="s">
        <v>1552</v>
      </c>
      <c r="C20" s="868">
        <v>30</v>
      </c>
      <c r="D20" s="863" t="s">
        <v>1553</v>
      </c>
      <c r="E20" s="868">
        <v>10</v>
      </c>
      <c r="F20" s="868">
        <v>10</v>
      </c>
      <c r="G20" s="868">
        <v>50</v>
      </c>
      <c r="H20" s="868">
        <v>50</v>
      </c>
      <c r="I20" s="867"/>
      <c r="J20" s="618">
        <v>2</v>
      </c>
      <c r="K20" s="619" t="s">
        <v>1517</v>
      </c>
      <c r="L20" s="263" t="s">
        <v>1518</v>
      </c>
      <c r="M20" s="619">
        <v>4</v>
      </c>
      <c r="N20" s="282">
        <f t="shared" si="0"/>
        <v>15</v>
      </c>
      <c r="O20" s="759">
        <v>5</v>
      </c>
      <c r="P20" s="759">
        <v>10</v>
      </c>
      <c r="Q20" s="282">
        <f t="shared" si="1"/>
        <v>3</v>
      </c>
      <c r="R20" s="759">
        <v>1</v>
      </c>
      <c r="S20" s="759">
        <v>2</v>
      </c>
      <c r="T20" s="760" t="s">
        <v>101</v>
      </c>
    </row>
    <row r="21" spans="1:20" x14ac:dyDescent="0.25">
      <c r="A21" s="867"/>
      <c r="B21" s="863" t="s">
        <v>1554</v>
      </c>
      <c r="C21" s="868">
        <v>60</v>
      </c>
      <c r="D21" s="863" t="s">
        <v>1555</v>
      </c>
      <c r="E21" s="868">
        <v>23</v>
      </c>
      <c r="F21" s="868">
        <v>19</v>
      </c>
      <c r="G21" s="868">
        <v>115</v>
      </c>
      <c r="H21" s="868">
        <v>95</v>
      </c>
      <c r="I21" s="867"/>
      <c r="J21" s="872"/>
      <c r="K21" s="762"/>
      <c r="L21" s="767" t="s">
        <v>1491</v>
      </c>
      <c r="M21" s="765">
        <f>SUM(M14:M20)</f>
        <v>30</v>
      </c>
      <c r="N21" s="764">
        <f t="shared" si="0"/>
        <v>100</v>
      </c>
      <c r="O21" s="765">
        <f>SUM(O14:O20)</f>
        <v>45</v>
      </c>
      <c r="P21" s="765">
        <f>SUM(P14:P20)</f>
        <v>55</v>
      </c>
      <c r="Q21" s="764">
        <f t="shared" si="1"/>
        <v>20</v>
      </c>
      <c r="R21" s="765">
        <f>SUM(R14:R20)</f>
        <v>9</v>
      </c>
      <c r="S21" s="765">
        <f>SUM(S14:S20)</f>
        <v>11</v>
      </c>
      <c r="T21" s="766" t="s">
        <v>1519</v>
      </c>
    </row>
    <row r="22" spans="1:20" x14ac:dyDescent="0.25">
      <c r="J22" s="768"/>
      <c r="K22" s="768"/>
      <c r="L22" s="769" t="s">
        <v>1492</v>
      </c>
      <c r="M22" s="770">
        <f>M12+M21</f>
        <v>60</v>
      </c>
      <c r="N22" s="764">
        <f t="shared" si="0"/>
        <v>200</v>
      </c>
      <c r="O22" s="770">
        <f>O12+O21</f>
        <v>90</v>
      </c>
      <c r="P22" s="770">
        <f>P12+P21</f>
        <v>110</v>
      </c>
      <c r="Q22" s="764">
        <f t="shared" si="1"/>
        <v>40</v>
      </c>
      <c r="R22" s="770">
        <f>R12+R21</f>
        <v>19</v>
      </c>
      <c r="S22" s="770">
        <f>S12+S21</f>
        <v>21</v>
      </c>
      <c r="T22" s="771" t="s">
        <v>1520</v>
      </c>
    </row>
  </sheetData>
  <mergeCells count="2">
    <mergeCell ref="J1:T1"/>
    <mergeCell ref="A1:I1"/>
  </mergeCells>
  <pageMargins left="0.7" right="0.7" top="0.75" bottom="0.75" header="0.3" footer="0.3"/>
  <pageSetup paperSize="9" scale="59" orientation="portrait" r:id="rId1"/>
  <colBreaks count="1" manualBreakCount="1">
    <brk id="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CU107"/>
  <sheetViews>
    <sheetView topLeftCell="W1" zoomScale="70" zoomScaleNormal="70" workbookViewId="0">
      <pane ySplit="2" topLeftCell="A3" activePane="bottomLeft" state="frozen"/>
      <selection pane="bottomLeft" activeCell="Y58" sqref="Y58"/>
    </sheetView>
  </sheetViews>
  <sheetFormatPr defaultColWidth="8.85546875" defaultRowHeight="15.75" x14ac:dyDescent="0.25"/>
  <cols>
    <col min="1" max="1" width="4.28515625" style="739" customWidth="1"/>
    <col min="2" max="2" width="10.42578125" style="648" bestFit="1" customWidth="1"/>
    <col min="3" max="3" width="57.7109375" style="648" bestFit="1" customWidth="1"/>
    <col min="4" max="10" width="5.85546875" style="648" bestFit="1" customWidth="1"/>
    <col min="11" max="11" width="22.140625" style="648" bestFit="1" customWidth="1"/>
    <col min="12" max="12" width="3.85546875" style="739" customWidth="1"/>
    <col min="13" max="13" width="10.140625" style="648" bestFit="1" customWidth="1"/>
    <col min="14" max="14" width="46.5703125" style="648" bestFit="1" customWidth="1"/>
    <col min="15" max="21" width="5.7109375" style="739" bestFit="1" customWidth="1"/>
    <col min="22" max="22" width="21.42578125" style="648" bestFit="1" customWidth="1"/>
    <col min="23" max="23" width="6.140625" style="739" customWidth="1"/>
    <col min="24" max="24" width="10.140625" style="648" bestFit="1" customWidth="1"/>
    <col min="25" max="25" width="47.5703125" style="648" bestFit="1" customWidth="1"/>
    <col min="26" max="32" width="5.7109375" style="739" bestFit="1" customWidth="1"/>
    <col min="33" max="33" width="21.42578125" style="648" bestFit="1" customWidth="1"/>
    <col min="34" max="34" width="5.5703125" style="739" customWidth="1"/>
    <col min="35" max="35" width="10.140625" style="648" bestFit="1" customWidth="1"/>
    <col min="36" max="36" width="60.140625" style="648" bestFit="1" customWidth="1"/>
    <col min="37" max="43" width="5.7109375" style="739" bestFit="1" customWidth="1"/>
    <col min="44" max="44" width="21.42578125" style="648" bestFit="1" customWidth="1"/>
    <col min="45" max="45" width="3.5703125" style="739" customWidth="1"/>
    <col min="46" max="46" width="10.140625" style="648" bestFit="1" customWidth="1"/>
    <col min="47" max="47" width="55.42578125" style="648" bestFit="1" customWidth="1"/>
    <col min="48" max="54" width="5.7109375" style="739" bestFit="1" customWidth="1"/>
    <col min="55" max="55" width="21.42578125" style="648" bestFit="1" customWidth="1"/>
    <col min="56" max="56" width="3.85546875" style="739" customWidth="1"/>
    <col min="57" max="57" width="10.140625" style="648" bestFit="1" customWidth="1"/>
    <col min="58" max="58" width="59.7109375" style="648" bestFit="1" customWidth="1"/>
    <col min="59" max="65" width="5.7109375" style="739" bestFit="1" customWidth="1"/>
    <col min="66" max="66" width="21.42578125" style="648" bestFit="1" customWidth="1"/>
    <col min="67" max="67" width="5.140625" style="739" bestFit="1" customWidth="1"/>
    <col min="68" max="68" width="10.140625" style="648" bestFit="1" customWidth="1"/>
    <col min="69" max="69" width="60" style="648" bestFit="1" customWidth="1"/>
    <col min="70" max="76" width="5.7109375" style="739" bestFit="1" customWidth="1"/>
    <col min="77" max="77" width="21.42578125" style="648" bestFit="1" customWidth="1"/>
    <col min="78" max="78" width="5.140625" style="739" bestFit="1" customWidth="1"/>
    <col min="79" max="79" width="10.140625" style="648" bestFit="1" customWidth="1"/>
    <col min="80" max="80" width="45.7109375" style="648" bestFit="1" customWidth="1"/>
    <col min="81" max="87" width="5.7109375" style="739" bestFit="1" customWidth="1"/>
    <col min="88" max="88" width="21.42578125" style="648" bestFit="1" customWidth="1"/>
    <col min="89" max="89" width="5.85546875" style="739" customWidth="1"/>
    <col min="90" max="90" width="10.140625" style="648" bestFit="1" customWidth="1"/>
    <col min="91" max="91" width="47.28515625" style="648" bestFit="1" customWidth="1"/>
    <col min="92" max="98" width="5.7109375" style="739" bestFit="1" customWidth="1"/>
    <col min="99" max="99" width="21.42578125" style="648" bestFit="1" customWidth="1"/>
    <col min="100" max="16384" width="8.85546875" style="648"/>
  </cols>
  <sheetData>
    <row r="1" spans="1:99" s="706" customFormat="1" ht="18.75" x14ac:dyDescent="0.3">
      <c r="A1" s="703" t="s">
        <v>1045</v>
      </c>
      <c r="B1" s="704"/>
      <c r="C1" s="704"/>
      <c r="D1" s="704"/>
      <c r="E1" s="701"/>
      <c r="F1" s="704"/>
      <c r="G1" s="704"/>
      <c r="H1" s="704"/>
      <c r="I1" s="704"/>
      <c r="J1" s="704"/>
      <c r="K1" s="704"/>
      <c r="L1" s="703" t="s">
        <v>1046</v>
      </c>
      <c r="M1" s="701"/>
      <c r="N1" s="701"/>
      <c r="O1" s="705"/>
      <c r="P1" s="705"/>
      <c r="Q1" s="705"/>
      <c r="R1" s="705"/>
      <c r="S1" s="705"/>
      <c r="T1" s="705"/>
      <c r="U1" s="705"/>
      <c r="V1" s="701"/>
      <c r="W1" s="703" t="s">
        <v>1047</v>
      </c>
      <c r="X1" s="701"/>
      <c r="Y1" s="701"/>
      <c r="Z1" s="705"/>
      <c r="AA1" s="705"/>
      <c r="AB1" s="705"/>
      <c r="AC1" s="705"/>
      <c r="AD1" s="705"/>
      <c r="AE1" s="705"/>
      <c r="AF1" s="705"/>
      <c r="AG1" s="701"/>
      <c r="AH1" s="703" t="s">
        <v>1048</v>
      </c>
      <c r="AI1" s="701"/>
      <c r="AJ1" s="701"/>
      <c r="AK1" s="705"/>
      <c r="AL1" s="705"/>
      <c r="AM1" s="705"/>
      <c r="AN1" s="705"/>
      <c r="AO1" s="705"/>
      <c r="AP1" s="705"/>
      <c r="AQ1" s="705"/>
      <c r="AR1" s="701"/>
      <c r="AS1" s="703" t="s">
        <v>1049</v>
      </c>
      <c r="AT1" s="701"/>
      <c r="AU1" s="701"/>
      <c r="AV1" s="705"/>
      <c r="AW1" s="705"/>
      <c r="AX1" s="705"/>
      <c r="AY1" s="705"/>
      <c r="AZ1" s="705"/>
      <c r="BA1" s="705"/>
      <c r="BB1" s="705"/>
      <c r="BC1" s="701"/>
      <c r="BD1" s="703" t="s">
        <v>1050</v>
      </c>
      <c r="BE1" s="701"/>
      <c r="BF1" s="701"/>
      <c r="BG1" s="705"/>
      <c r="BH1" s="705"/>
      <c r="BI1" s="705"/>
      <c r="BJ1" s="705"/>
      <c r="BK1" s="705"/>
      <c r="BL1" s="705"/>
      <c r="BM1" s="705"/>
      <c r="BN1" s="701"/>
      <c r="BO1" s="703" t="s">
        <v>1051</v>
      </c>
      <c r="BP1" s="701"/>
      <c r="BQ1" s="701"/>
      <c r="BR1" s="705"/>
      <c r="BS1" s="705"/>
      <c r="BT1" s="705"/>
      <c r="BU1" s="705"/>
      <c r="BV1" s="705"/>
      <c r="BW1" s="705"/>
      <c r="BX1" s="705"/>
      <c r="BY1" s="701"/>
      <c r="BZ1" s="703" t="s">
        <v>1052</v>
      </c>
      <c r="CA1" s="701"/>
      <c r="CB1" s="701"/>
      <c r="CC1" s="705"/>
      <c r="CD1" s="705"/>
      <c r="CE1" s="705"/>
      <c r="CF1" s="705"/>
      <c r="CG1" s="705"/>
      <c r="CH1" s="705"/>
      <c r="CI1" s="705"/>
      <c r="CJ1" s="701"/>
      <c r="CK1" s="703" t="s">
        <v>1053</v>
      </c>
      <c r="CL1" s="701"/>
      <c r="CM1" s="701"/>
      <c r="CN1" s="705"/>
      <c r="CO1" s="705"/>
      <c r="CP1" s="705"/>
      <c r="CQ1" s="705"/>
      <c r="CR1" s="705"/>
      <c r="CS1" s="705"/>
      <c r="CT1" s="705"/>
      <c r="CU1" s="701"/>
    </row>
    <row r="2" spans="1:99" ht="101.45" customHeight="1" x14ac:dyDescent="0.25">
      <c r="A2" s="700" t="s">
        <v>12</v>
      </c>
      <c r="B2" s="699" t="s">
        <v>659</v>
      </c>
      <c r="C2" s="697" t="s">
        <v>13</v>
      </c>
      <c r="D2" s="698" t="s">
        <v>14</v>
      </c>
      <c r="E2" s="698" t="s">
        <v>660</v>
      </c>
      <c r="F2" s="698" t="s">
        <v>661</v>
      </c>
      <c r="G2" s="698" t="s">
        <v>662</v>
      </c>
      <c r="H2" s="698" t="s">
        <v>663</v>
      </c>
      <c r="I2" s="698" t="s">
        <v>664</v>
      </c>
      <c r="J2" s="698" t="s">
        <v>665</v>
      </c>
      <c r="K2" s="697" t="s">
        <v>15</v>
      </c>
      <c r="L2" s="707" t="s">
        <v>12</v>
      </c>
      <c r="M2" s="699" t="s">
        <v>659</v>
      </c>
      <c r="N2" s="697" t="s">
        <v>13</v>
      </c>
      <c r="O2" s="698" t="s">
        <v>14</v>
      </c>
      <c r="P2" s="698" t="s">
        <v>660</v>
      </c>
      <c r="Q2" s="698" t="s">
        <v>661</v>
      </c>
      <c r="R2" s="698" t="s">
        <v>662</v>
      </c>
      <c r="S2" s="698" t="s">
        <v>663</v>
      </c>
      <c r="T2" s="698" t="s">
        <v>664</v>
      </c>
      <c r="U2" s="698" t="s">
        <v>665</v>
      </c>
      <c r="V2" s="697" t="s">
        <v>15</v>
      </c>
      <c r="W2" s="707" t="s">
        <v>12</v>
      </c>
      <c r="X2" s="699" t="s">
        <v>659</v>
      </c>
      <c r="Y2" s="697" t="s">
        <v>13</v>
      </c>
      <c r="Z2" s="698" t="s">
        <v>14</v>
      </c>
      <c r="AA2" s="698" t="s">
        <v>660</v>
      </c>
      <c r="AB2" s="698" t="s">
        <v>661</v>
      </c>
      <c r="AC2" s="698" t="s">
        <v>662</v>
      </c>
      <c r="AD2" s="698" t="s">
        <v>663</v>
      </c>
      <c r="AE2" s="698" t="s">
        <v>664</v>
      </c>
      <c r="AF2" s="698" t="s">
        <v>665</v>
      </c>
      <c r="AG2" s="697" t="s">
        <v>15</v>
      </c>
      <c r="AH2" s="707" t="s">
        <v>12</v>
      </c>
      <c r="AI2" s="699" t="s">
        <v>659</v>
      </c>
      <c r="AJ2" s="697" t="s">
        <v>13</v>
      </c>
      <c r="AK2" s="698" t="s">
        <v>14</v>
      </c>
      <c r="AL2" s="698" t="s">
        <v>660</v>
      </c>
      <c r="AM2" s="698" t="s">
        <v>661</v>
      </c>
      <c r="AN2" s="698" t="s">
        <v>662</v>
      </c>
      <c r="AO2" s="698" t="s">
        <v>663</v>
      </c>
      <c r="AP2" s="698" t="s">
        <v>664</v>
      </c>
      <c r="AQ2" s="698" t="s">
        <v>665</v>
      </c>
      <c r="AR2" s="697" t="s">
        <v>15</v>
      </c>
      <c r="AS2" s="707" t="s">
        <v>12</v>
      </c>
      <c r="AT2" s="699" t="s">
        <v>659</v>
      </c>
      <c r="AU2" s="697" t="s">
        <v>13</v>
      </c>
      <c r="AV2" s="698" t="s">
        <v>14</v>
      </c>
      <c r="AW2" s="698" t="s">
        <v>660</v>
      </c>
      <c r="AX2" s="698" t="s">
        <v>661</v>
      </c>
      <c r="AY2" s="698" t="s">
        <v>662</v>
      </c>
      <c r="AZ2" s="698" t="s">
        <v>663</v>
      </c>
      <c r="BA2" s="698" t="s">
        <v>664</v>
      </c>
      <c r="BB2" s="698" t="s">
        <v>665</v>
      </c>
      <c r="BC2" s="697" t="s">
        <v>15</v>
      </c>
      <c r="BD2" s="707" t="s">
        <v>12</v>
      </c>
      <c r="BE2" s="699" t="s">
        <v>659</v>
      </c>
      <c r="BF2" s="697" t="s">
        <v>13</v>
      </c>
      <c r="BG2" s="698" t="s">
        <v>14</v>
      </c>
      <c r="BH2" s="698" t="s">
        <v>660</v>
      </c>
      <c r="BI2" s="698" t="s">
        <v>661</v>
      </c>
      <c r="BJ2" s="698" t="s">
        <v>662</v>
      </c>
      <c r="BK2" s="698" t="s">
        <v>663</v>
      </c>
      <c r="BL2" s="698" t="s">
        <v>664</v>
      </c>
      <c r="BM2" s="698" t="s">
        <v>665</v>
      </c>
      <c r="BN2" s="697" t="s">
        <v>15</v>
      </c>
      <c r="BO2" s="707" t="s">
        <v>12</v>
      </c>
      <c r="BP2" s="699" t="s">
        <v>659</v>
      </c>
      <c r="BQ2" s="697" t="s">
        <v>13</v>
      </c>
      <c r="BR2" s="698" t="s">
        <v>14</v>
      </c>
      <c r="BS2" s="698" t="s">
        <v>660</v>
      </c>
      <c r="BT2" s="698" t="s">
        <v>661</v>
      </c>
      <c r="BU2" s="698" t="s">
        <v>662</v>
      </c>
      <c r="BV2" s="698" t="s">
        <v>663</v>
      </c>
      <c r="BW2" s="698" t="s">
        <v>664</v>
      </c>
      <c r="BX2" s="698" t="s">
        <v>665</v>
      </c>
      <c r="BY2" s="697" t="s">
        <v>15</v>
      </c>
      <c r="BZ2" s="707" t="s">
        <v>12</v>
      </c>
      <c r="CA2" s="699" t="s">
        <v>659</v>
      </c>
      <c r="CB2" s="697" t="s">
        <v>13</v>
      </c>
      <c r="CC2" s="698" t="s">
        <v>14</v>
      </c>
      <c r="CD2" s="698" t="s">
        <v>660</v>
      </c>
      <c r="CE2" s="698" t="s">
        <v>661</v>
      </c>
      <c r="CF2" s="698" t="s">
        <v>662</v>
      </c>
      <c r="CG2" s="698" t="s">
        <v>663</v>
      </c>
      <c r="CH2" s="698" t="s">
        <v>664</v>
      </c>
      <c r="CI2" s="698" t="s">
        <v>665</v>
      </c>
      <c r="CJ2" s="697" t="s">
        <v>15</v>
      </c>
      <c r="CK2" s="707" t="s">
        <v>12</v>
      </c>
      <c r="CL2" s="699" t="s">
        <v>659</v>
      </c>
      <c r="CM2" s="697" t="s">
        <v>13</v>
      </c>
      <c r="CN2" s="698" t="s">
        <v>14</v>
      </c>
      <c r="CO2" s="698" t="s">
        <v>660</v>
      </c>
      <c r="CP2" s="698" t="s">
        <v>661</v>
      </c>
      <c r="CQ2" s="698" t="s">
        <v>662</v>
      </c>
      <c r="CR2" s="698" t="s">
        <v>663</v>
      </c>
      <c r="CS2" s="698" t="s">
        <v>664</v>
      </c>
      <c r="CT2" s="698" t="s">
        <v>665</v>
      </c>
      <c r="CU2" s="697" t="s">
        <v>15</v>
      </c>
    </row>
    <row r="3" spans="1:99" x14ac:dyDescent="0.25">
      <c r="A3" s="708">
        <v>1</v>
      </c>
      <c r="B3" s="689" t="s">
        <v>1054</v>
      </c>
      <c r="C3" s="663" t="s">
        <v>1055</v>
      </c>
      <c r="D3" s="708">
        <v>5</v>
      </c>
      <c r="E3" s="662">
        <v>20</v>
      </c>
      <c r="F3" s="708">
        <v>10</v>
      </c>
      <c r="G3" s="708">
        <v>10</v>
      </c>
      <c r="H3" s="708">
        <v>4</v>
      </c>
      <c r="I3" s="708">
        <v>2</v>
      </c>
      <c r="J3" s="708">
        <v>2</v>
      </c>
      <c r="K3" s="689" t="s">
        <v>667</v>
      </c>
      <c r="L3" s="708">
        <v>1</v>
      </c>
      <c r="M3" s="689" t="s">
        <v>1056</v>
      </c>
      <c r="N3" s="689" t="s">
        <v>1057</v>
      </c>
      <c r="O3" s="708">
        <v>5</v>
      </c>
      <c r="P3" s="708">
        <v>20</v>
      </c>
      <c r="Q3" s="708">
        <v>10</v>
      </c>
      <c r="R3" s="708">
        <v>10</v>
      </c>
      <c r="S3" s="708">
        <v>4</v>
      </c>
      <c r="T3" s="708">
        <v>2</v>
      </c>
      <c r="U3" s="708">
        <v>2</v>
      </c>
      <c r="V3" s="665" t="s">
        <v>756</v>
      </c>
      <c r="W3" s="709">
        <v>1</v>
      </c>
      <c r="X3" s="667" t="s">
        <v>1058</v>
      </c>
      <c r="Y3" s="664" t="s">
        <v>458</v>
      </c>
      <c r="Z3" s="710">
        <v>4</v>
      </c>
      <c r="AA3" s="709">
        <v>15</v>
      </c>
      <c r="AB3" s="709">
        <v>5</v>
      </c>
      <c r="AC3" s="709">
        <v>10</v>
      </c>
      <c r="AD3" s="709">
        <v>3</v>
      </c>
      <c r="AE3" s="710">
        <v>1</v>
      </c>
      <c r="AF3" s="710">
        <v>2</v>
      </c>
      <c r="AG3" s="667" t="s">
        <v>667</v>
      </c>
      <c r="AH3" s="708">
        <v>1</v>
      </c>
      <c r="AI3" s="689" t="s">
        <v>1059</v>
      </c>
      <c r="AJ3" s="663" t="s">
        <v>453</v>
      </c>
      <c r="AK3" s="711">
        <v>4</v>
      </c>
      <c r="AL3" s="711">
        <v>15</v>
      </c>
      <c r="AM3" s="708">
        <v>10</v>
      </c>
      <c r="AN3" s="708">
        <v>5</v>
      </c>
      <c r="AO3" s="711">
        <v>3</v>
      </c>
      <c r="AP3" s="711">
        <v>2</v>
      </c>
      <c r="AQ3" s="711">
        <v>1</v>
      </c>
      <c r="AR3" s="689" t="s">
        <v>667</v>
      </c>
      <c r="AS3" s="708">
        <v>1</v>
      </c>
      <c r="AT3" s="689" t="s">
        <v>1060</v>
      </c>
      <c r="AU3" s="689" t="s">
        <v>1061</v>
      </c>
      <c r="AV3" s="711">
        <v>4</v>
      </c>
      <c r="AW3" s="711">
        <v>15</v>
      </c>
      <c r="AX3" s="708">
        <v>10</v>
      </c>
      <c r="AY3" s="708">
        <v>5</v>
      </c>
      <c r="AZ3" s="711">
        <v>3</v>
      </c>
      <c r="BA3" s="711">
        <v>2</v>
      </c>
      <c r="BB3" s="711">
        <v>1</v>
      </c>
      <c r="BC3" s="665" t="s">
        <v>756</v>
      </c>
      <c r="BD3" s="712">
        <v>1</v>
      </c>
      <c r="BE3" s="689" t="s">
        <v>1062</v>
      </c>
      <c r="BF3" s="663" t="s">
        <v>412</v>
      </c>
      <c r="BG3" s="708">
        <v>3</v>
      </c>
      <c r="BH3" s="708">
        <v>10</v>
      </c>
      <c r="BI3" s="708">
        <v>5</v>
      </c>
      <c r="BJ3" s="708">
        <v>5</v>
      </c>
      <c r="BK3" s="708">
        <v>2</v>
      </c>
      <c r="BL3" s="708">
        <v>1</v>
      </c>
      <c r="BM3" s="708">
        <v>1</v>
      </c>
      <c r="BN3" s="689" t="s">
        <v>667</v>
      </c>
      <c r="BO3" s="712">
        <v>1</v>
      </c>
      <c r="BP3" s="689" t="s">
        <v>1063</v>
      </c>
      <c r="BQ3" s="689" t="s">
        <v>1064</v>
      </c>
      <c r="BR3" s="708">
        <v>3</v>
      </c>
      <c r="BS3" s="708">
        <v>10</v>
      </c>
      <c r="BT3" s="708">
        <v>5</v>
      </c>
      <c r="BU3" s="708">
        <v>5</v>
      </c>
      <c r="BV3" s="708">
        <v>2</v>
      </c>
      <c r="BW3" s="708">
        <v>1</v>
      </c>
      <c r="BX3" s="708">
        <v>1</v>
      </c>
      <c r="BY3" s="665" t="s">
        <v>756</v>
      </c>
      <c r="BZ3" s="711">
        <v>1</v>
      </c>
      <c r="CA3" s="689" t="s">
        <v>1065</v>
      </c>
      <c r="CB3" s="663" t="s">
        <v>91</v>
      </c>
      <c r="CC3" s="708">
        <v>5</v>
      </c>
      <c r="CD3" s="708">
        <v>15</v>
      </c>
      <c r="CE3" s="708">
        <v>5</v>
      </c>
      <c r="CF3" s="708">
        <v>10</v>
      </c>
      <c r="CG3" s="708">
        <v>3</v>
      </c>
      <c r="CH3" s="708">
        <v>1</v>
      </c>
      <c r="CI3" s="708">
        <v>2</v>
      </c>
      <c r="CJ3" s="689" t="s">
        <v>101</v>
      </c>
      <c r="CK3" s="708">
        <v>1</v>
      </c>
      <c r="CL3" s="689" t="s">
        <v>1066</v>
      </c>
      <c r="CM3" s="663" t="s">
        <v>356</v>
      </c>
      <c r="CN3" s="708">
        <v>5</v>
      </c>
      <c r="CO3" s="708">
        <v>15</v>
      </c>
      <c r="CP3" s="708">
        <v>15</v>
      </c>
      <c r="CQ3" s="708">
        <v>0</v>
      </c>
      <c r="CR3" s="708">
        <v>3</v>
      </c>
      <c r="CS3" s="708">
        <v>3</v>
      </c>
      <c r="CT3" s="708">
        <v>0</v>
      </c>
      <c r="CU3" s="689" t="s">
        <v>667</v>
      </c>
    </row>
    <row r="4" spans="1:99" x14ac:dyDescent="0.25">
      <c r="A4" s="708">
        <v>1</v>
      </c>
      <c r="B4" s="689" t="s">
        <v>1067</v>
      </c>
      <c r="C4" s="663" t="s">
        <v>1068</v>
      </c>
      <c r="D4" s="708">
        <v>5</v>
      </c>
      <c r="E4" s="662">
        <v>20</v>
      </c>
      <c r="F4" s="708">
        <v>10</v>
      </c>
      <c r="G4" s="708">
        <v>10</v>
      </c>
      <c r="H4" s="708">
        <v>4</v>
      </c>
      <c r="I4" s="708">
        <v>2</v>
      </c>
      <c r="J4" s="708">
        <v>2</v>
      </c>
      <c r="K4" s="689" t="s">
        <v>667</v>
      </c>
      <c r="L4" s="708">
        <v>1</v>
      </c>
      <c r="M4" s="689" t="s">
        <v>1069</v>
      </c>
      <c r="N4" s="689" t="s">
        <v>1070</v>
      </c>
      <c r="O4" s="708">
        <v>5</v>
      </c>
      <c r="P4" s="708">
        <v>20</v>
      </c>
      <c r="Q4" s="708">
        <v>10</v>
      </c>
      <c r="R4" s="708">
        <v>10</v>
      </c>
      <c r="S4" s="708">
        <v>4</v>
      </c>
      <c r="T4" s="708">
        <v>2</v>
      </c>
      <c r="U4" s="708">
        <v>2</v>
      </c>
      <c r="V4" s="665" t="s">
        <v>756</v>
      </c>
      <c r="W4" s="709">
        <v>1</v>
      </c>
      <c r="X4" s="667" t="s">
        <v>1065</v>
      </c>
      <c r="Y4" s="664" t="s">
        <v>91</v>
      </c>
      <c r="Z4" s="713">
        <v>5</v>
      </c>
      <c r="AA4" s="709">
        <v>15</v>
      </c>
      <c r="AB4" s="709">
        <v>5</v>
      </c>
      <c r="AC4" s="709">
        <v>10</v>
      </c>
      <c r="AD4" s="709">
        <v>3</v>
      </c>
      <c r="AE4" s="713">
        <v>1</v>
      </c>
      <c r="AF4" s="713">
        <v>2</v>
      </c>
      <c r="AG4" s="667" t="s">
        <v>101</v>
      </c>
      <c r="AH4" s="708">
        <v>1</v>
      </c>
      <c r="AI4" s="689" t="s">
        <v>1071</v>
      </c>
      <c r="AJ4" s="663" t="s">
        <v>227</v>
      </c>
      <c r="AK4" s="711">
        <v>4</v>
      </c>
      <c r="AL4" s="711">
        <v>15</v>
      </c>
      <c r="AM4" s="708">
        <v>10</v>
      </c>
      <c r="AN4" s="708">
        <v>5</v>
      </c>
      <c r="AO4" s="711">
        <v>3</v>
      </c>
      <c r="AP4" s="711">
        <v>2</v>
      </c>
      <c r="AQ4" s="711">
        <v>1</v>
      </c>
      <c r="AR4" s="689" t="s">
        <v>667</v>
      </c>
      <c r="AS4" s="708">
        <v>1</v>
      </c>
      <c r="AT4" s="689" t="s">
        <v>1072</v>
      </c>
      <c r="AU4" s="689" t="s">
        <v>1073</v>
      </c>
      <c r="AV4" s="711">
        <v>4</v>
      </c>
      <c r="AW4" s="711">
        <v>15</v>
      </c>
      <c r="AX4" s="708">
        <v>10</v>
      </c>
      <c r="AY4" s="708">
        <v>5</v>
      </c>
      <c r="AZ4" s="711">
        <v>3</v>
      </c>
      <c r="BA4" s="711">
        <v>2</v>
      </c>
      <c r="BB4" s="711">
        <v>1</v>
      </c>
      <c r="BC4" s="665" t="s">
        <v>756</v>
      </c>
      <c r="BD4" s="708">
        <v>1</v>
      </c>
      <c r="BE4" s="689" t="s">
        <v>1074</v>
      </c>
      <c r="BF4" s="663" t="s">
        <v>460</v>
      </c>
      <c r="BG4" s="708">
        <v>4</v>
      </c>
      <c r="BH4" s="708">
        <v>15</v>
      </c>
      <c r="BI4" s="708">
        <v>5</v>
      </c>
      <c r="BJ4" s="708">
        <v>10</v>
      </c>
      <c r="BK4" s="708">
        <v>3</v>
      </c>
      <c r="BL4" s="708">
        <v>1</v>
      </c>
      <c r="BM4" s="708">
        <v>2</v>
      </c>
      <c r="BN4" s="689" t="s">
        <v>667</v>
      </c>
      <c r="BO4" s="708">
        <v>1</v>
      </c>
      <c r="BP4" s="689" t="s">
        <v>1075</v>
      </c>
      <c r="BQ4" s="689" t="s">
        <v>1076</v>
      </c>
      <c r="BR4" s="708">
        <v>4</v>
      </c>
      <c r="BS4" s="708">
        <v>15</v>
      </c>
      <c r="BT4" s="708">
        <v>5</v>
      </c>
      <c r="BU4" s="708">
        <v>10</v>
      </c>
      <c r="BV4" s="708">
        <v>3</v>
      </c>
      <c r="BW4" s="708">
        <v>1</v>
      </c>
      <c r="BX4" s="708">
        <v>2</v>
      </c>
      <c r="BY4" s="665" t="s">
        <v>756</v>
      </c>
      <c r="BZ4" s="708">
        <v>1</v>
      </c>
      <c r="CA4" s="689" t="s">
        <v>1077</v>
      </c>
      <c r="CB4" s="663" t="s">
        <v>456</v>
      </c>
      <c r="CC4" s="708">
        <v>5</v>
      </c>
      <c r="CD4" s="708">
        <v>20</v>
      </c>
      <c r="CE4" s="708">
        <v>10</v>
      </c>
      <c r="CF4" s="708">
        <v>10</v>
      </c>
      <c r="CG4" s="708">
        <v>4</v>
      </c>
      <c r="CH4" s="708">
        <v>2</v>
      </c>
      <c r="CI4" s="708">
        <v>2</v>
      </c>
      <c r="CJ4" s="689" t="s">
        <v>667</v>
      </c>
      <c r="CK4" s="708">
        <v>1</v>
      </c>
      <c r="CL4" s="689" t="s">
        <v>1065</v>
      </c>
      <c r="CM4" s="663" t="s">
        <v>91</v>
      </c>
      <c r="CN4" s="708">
        <v>5</v>
      </c>
      <c r="CO4" s="708">
        <v>15</v>
      </c>
      <c r="CP4" s="708">
        <v>5</v>
      </c>
      <c r="CQ4" s="708">
        <v>10</v>
      </c>
      <c r="CR4" s="708">
        <v>3</v>
      </c>
      <c r="CS4" s="708">
        <v>1</v>
      </c>
      <c r="CT4" s="708">
        <v>2</v>
      </c>
      <c r="CU4" s="689" t="s">
        <v>101</v>
      </c>
    </row>
    <row r="5" spans="1:99" x14ac:dyDescent="0.25">
      <c r="A5" s="708">
        <v>1</v>
      </c>
      <c r="B5" s="689" t="s">
        <v>1065</v>
      </c>
      <c r="C5" s="663" t="s">
        <v>91</v>
      </c>
      <c r="D5" s="708">
        <v>5</v>
      </c>
      <c r="E5" s="662">
        <v>15</v>
      </c>
      <c r="F5" s="708">
        <v>5</v>
      </c>
      <c r="G5" s="708">
        <v>10</v>
      </c>
      <c r="H5" s="708">
        <v>3</v>
      </c>
      <c r="I5" s="708">
        <v>1</v>
      </c>
      <c r="J5" s="708">
        <v>2</v>
      </c>
      <c r="K5" s="689" t="s">
        <v>101</v>
      </c>
      <c r="L5" s="708">
        <v>1</v>
      </c>
      <c r="M5" s="689" t="s">
        <v>1078</v>
      </c>
      <c r="N5" s="689" t="s">
        <v>1079</v>
      </c>
      <c r="O5" s="708">
        <v>5</v>
      </c>
      <c r="P5" s="708">
        <v>15</v>
      </c>
      <c r="Q5" s="708">
        <v>5</v>
      </c>
      <c r="R5" s="708">
        <v>10</v>
      </c>
      <c r="S5" s="708">
        <v>3</v>
      </c>
      <c r="T5" s="708">
        <v>1</v>
      </c>
      <c r="U5" s="708">
        <v>2</v>
      </c>
      <c r="V5" s="665" t="s">
        <v>760</v>
      </c>
      <c r="W5" s="709">
        <v>1</v>
      </c>
      <c r="X5" s="667" t="s">
        <v>1080</v>
      </c>
      <c r="Y5" s="664" t="s">
        <v>226</v>
      </c>
      <c r="Z5" s="713">
        <v>5</v>
      </c>
      <c r="AA5" s="709">
        <v>15</v>
      </c>
      <c r="AB5" s="709">
        <v>10</v>
      </c>
      <c r="AC5" s="709">
        <v>5</v>
      </c>
      <c r="AD5" s="709">
        <v>3</v>
      </c>
      <c r="AE5" s="713">
        <v>2</v>
      </c>
      <c r="AF5" s="713">
        <v>1</v>
      </c>
      <c r="AG5" s="667" t="s">
        <v>101</v>
      </c>
      <c r="AH5" s="711">
        <v>1</v>
      </c>
      <c r="AI5" s="689" t="s">
        <v>1065</v>
      </c>
      <c r="AJ5" s="663" t="s">
        <v>91</v>
      </c>
      <c r="AK5" s="711">
        <v>5</v>
      </c>
      <c r="AL5" s="711">
        <v>15</v>
      </c>
      <c r="AM5" s="708">
        <v>5</v>
      </c>
      <c r="AN5" s="708">
        <v>10</v>
      </c>
      <c r="AO5" s="711">
        <v>3</v>
      </c>
      <c r="AP5" s="711">
        <v>1</v>
      </c>
      <c r="AQ5" s="711">
        <v>2</v>
      </c>
      <c r="AR5" s="689" t="s">
        <v>101</v>
      </c>
      <c r="AS5" s="711">
        <v>1</v>
      </c>
      <c r="AT5" s="689" t="s">
        <v>1078</v>
      </c>
      <c r="AU5" s="689" t="s">
        <v>1079</v>
      </c>
      <c r="AV5" s="711">
        <v>5</v>
      </c>
      <c r="AW5" s="711">
        <v>15</v>
      </c>
      <c r="AX5" s="708">
        <v>5</v>
      </c>
      <c r="AY5" s="708">
        <v>10</v>
      </c>
      <c r="AZ5" s="711">
        <v>3</v>
      </c>
      <c r="BA5" s="711">
        <v>1</v>
      </c>
      <c r="BB5" s="711">
        <v>2</v>
      </c>
      <c r="BC5" s="665" t="s">
        <v>760</v>
      </c>
      <c r="BD5" s="708">
        <v>1</v>
      </c>
      <c r="BE5" s="689" t="s">
        <v>1066</v>
      </c>
      <c r="BF5" s="663" t="s">
        <v>356</v>
      </c>
      <c r="BG5" s="708">
        <v>3</v>
      </c>
      <c r="BH5" s="708">
        <v>15</v>
      </c>
      <c r="BI5" s="708">
        <v>15</v>
      </c>
      <c r="BJ5" s="708">
        <v>0</v>
      </c>
      <c r="BK5" s="708">
        <v>3</v>
      </c>
      <c r="BL5" s="708">
        <v>3</v>
      </c>
      <c r="BM5" s="708">
        <v>0</v>
      </c>
      <c r="BN5" s="689" t="s">
        <v>667</v>
      </c>
      <c r="BO5" s="708">
        <v>1</v>
      </c>
      <c r="BP5" s="689" t="s">
        <v>1081</v>
      </c>
      <c r="BQ5" s="689" t="s">
        <v>1082</v>
      </c>
      <c r="BR5" s="708">
        <v>3</v>
      </c>
      <c r="BS5" s="708">
        <v>15</v>
      </c>
      <c r="BT5" s="708">
        <v>15</v>
      </c>
      <c r="BU5" s="708">
        <v>0</v>
      </c>
      <c r="BV5" s="708">
        <v>3</v>
      </c>
      <c r="BW5" s="708">
        <v>3</v>
      </c>
      <c r="BX5" s="708">
        <v>0</v>
      </c>
      <c r="BY5" s="665" t="s">
        <v>756</v>
      </c>
      <c r="BZ5" s="708">
        <v>1</v>
      </c>
      <c r="CA5" s="689" t="s">
        <v>1083</v>
      </c>
      <c r="CB5" s="663" t="s">
        <v>35</v>
      </c>
      <c r="CC5" s="708">
        <v>5</v>
      </c>
      <c r="CD5" s="708">
        <v>15</v>
      </c>
      <c r="CE5" s="708">
        <v>10</v>
      </c>
      <c r="CF5" s="708">
        <v>5</v>
      </c>
      <c r="CG5" s="708">
        <v>3</v>
      </c>
      <c r="CH5" s="708">
        <v>2</v>
      </c>
      <c r="CI5" s="708">
        <v>1</v>
      </c>
      <c r="CJ5" s="689" t="s">
        <v>667</v>
      </c>
      <c r="CK5" s="708">
        <v>1</v>
      </c>
      <c r="CL5" s="689" t="s">
        <v>1077</v>
      </c>
      <c r="CM5" s="663" t="s">
        <v>456</v>
      </c>
      <c r="CN5" s="708">
        <v>5</v>
      </c>
      <c r="CO5" s="708">
        <v>20</v>
      </c>
      <c r="CP5" s="708">
        <v>10</v>
      </c>
      <c r="CQ5" s="708">
        <v>10</v>
      </c>
      <c r="CR5" s="708">
        <v>4</v>
      </c>
      <c r="CS5" s="708">
        <v>2</v>
      </c>
      <c r="CT5" s="708">
        <v>2</v>
      </c>
      <c r="CU5" s="689" t="s">
        <v>667</v>
      </c>
    </row>
    <row r="6" spans="1:99" x14ac:dyDescent="0.25">
      <c r="A6" s="708">
        <v>1</v>
      </c>
      <c r="B6" s="689" t="s">
        <v>1084</v>
      </c>
      <c r="C6" s="663" t="s">
        <v>1085</v>
      </c>
      <c r="D6" s="708">
        <v>5</v>
      </c>
      <c r="E6" s="662">
        <v>15</v>
      </c>
      <c r="F6" s="708">
        <v>5</v>
      </c>
      <c r="G6" s="708">
        <v>10</v>
      </c>
      <c r="H6" s="708">
        <v>3</v>
      </c>
      <c r="I6" s="708">
        <v>1</v>
      </c>
      <c r="J6" s="708">
        <v>2</v>
      </c>
      <c r="K6" s="689" t="s">
        <v>101</v>
      </c>
      <c r="L6" s="708">
        <v>1</v>
      </c>
      <c r="M6" s="689" t="s">
        <v>1086</v>
      </c>
      <c r="N6" s="689" t="s">
        <v>993</v>
      </c>
      <c r="O6" s="708">
        <v>5</v>
      </c>
      <c r="P6" s="708">
        <v>15</v>
      </c>
      <c r="Q6" s="708">
        <v>5</v>
      </c>
      <c r="R6" s="708">
        <v>10</v>
      </c>
      <c r="S6" s="708">
        <v>3</v>
      </c>
      <c r="T6" s="708">
        <v>1</v>
      </c>
      <c r="U6" s="708">
        <v>2</v>
      </c>
      <c r="V6" s="665" t="s">
        <v>760</v>
      </c>
      <c r="W6" s="709">
        <v>1</v>
      </c>
      <c r="X6" s="667" t="s">
        <v>1077</v>
      </c>
      <c r="Y6" s="664" t="s">
        <v>456</v>
      </c>
      <c r="Z6" s="713">
        <v>5</v>
      </c>
      <c r="AA6" s="709">
        <v>20</v>
      </c>
      <c r="AB6" s="709">
        <v>10</v>
      </c>
      <c r="AC6" s="709">
        <v>10</v>
      </c>
      <c r="AD6" s="709">
        <v>4</v>
      </c>
      <c r="AE6" s="713">
        <v>2</v>
      </c>
      <c r="AF6" s="713">
        <v>2</v>
      </c>
      <c r="AG6" s="667" t="s">
        <v>667</v>
      </c>
      <c r="AH6" s="708">
        <v>1</v>
      </c>
      <c r="AI6" s="689" t="s">
        <v>1080</v>
      </c>
      <c r="AJ6" s="663" t="s">
        <v>226</v>
      </c>
      <c r="AK6" s="711">
        <v>5</v>
      </c>
      <c r="AL6" s="711">
        <v>15</v>
      </c>
      <c r="AM6" s="708">
        <v>10</v>
      </c>
      <c r="AN6" s="708">
        <v>5</v>
      </c>
      <c r="AO6" s="711">
        <v>3</v>
      </c>
      <c r="AP6" s="711">
        <v>2</v>
      </c>
      <c r="AQ6" s="711">
        <v>1</v>
      </c>
      <c r="AR6" s="689" t="s">
        <v>101</v>
      </c>
      <c r="AS6" s="708">
        <v>1</v>
      </c>
      <c r="AT6" s="689" t="s">
        <v>1087</v>
      </c>
      <c r="AU6" s="689" t="s">
        <v>1088</v>
      </c>
      <c r="AV6" s="711">
        <v>5</v>
      </c>
      <c r="AW6" s="711">
        <v>15</v>
      </c>
      <c r="AX6" s="708">
        <v>10</v>
      </c>
      <c r="AY6" s="708">
        <v>5</v>
      </c>
      <c r="AZ6" s="711">
        <v>3</v>
      </c>
      <c r="BA6" s="711">
        <v>2</v>
      </c>
      <c r="BB6" s="711">
        <v>1</v>
      </c>
      <c r="BC6" s="665" t="s">
        <v>760</v>
      </c>
      <c r="BD6" s="708">
        <v>1</v>
      </c>
      <c r="BE6" s="689" t="s">
        <v>1089</v>
      </c>
      <c r="BF6" s="663" t="s">
        <v>304</v>
      </c>
      <c r="BG6" s="708">
        <v>3</v>
      </c>
      <c r="BH6" s="708">
        <v>10</v>
      </c>
      <c r="BI6" s="708">
        <v>0</v>
      </c>
      <c r="BJ6" s="708">
        <v>10</v>
      </c>
      <c r="BK6" s="708">
        <v>2</v>
      </c>
      <c r="BL6" s="708">
        <v>0</v>
      </c>
      <c r="BM6" s="708">
        <v>2</v>
      </c>
      <c r="BN6" s="689" t="s">
        <v>101</v>
      </c>
      <c r="BO6" s="708">
        <v>1</v>
      </c>
      <c r="BP6" s="689" t="s">
        <v>1090</v>
      </c>
      <c r="BQ6" s="689" t="s">
        <v>1091</v>
      </c>
      <c r="BR6" s="708">
        <v>3</v>
      </c>
      <c r="BS6" s="708">
        <v>10</v>
      </c>
      <c r="BT6" s="708">
        <v>0</v>
      </c>
      <c r="BU6" s="708">
        <v>10</v>
      </c>
      <c r="BV6" s="708">
        <v>2</v>
      </c>
      <c r="BW6" s="708">
        <v>0</v>
      </c>
      <c r="BX6" s="708">
        <v>2</v>
      </c>
      <c r="BY6" s="665" t="s">
        <v>756</v>
      </c>
      <c r="BZ6" s="708">
        <v>1</v>
      </c>
      <c r="CA6" s="689" t="s">
        <v>1092</v>
      </c>
      <c r="CB6" s="663" t="s">
        <v>455</v>
      </c>
      <c r="CC6" s="708">
        <v>5</v>
      </c>
      <c r="CD6" s="708">
        <v>15</v>
      </c>
      <c r="CE6" s="708">
        <v>10</v>
      </c>
      <c r="CF6" s="708">
        <v>5</v>
      </c>
      <c r="CG6" s="708">
        <v>3</v>
      </c>
      <c r="CH6" s="708">
        <v>2</v>
      </c>
      <c r="CI6" s="708">
        <v>1</v>
      </c>
      <c r="CJ6" s="689" t="s">
        <v>667</v>
      </c>
      <c r="CK6" s="708">
        <v>1</v>
      </c>
      <c r="CL6" s="689" t="s">
        <v>1092</v>
      </c>
      <c r="CM6" s="663" t="s">
        <v>455</v>
      </c>
      <c r="CN6" s="708">
        <v>5</v>
      </c>
      <c r="CO6" s="708">
        <v>15</v>
      </c>
      <c r="CP6" s="708">
        <v>10</v>
      </c>
      <c r="CQ6" s="708">
        <v>5</v>
      </c>
      <c r="CR6" s="708">
        <v>3</v>
      </c>
      <c r="CS6" s="708">
        <v>2</v>
      </c>
      <c r="CT6" s="708">
        <v>1</v>
      </c>
      <c r="CU6" s="689" t="s">
        <v>667</v>
      </c>
    </row>
    <row r="7" spans="1:99" x14ac:dyDescent="0.25">
      <c r="A7" s="708">
        <v>1</v>
      </c>
      <c r="B7" s="689" t="s">
        <v>1093</v>
      </c>
      <c r="C7" s="663" t="s">
        <v>36</v>
      </c>
      <c r="D7" s="708">
        <v>5</v>
      </c>
      <c r="E7" s="662">
        <v>15</v>
      </c>
      <c r="F7" s="708">
        <v>10</v>
      </c>
      <c r="G7" s="708">
        <v>5</v>
      </c>
      <c r="H7" s="708">
        <v>3</v>
      </c>
      <c r="I7" s="708">
        <v>2</v>
      </c>
      <c r="J7" s="708">
        <v>1</v>
      </c>
      <c r="K7" s="689" t="s">
        <v>667</v>
      </c>
      <c r="L7" s="708">
        <v>1</v>
      </c>
      <c r="M7" s="689" t="s">
        <v>1094</v>
      </c>
      <c r="N7" s="689" t="s">
        <v>1095</v>
      </c>
      <c r="O7" s="708">
        <v>5</v>
      </c>
      <c r="P7" s="708">
        <v>15</v>
      </c>
      <c r="Q7" s="708">
        <v>10</v>
      </c>
      <c r="R7" s="708">
        <v>5</v>
      </c>
      <c r="S7" s="708">
        <v>3</v>
      </c>
      <c r="T7" s="708">
        <v>2</v>
      </c>
      <c r="U7" s="708">
        <v>1</v>
      </c>
      <c r="V7" s="665" t="s">
        <v>756</v>
      </c>
      <c r="W7" s="709">
        <v>1</v>
      </c>
      <c r="X7" s="667" t="s">
        <v>1096</v>
      </c>
      <c r="Y7" s="664" t="s">
        <v>474</v>
      </c>
      <c r="Z7" s="710">
        <v>3</v>
      </c>
      <c r="AA7" s="709">
        <v>10</v>
      </c>
      <c r="AB7" s="709">
        <v>10</v>
      </c>
      <c r="AC7" s="709">
        <v>0</v>
      </c>
      <c r="AD7" s="709">
        <v>2</v>
      </c>
      <c r="AE7" s="710">
        <v>2</v>
      </c>
      <c r="AF7" s="710">
        <v>0</v>
      </c>
      <c r="AG7" s="667" t="s">
        <v>667</v>
      </c>
      <c r="AH7" s="708">
        <v>1</v>
      </c>
      <c r="AI7" s="689" t="s">
        <v>1077</v>
      </c>
      <c r="AJ7" s="663" t="s">
        <v>456</v>
      </c>
      <c r="AK7" s="711">
        <v>5</v>
      </c>
      <c r="AL7" s="711">
        <v>20</v>
      </c>
      <c r="AM7" s="708">
        <v>10</v>
      </c>
      <c r="AN7" s="708">
        <v>10</v>
      </c>
      <c r="AO7" s="711">
        <v>4</v>
      </c>
      <c r="AP7" s="711">
        <v>2</v>
      </c>
      <c r="AQ7" s="711">
        <v>2</v>
      </c>
      <c r="AR7" s="689" t="s">
        <v>667</v>
      </c>
      <c r="AS7" s="708">
        <v>1</v>
      </c>
      <c r="AT7" s="689" t="s">
        <v>1097</v>
      </c>
      <c r="AU7" s="689" t="s">
        <v>1098</v>
      </c>
      <c r="AV7" s="711">
        <v>5</v>
      </c>
      <c r="AW7" s="711">
        <v>20</v>
      </c>
      <c r="AX7" s="708">
        <v>10</v>
      </c>
      <c r="AY7" s="708">
        <v>10</v>
      </c>
      <c r="AZ7" s="711">
        <v>4</v>
      </c>
      <c r="BA7" s="711">
        <v>2</v>
      </c>
      <c r="BB7" s="711">
        <v>2</v>
      </c>
      <c r="BC7" s="665" t="s">
        <v>756</v>
      </c>
      <c r="BD7" s="708">
        <v>1</v>
      </c>
      <c r="BE7" s="689" t="s">
        <v>1065</v>
      </c>
      <c r="BF7" s="663" t="s">
        <v>91</v>
      </c>
      <c r="BG7" s="708">
        <v>5</v>
      </c>
      <c r="BH7" s="708">
        <v>15</v>
      </c>
      <c r="BI7" s="708">
        <v>5</v>
      </c>
      <c r="BJ7" s="708">
        <v>10</v>
      </c>
      <c r="BK7" s="708">
        <v>3</v>
      </c>
      <c r="BL7" s="708">
        <v>1</v>
      </c>
      <c r="BM7" s="708">
        <v>2</v>
      </c>
      <c r="BN7" s="689" t="s">
        <v>101</v>
      </c>
      <c r="BO7" s="708">
        <v>1</v>
      </c>
      <c r="BP7" s="689" t="s">
        <v>1078</v>
      </c>
      <c r="BQ7" s="689" t="s">
        <v>1079</v>
      </c>
      <c r="BR7" s="708">
        <v>5</v>
      </c>
      <c r="BS7" s="708">
        <v>15</v>
      </c>
      <c r="BT7" s="708">
        <v>5</v>
      </c>
      <c r="BU7" s="708">
        <v>10</v>
      </c>
      <c r="BV7" s="708">
        <v>3</v>
      </c>
      <c r="BW7" s="708">
        <v>1</v>
      </c>
      <c r="BX7" s="708">
        <v>2</v>
      </c>
      <c r="BY7" s="665" t="s">
        <v>760</v>
      </c>
      <c r="BZ7" s="708">
        <v>1</v>
      </c>
      <c r="CA7" s="689" t="s">
        <v>1099</v>
      </c>
      <c r="CB7" s="663" t="s">
        <v>46</v>
      </c>
      <c r="CC7" s="708">
        <v>4</v>
      </c>
      <c r="CD7" s="708">
        <v>10</v>
      </c>
      <c r="CE7" s="708">
        <v>5</v>
      </c>
      <c r="CF7" s="708">
        <v>5</v>
      </c>
      <c r="CG7" s="708">
        <v>2</v>
      </c>
      <c r="CH7" s="708">
        <v>1</v>
      </c>
      <c r="CI7" s="708">
        <v>1</v>
      </c>
      <c r="CJ7" s="689" t="s">
        <v>101</v>
      </c>
      <c r="CK7" s="708">
        <v>1</v>
      </c>
      <c r="CL7" s="689" t="s">
        <v>1083</v>
      </c>
      <c r="CM7" s="663" t="s">
        <v>35</v>
      </c>
      <c r="CN7" s="708">
        <v>5</v>
      </c>
      <c r="CO7" s="708">
        <v>15</v>
      </c>
      <c r="CP7" s="708">
        <v>10</v>
      </c>
      <c r="CQ7" s="708">
        <v>5</v>
      </c>
      <c r="CR7" s="708">
        <v>3</v>
      </c>
      <c r="CS7" s="708">
        <v>2</v>
      </c>
      <c r="CT7" s="708">
        <v>1</v>
      </c>
      <c r="CU7" s="689" t="s">
        <v>667</v>
      </c>
    </row>
    <row r="8" spans="1:99" x14ac:dyDescent="0.25">
      <c r="A8" s="708">
        <v>1</v>
      </c>
      <c r="B8" s="689"/>
      <c r="C8" s="688" t="s">
        <v>1100</v>
      </c>
      <c r="D8" s="708">
        <v>4</v>
      </c>
      <c r="E8" s="662">
        <v>10</v>
      </c>
      <c r="F8" s="708">
        <v>10</v>
      </c>
      <c r="G8" s="708">
        <v>0</v>
      </c>
      <c r="H8" s="708">
        <v>2</v>
      </c>
      <c r="I8" s="708">
        <v>2</v>
      </c>
      <c r="J8" s="708">
        <v>0</v>
      </c>
      <c r="K8" s="689" t="s">
        <v>101</v>
      </c>
      <c r="L8" s="708">
        <v>1</v>
      </c>
      <c r="M8" s="689"/>
      <c r="N8" s="688" t="s">
        <v>841</v>
      </c>
      <c r="O8" s="708">
        <v>4</v>
      </c>
      <c r="P8" s="708">
        <v>10</v>
      </c>
      <c r="Q8" s="708">
        <v>10</v>
      </c>
      <c r="R8" s="708">
        <v>0</v>
      </c>
      <c r="S8" s="708">
        <v>2</v>
      </c>
      <c r="T8" s="708">
        <v>2</v>
      </c>
      <c r="U8" s="708">
        <v>0</v>
      </c>
      <c r="V8" s="665" t="s">
        <v>760</v>
      </c>
      <c r="W8" s="709">
        <v>1</v>
      </c>
      <c r="X8" s="667" t="s">
        <v>1101</v>
      </c>
      <c r="Y8" s="664" t="s">
        <v>461</v>
      </c>
      <c r="Z8" s="710">
        <v>4</v>
      </c>
      <c r="AA8" s="709">
        <v>15</v>
      </c>
      <c r="AB8" s="709">
        <v>10</v>
      </c>
      <c r="AC8" s="709">
        <v>5</v>
      </c>
      <c r="AD8" s="709">
        <v>3</v>
      </c>
      <c r="AE8" s="710">
        <v>2</v>
      </c>
      <c r="AF8" s="710">
        <v>1</v>
      </c>
      <c r="AG8" s="667" t="s">
        <v>667</v>
      </c>
      <c r="AH8" s="708">
        <v>1</v>
      </c>
      <c r="AI8" s="689" t="s">
        <v>1102</v>
      </c>
      <c r="AJ8" s="687" t="s">
        <v>1103</v>
      </c>
      <c r="AK8" s="708">
        <v>0</v>
      </c>
      <c r="AL8" s="708">
        <v>0</v>
      </c>
      <c r="AM8" s="708">
        <v>0</v>
      </c>
      <c r="AN8" s="708">
        <v>0</v>
      </c>
      <c r="AO8" s="708">
        <v>0</v>
      </c>
      <c r="AP8" s="708">
        <v>0</v>
      </c>
      <c r="AQ8" s="708">
        <v>0</v>
      </c>
      <c r="AR8" s="689" t="s">
        <v>28</v>
      </c>
      <c r="AS8" s="714"/>
      <c r="AT8" s="662"/>
      <c r="AU8" s="662"/>
      <c r="AV8" s="714"/>
      <c r="AW8" s="714"/>
      <c r="AX8" s="714"/>
      <c r="AY8" s="714"/>
      <c r="AZ8" s="714"/>
      <c r="BA8" s="714"/>
      <c r="BB8" s="714"/>
      <c r="BC8" s="662"/>
      <c r="BD8" s="708">
        <v>1</v>
      </c>
      <c r="BE8" s="689" t="s">
        <v>1104</v>
      </c>
      <c r="BF8" s="663" t="s">
        <v>1105</v>
      </c>
      <c r="BG8" s="708">
        <v>5</v>
      </c>
      <c r="BH8" s="708">
        <v>15</v>
      </c>
      <c r="BI8" s="708">
        <v>10</v>
      </c>
      <c r="BJ8" s="708">
        <v>5</v>
      </c>
      <c r="BK8" s="708">
        <v>3</v>
      </c>
      <c r="BL8" s="708">
        <v>2</v>
      </c>
      <c r="BM8" s="708">
        <v>1</v>
      </c>
      <c r="BN8" s="689" t="s">
        <v>101</v>
      </c>
      <c r="BO8" s="708">
        <v>1</v>
      </c>
      <c r="BP8" s="689" t="s">
        <v>1106</v>
      </c>
      <c r="BQ8" s="689" t="s">
        <v>1107</v>
      </c>
      <c r="BR8" s="708">
        <v>5</v>
      </c>
      <c r="BS8" s="708">
        <v>15</v>
      </c>
      <c r="BT8" s="708">
        <v>10</v>
      </c>
      <c r="BU8" s="708">
        <v>5</v>
      </c>
      <c r="BV8" s="708">
        <v>3</v>
      </c>
      <c r="BW8" s="708">
        <v>2</v>
      </c>
      <c r="BX8" s="708">
        <v>1</v>
      </c>
      <c r="BY8" s="665" t="s">
        <v>760</v>
      </c>
      <c r="BZ8" s="708">
        <v>1</v>
      </c>
      <c r="CA8" s="689" t="s">
        <v>1108</v>
      </c>
      <c r="CB8" s="663" t="s">
        <v>108</v>
      </c>
      <c r="CC8" s="708">
        <v>5</v>
      </c>
      <c r="CD8" s="708">
        <v>25</v>
      </c>
      <c r="CE8" s="708">
        <v>15</v>
      </c>
      <c r="CF8" s="708">
        <v>10</v>
      </c>
      <c r="CG8" s="708">
        <v>5</v>
      </c>
      <c r="CH8" s="708">
        <v>3</v>
      </c>
      <c r="CI8" s="708">
        <v>2</v>
      </c>
      <c r="CJ8" s="689" t="s">
        <v>667</v>
      </c>
      <c r="CK8" s="708">
        <v>1</v>
      </c>
      <c r="CL8" s="689"/>
      <c r="CM8" s="688" t="s">
        <v>842</v>
      </c>
      <c r="CN8" s="708">
        <v>4</v>
      </c>
      <c r="CO8" s="708">
        <v>15</v>
      </c>
      <c r="CP8" s="708">
        <v>5</v>
      </c>
      <c r="CQ8" s="708">
        <v>10</v>
      </c>
      <c r="CR8" s="708">
        <v>3</v>
      </c>
      <c r="CS8" s="708">
        <v>1</v>
      </c>
      <c r="CT8" s="708">
        <v>2</v>
      </c>
      <c r="CU8" s="689" t="s">
        <v>101</v>
      </c>
    </row>
    <row r="9" spans="1:99" x14ac:dyDescent="0.25">
      <c r="A9" s="708">
        <v>1</v>
      </c>
      <c r="B9" s="689" t="s">
        <v>1109</v>
      </c>
      <c r="C9" s="663" t="s">
        <v>1110</v>
      </c>
      <c r="D9" s="708">
        <v>1</v>
      </c>
      <c r="E9" s="662">
        <v>0</v>
      </c>
      <c r="F9" s="708">
        <v>0</v>
      </c>
      <c r="G9" s="708">
        <v>0</v>
      </c>
      <c r="H9" s="708">
        <v>0</v>
      </c>
      <c r="I9" s="708">
        <v>0</v>
      </c>
      <c r="J9" s="708">
        <v>0</v>
      </c>
      <c r="K9" s="689" t="s">
        <v>101</v>
      </c>
      <c r="L9" s="708">
        <v>1</v>
      </c>
      <c r="M9" s="689" t="s">
        <v>1111</v>
      </c>
      <c r="N9" s="689" t="s">
        <v>1112</v>
      </c>
      <c r="O9" s="708">
        <v>1</v>
      </c>
      <c r="P9" s="708">
        <v>0</v>
      </c>
      <c r="Q9" s="708">
        <v>0</v>
      </c>
      <c r="R9" s="708">
        <v>0</v>
      </c>
      <c r="S9" s="708">
        <v>0</v>
      </c>
      <c r="T9" s="708">
        <v>0</v>
      </c>
      <c r="U9" s="708">
        <v>0</v>
      </c>
      <c r="V9" s="665" t="s">
        <v>760</v>
      </c>
      <c r="W9" s="709">
        <v>1</v>
      </c>
      <c r="X9" s="667" t="s">
        <v>1102</v>
      </c>
      <c r="Y9" s="687" t="s">
        <v>1103</v>
      </c>
      <c r="Z9" s="709">
        <v>0</v>
      </c>
      <c r="AA9" s="709">
        <v>0</v>
      </c>
      <c r="AB9" s="709">
        <v>0</v>
      </c>
      <c r="AC9" s="709">
        <v>0</v>
      </c>
      <c r="AD9" s="709">
        <v>0</v>
      </c>
      <c r="AE9" s="709">
        <v>0</v>
      </c>
      <c r="AF9" s="709">
        <v>0</v>
      </c>
      <c r="AG9" s="667" t="s">
        <v>28</v>
      </c>
      <c r="AH9" s="714"/>
      <c r="AI9" s="662"/>
      <c r="AJ9" s="662"/>
      <c r="AK9" s="714"/>
      <c r="AL9" s="714"/>
      <c r="AM9" s="714"/>
      <c r="AN9" s="714"/>
      <c r="AO9" s="714"/>
      <c r="AP9" s="714"/>
      <c r="AQ9" s="714"/>
      <c r="AR9" s="662"/>
      <c r="AS9" s="714"/>
      <c r="AT9" s="662"/>
      <c r="AU9" s="662"/>
      <c r="AV9" s="714"/>
      <c r="AW9" s="714"/>
      <c r="AX9" s="714"/>
      <c r="AY9" s="714"/>
      <c r="AZ9" s="714"/>
      <c r="BA9" s="714"/>
      <c r="BB9" s="714"/>
      <c r="BC9" s="662"/>
      <c r="BD9" s="708">
        <v>1</v>
      </c>
      <c r="BE9" s="689" t="s">
        <v>1083</v>
      </c>
      <c r="BF9" s="663" t="s">
        <v>35</v>
      </c>
      <c r="BG9" s="708">
        <v>5</v>
      </c>
      <c r="BH9" s="708">
        <v>15</v>
      </c>
      <c r="BI9" s="708">
        <v>10</v>
      </c>
      <c r="BJ9" s="708">
        <v>5</v>
      </c>
      <c r="BK9" s="708">
        <v>3</v>
      </c>
      <c r="BL9" s="708">
        <v>2</v>
      </c>
      <c r="BM9" s="708">
        <v>1</v>
      </c>
      <c r="BN9" s="689" t="s">
        <v>667</v>
      </c>
      <c r="BO9" s="708">
        <v>1</v>
      </c>
      <c r="BP9" s="689" t="s">
        <v>1113</v>
      </c>
      <c r="BQ9" s="689" t="s">
        <v>809</v>
      </c>
      <c r="BR9" s="708">
        <v>5</v>
      </c>
      <c r="BS9" s="708">
        <v>15</v>
      </c>
      <c r="BT9" s="708">
        <v>10</v>
      </c>
      <c r="BU9" s="708">
        <v>5</v>
      </c>
      <c r="BV9" s="708">
        <v>3</v>
      </c>
      <c r="BW9" s="708">
        <v>2</v>
      </c>
      <c r="BX9" s="708">
        <v>1</v>
      </c>
      <c r="BY9" s="665" t="s">
        <v>756</v>
      </c>
      <c r="BZ9" s="708">
        <v>1</v>
      </c>
      <c r="CA9" s="689" t="s">
        <v>1102</v>
      </c>
      <c r="CB9" s="687" t="s">
        <v>1103</v>
      </c>
      <c r="CC9" s="708">
        <v>0</v>
      </c>
      <c r="CD9" s="708">
        <v>0</v>
      </c>
      <c r="CE9" s="708">
        <v>0</v>
      </c>
      <c r="CF9" s="708">
        <v>0</v>
      </c>
      <c r="CG9" s="708">
        <v>0</v>
      </c>
      <c r="CH9" s="708">
        <v>0</v>
      </c>
      <c r="CI9" s="708">
        <v>0</v>
      </c>
      <c r="CJ9" s="689" t="s">
        <v>28</v>
      </c>
      <c r="CK9" s="708">
        <v>1</v>
      </c>
      <c r="CL9" s="689" t="s">
        <v>1114</v>
      </c>
      <c r="CM9" s="663" t="s">
        <v>1110</v>
      </c>
      <c r="CN9" s="708">
        <v>1</v>
      </c>
      <c r="CO9" s="708">
        <v>0</v>
      </c>
      <c r="CP9" s="708">
        <v>0</v>
      </c>
      <c r="CQ9" s="708">
        <v>0</v>
      </c>
      <c r="CR9" s="708">
        <v>0</v>
      </c>
      <c r="CS9" s="708">
        <v>0</v>
      </c>
      <c r="CT9" s="708">
        <v>0</v>
      </c>
      <c r="CU9" s="689" t="s">
        <v>101</v>
      </c>
    </row>
    <row r="10" spans="1:99" ht="16.5" thickBot="1" x14ac:dyDescent="0.3">
      <c r="A10" s="715"/>
      <c r="B10" s="685"/>
      <c r="C10" s="685"/>
      <c r="D10" s="685"/>
      <c r="E10" s="685"/>
      <c r="F10" s="685"/>
      <c r="G10" s="685"/>
      <c r="H10" s="685"/>
      <c r="I10" s="685"/>
      <c r="J10" s="685"/>
      <c r="K10" s="685"/>
      <c r="L10" s="715"/>
      <c r="M10" s="685"/>
      <c r="N10" s="685"/>
      <c r="O10" s="715"/>
      <c r="P10" s="715"/>
      <c r="Q10" s="715"/>
      <c r="R10" s="715"/>
      <c r="S10" s="715"/>
      <c r="T10" s="715"/>
      <c r="U10" s="715"/>
      <c r="V10" s="685"/>
      <c r="W10" s="716">
        <v>1</v>
      </c>
      <c r="X10" s="678" t="s">
        <v>1115</v>
      </c>
      <c r="Y10" s="717" t="s">
        <v>1110</v>
      </c>
      <c r="Z10" s="716">
        <v>4</v>
      </c>
      <c r="AA10" s="716">
        <v>0</v>
      </c>
      <c r="AB10" s="716">
        <v>0</v>
      </c>
      <c r="AC10" s="716">
        <v>0</v>
      </c>
      <c r="AD10" s="716">
        <v>0</v>
      </c>
      <c r="AE10" s="716">
        <v>0</v>
      </c>
      <c r="AF10" s="716">
        <v>0</v>
      </c>
      <c r="AG10" s="678" t="s">
        <v>101</v>
      </c>
      <c r="AH10" s="715"/>
      <c r="AI10" s="685"/>
      <c r="AJ10" s="685"/>
      <c r="AK10" s="715"/>
      <c r="AL10" s="715"/>
      <c r="AM10" s="715"/>
      <c r="AN10" s="715"/>
      <c r="AO10" s="715"/>
      <c r="AP10" s="715"/>
      <c r="AQ10" s="715"/>
      <c r="AR10" s="685"/>
      <c r="AS10" s="715"/>
      <c r="AT10" s="685"/>
      <c r="AU10" s="685"/>
      <c r="AV10" s="715"/>
      <c r="AW10" s="715"/>
      <c r="AX10" s="715"/>
      <c r="AY10" s="715"/>
      <c r="AZ10" s="715"/>
      <c r="BA10" s="715"/>
      <c r="BB10" s="715"/>
      <c r="BC10" s="685"/>
      <c r="BD10" s="718">
        <v>1</v>
      </c>
      <c r="BE10" s="719" t="s">
        <v>1116</v>
      </c>
      <c r="BF10" s="676" t="s">
        <v>1110</v>
      </c>
      <c r="BG10" s="718">
        <v>2</v>
      </c>
      <c r="BH10" s="718">
        <v>0</v>
      </c>
      <c r="BI10" s="718">
        <v>0</v>
      </c>
      <c r="BJ10" s="718">
        <v>0</v>
      </c>
      <c r="BK10" s="718">
        <v>0</v>
      </c>
      <c r="BL10" s="718">
        <v>0</v>
      </c>
      <c r="BM10" s="718">
        <v>0</v>
      </c>
      <c r="BN10" s="719" t="s">
        <v>101</v>
      </c>
      <c r="BO10" s="718">
        <v>1</v>
      </c>
      <c r="BP10" s="719" t="s">
        <v>1117</v>
      </c>
      <c r="BQ10" s="719" t="s">
        <v>1112</v>
      </c>
      <c r="BR10" s="718">
        <v>2</v>
      </c>
      <c r="BS10" s="718">
        <v>0</v>
      </c>
      <c r="BT10" s="718">
        <v>0</v>
      </c>
      <c r="BU10" s="718">
        <v>0</v>
      </c>
      <c r="BV10" s="718">
        <v>0</v>
      </c>
      <c r="BW10" s="718">
        <v>0</v>
      </c>
      <c r="BX10" s="718">
        <v>0</v>
      </c>
      <c r="BY10" s="720" t="s">
        <v>760</v>
      </c>
      <c r="BZ10" s="718">
        <v>1</v>
      </c>
      <c r="CA10" s="719" t="s">
        <v>1118</v>
      </c>
      <c r="CB10" s="676" t="s">
        <v>1110</v>
      </c>
      <c r="CC10" s="718">
        <v>1</v>
      </c>
      <c r="CD10" s="718">
        <v>0</v>
      </c>
      <c r="CE10" s="718">
        <v>0</v>
      </c>
      <c r="CF10" s="718">
        <v>0</v>
      </c>
      <c r="CG10" s="718">
        <v>0</v>
      </c>
      <c r="CH10" s="718">
        <v>0</v>
      </c>
      <c r="CI10" s="718">
        <v>0</v>
      </c>
      <c r="CJ10" s="719" t="s">
        <v>101</v>
      </c>
      <c r="CK10" s="715"/>
      <c r="CL10" s="685"/>
      <c r="CM10" s="685"/>
      <c r="CN10" s="715"/>
      <c r="CO10" s="715"/>
      <c r="CP10" s="715"/>
      <c r="CQ10" s="715"/>
      <c r="CR10" s="715"/>
      <c r="CS10" s="715"/>
      <c r="CT10" s="715"/>
      <c r="CU10" s="685"/>
    </row>
    <row r="11" spans="1:99" ht="17.25" thickTop="1" thickBot="1" x14ac:dyDescent="0.3">
      <c r="A11" s="721"/>
      <c r="B11" s="660"/>
      <c r="C11" s="661" t="s">
        <v>135</v>
      </c>
      <c r="D11" s="660">
        <f t="shared" ref="D11:J11" si="0">SUM(D3:D9)</f>
        <v>30</v>
      </c>
      <c r="E11" s="660">
        <f t="shared" si="0"/>
        <v>95</v>
      </c>
      <c r="F11" s="660">
        <f t="shared" si="0"/>
        <v>50</v>
      </c>
      <c r="G11" s="660">
        <f t="shared" si="0"/>
        <v>45</v>
      </c>
      <c r="H11" s="660">
        <f t="shared" si="0"/>
        <v>19</v>
      </c>
      <c r="I11" s="660">
        <f t="shared" si="0"/>
        <v>10</v>
      </c>
      <c r="J11" s="660">
        <f t="shared" si="0"/>
        <v>9</v>
      </c>
      <c r="K11" s="660"/>
      <c r="L11" s="721"/>
      <c r="M11" s="660"/>
      <c r="N11" s="661" t="s">
        <v>135</v>
      </c>
      <c r="O11" s="721">
        <f t="shared" ref="O11:U11" si="1">SUM(O3:O10)</f>
        <v>30</v>
      </c>
      <c r="P11" s="721">
        <f t="shared" si="1"/>
        <v>95</v>
      </c>
      <c r="Q11" s="721">
        <f t="shared" si="1"/>
        <v>50</v>
      </c>
      <c r="R11" s="721">
        <f t="shared" si="1"/>
        <v>45</v>
      </c>
      <c r="S11" s="721">
        <f t="shared" si="1"/>
        <v>19</v>
      </c>
      <c r="T11" s="721">
        <f t="shared" si="1"/>
        <v>10</v>
      </c>
      <c r="U11" s="721">
        <f t="shared" si="1"/>
        <v>9</v>
      </c>
      <c r="V11" s="660"/>
      <c r="W11" s="722"/>
      <c r="X11" s="723"/>
      <c r="Y11" s="661" t="s">
        <v>135</v>
      </c>
      <c r="Z11" s="722">
        <f t="shared" ref="Z11:AF11" si="2">SUM(Z3:Z10)</f>
        <v>30</v>
      </c>
      <c r="AA11" s="722">
        <f t="shared" si="2"/>
        <v>90</v>
      </c>
      <c r="AB11" s="722">
        <f t="shared" si="2"/>
        <v>50</v>
      </c>
      <c r="AC11" s="722">
        <f t="shared" si="2"/>
        <v>40</v>
      </c>
      <c r="AD11" s="722">
        <f t="shared" si="2"/>
        <v>18</v>
      </c>
      <c r="AE11" s="722">
        <f t="shared" si="2"/>
        <v>10</v>
      </c>
      <c r="AF11" s="722">
        <f t="shared" si="2"/>
        <v>8</v>
      </c>
      <c r="AG11" s="723"/>
      <c r="AH11" s="724"/>
      <c r="AI11" s="659"/>
      <c r="AJ11" s="661" t="s">
        <v>135</v>
      </c>
      <c r="AK11" s="725">
        <f t="shared" ref="AK11:AQ11" si="3">SUM(AK3:AK10)</f>
        <v>23</v>
      </c>
      <c r="AL11" s="725">
        <f t="shared" si="3"/>
        <v>80</v>
      </c>
      <c r="AM11" s="721">
        <f t="shared" si="3"/>
        <v>45</v>
      </c>
      <c r="AN11" s="721">
        <f t="shared" si="3"/>
        <v>35</v>
      </c>
      <c r="AO11" s="725">
        <f t="shared" si="3"/>
        <v>16</v>
      </c>
      <c r="AP11" s="725">
        <f t="shared" si="3"/>
        <v>9</v>
      </c>
      <c r="AQ11" s="725">
        <f t="shared" si="3"/>
        <v>7</v>
      </c>
      <c r="AR11" s="659"/>
      <c r="AS11" s="724"/>
      <c r="AT11" s="659"/>
      <c r="AU11" s="661" t="s">
        <v>135</v>
      </c>
      <c r="AV11" s="725">
        <f t="shared" ref="AV11:BB11" si="4">SUM(AV3:AV10)</f>
        <v>23</v>
      </c>
      <c r="AW11" s="725">
        <f t="shared" si="4"/>
        <v>80</v>
      </c>
      <c r="AX11" s="721">
        <f t="shared" si="4"/>
        <v>45</v>
      </c>
      <c r="AY11" s="721">
        <f t="shared" si="4"/>
        <v>35</v>
      </c>
      <c r="AZ11" s="725">
        <f t="shared" si="4"/>
        <v>16</v>
      </c>
      <c r="BA11" s="725">
        <f t="shared" si="4"/>
        <v>9</v>
      </c>
      <c r="BB11" s="725">
        <f t="shared" si="4"/>
        <v>7</v>
      </c>
      <c r="BC11" s="659"/>
      <c r="BD11" s="724"/>
      <c r="BE11" s="659"/>
      <c r="BF11" s="661" t="s">
        <v>135</v>
      </c>
      <c r="BG11" s="724">
        <f t="shared" ref="BG11:BM11" si="5">SUM(BG3:BG10)</f>
        <v>30</v>
      </c>
      <c r="BH11" s="724">
        <f t="shared" si="5"/>
        <v>95</v>
      </c>
      <c r="BI11" s="724">
        <f t="shared" si="5"/>
        <v>50</v>
      </c>
      <c r="BJ11" s="724">
        <f t="shared" si="5"/>
        <v>45</v>
      </c>
      <c r="BK11" s="724">
        <f t="shared" si="5"/>
        <v>19</v>
      </c>
      <c r="BL11" s="724">
        <f t="shared" si="5"/>
        <v>10</v>
      </c>
      <c r="BM11" s="724">
        <f t="shared" si="5"/>
        <v>9</v>
      </c>
      <c r="BN11" s="659"/>
      <c r="BO11" s="724"/>
      <c r="BP11" s="659"/>
      <c r="BQ11" s="661" t="s">
        <v>135</v>
      </c>
      <c r="BR11" s="724">
        <f t="shared" ref="BR11:BX11" si="6">SUM(BR3:BR10)</f>
        <v>30</v>
      </c>
      <c r="BS11" s="724">
        <f t="shared" si="6"/>
        <v>95</v>
      </c>
      <c r="BT11" s="724">
        <f t="shared" si="6"/>
        <v>50</v>
      </c>
      <c r="BU11" s="724">
        <f t="shared" si="6"/>
        <v>45</v>
      </c>
      <c r="BV11" s="724">
        <f t="shared" si="6"/>
        <v>19</v>
      </c>
      <c r="BW11" s="724">
        <f t="shared" si="6"/>
        <v>10</v>
      </c>
      <c r="BX11" s="724">
        <f t="shared" si="6"/>
        <v>9</v>
      </c>
      <c r="BY11" s="659"/>
      <c r="BZ11" s="724"/>
      <c r="CA11" s="659"/>
      <c r="CB11" s="661" t="s">
        <v>135</v>
      </c>
      <c r="CC11" s="724">
        <f t="shared" ref="CC11:CI11" si="7">SUM(CC3:CC10)</f>
        <v>30</v>
      </c>
      <c r="CD11" s="724">
        <f t="shared" si="7"/>
        <v>100</v>
      </c>
      <c r="CE11" s="724">
        <f t="shared" si="7"/>
        <v>55</v>
      </c>
      <c r="CF11" s="724">
        <f t="shared" si="7"/>
        <v>45</v>
      </c>
      <c r="CG11" s="724">
        <f t="shared" si="7"/>
        <v>20</v>
      </c>
      <c r="CH11" s="724">
        <f t="shared" si="7"/>
        <v>11</v>
      </c>
      <c r="CI11" s="724">
        <f t="shared" si="7"/>
        <v>9</v>
      </c>
      <c r="CJ11" s="659"/>
      <c r="CK11" s="724"/>
      <c r="CL11" s="659"/>
      <c r="CM11" s="661" t="s">
        <v>135</v>
      </c>
      <c r="CN11" s="724">
        <f t="shared" ref="CN11:CT11" si="8">SUM(CN3:CN10)</f>
        <v>30</v>
      </c>
      <c r="CO11" s="724">
        <f t="shared" si="8"/>
        <v>95</v>
      </c>
      <c r="CP11" s="724">
        <f t="shared" si="8"/>
        <v>55</v>
      </c>
      <c r="CQ11" s="724">
        <f t="shared" si="8"/>
        <v>40</v>
      </c>
      <c r="CR11" s="724">
        <f t="shared" si="8"/>
        <v>19</v>
      </c>
      <c r="CS11" s="724">
        <f t="shared" si="8"/>
        <v>11</v>
      </c>
      <c r="CT11" s="724">
        <f t="shared" si="8"/>
        <v>8</v>
      </c>
      <c r="CU11" s="726"/>
    </row>
    <row r="12" spans="1:99" ht="16.5" thickTop="1" x14ac:dyDescent="0.25">
      <c r="A12" s="727">
        <v>2</v>
      </c>
      <c r="B12" s="695" t="s">
        <v>1119</v>
      </c>
      <c r="C12" s="669" t="s">
        <v>1120</v>
      </c>
      <c r="D12" s="727">
        <v>4</v>
      </c>
      <c r="E12" s="680">
        <v>15</v>
      </c>
      <c r="F12" s="727">
        <v>5</v>
      </c>
      <c r="G12" s="727">
        <v>10</v>
      </c>
      <c r="H12" s="727">
        <v>3</v>
      </c>
      <c r="I12" s="727">
        <v>2</v>
      </c>
      <c r="J12" s="727">
        <v>1</v>
      </c>
      <c r="K12" s="695" t="s">
        <v>101</v>
      </c>
      <c r="L12" s="727">
        <v>2</v>
      </c>
      <c r="M12" s="695" t="s">
        <v>1121</v>
      </c>
      <c r="N12" s="695" t="s">
        <v>1122</v>
      </c>
      <c r="O12" s="727">
        <v>4</v>
      </c>
      <c r="P12" s="727">
        <v>15</v>
      </c>
      <c r="Q12" s="727">
        <v>5</v>
      </c>
      <c r="R12" s="727">
        <v>10</v>
      </c>
      <c r="S12" s="727">
        <v>3</v>
      </c>
      <c r="T12" s="727">
        <v>2</v>
      </c>
      <c r="U12" s="727">
        <v>1</v>
      </c>
      <c r="V12" s="728" t="s">
        <v>760</v>
      </c>
      <c r="W12" s="730">
        <v>2</v>
      </c>
      <c r="X12" s="671" t="s">
        <v>1123</v>
      </c>
      <c r="Y12" s="753" t="s">
        <v>644</v>
      </c>
      <c r="Z12" s="729">
        <v>5</v>
      </c>
      <c r="AA12" s="730">
        <v>20</v>
      </c>
      <c r="AB12" s="730">
        <v>5</v>
      </c>
      <c r="AC12" s="730">
        <v>15</v>
      </c>
      <c r="AD12" s="730">
        <v>4</v>
      </c>
      <c r="AE12" s="729">
        <v>1</v>
      </c>
      <c r="AF12" s="729">
        <v>3</v>
      </c>
      <c r="AG12" s="671" t="s">
        <v>667</v>
      </c>
      <c r="AH12" s="727">
        <v>2</v>
      </c>
      <c r="AI12" s="695" t="s">
        <v>1124</v>
      </c>
      <c r="AJ12" s="669" t="s">
        <v>233</v>
      </c>
      <c r="AK12" s="731">
        <v>5</v>
      </c>
      <c r="AL12" s="731">
        <v>20</v>
      </c>
      <c r="AM12" s="731">
        <v>10</v>
      </c>
      <c r="AN12" s="731">
        <v>10</v>
      </c>
      <c r="AO12" s="731">
        <v>4</v>
      </c>
      <c r="AP12" s="731">
        <v>2</v>
      </c>
      <c r="AQ12" s="731">
        <v>2</v>
      </c>
      <c r="AR12" s="695" t="s">
        <v>667</v>
      </c>
      <c r="AS12" s="727">
        <v>2</v>
      </c>
      <c r="AT12" s="695" t="s">
        <v>1125</v>
      </c>
      <c r="AU12" s="695" t="s">
        <v>1126</v>
      </c>
      <c r="AV12" s="731">
        <v>5</v>
      </c>
      <c r="AW12" s="731">
        <v>20</v>
      </c>
      <c r="AX12" s="731">
        <v>10</v>
      </c>
      <c r="AY12" s="731">
        <v>10</v>
      </c>
      <c r="AZ12" s="731">
        <v>4</v>
      </c>
      <c r="BA12" s="731">
        <v>2</v>
      </c>
      <c r="BB12" s="731">
        <v>2</v>
      </c>
      <c r="BC12" s="728" t="s">
        <v>756</v>
      </c>
      <c r="BD12" s="727">
        <v>2</v>
      </c>
      <c r="BE12" s="695" t="s">
        <v>1127</v>
      </c>
      <c r="BF12" s="669" t="s">
        <v>467</v>
      </c>
      <c r="BG12" s="727">
        <v>3</v>
      </c>
      <c r="BH12" s="727">
        <v>10</v>
      </c>
      <c r="BI12" s="727">
        <v>0</v>
      </c>
      <c r="BJ12" s="727">
        <v>10</v>
      </c>
      <c r="BK12" s="727">
        <v>2</v>
      </c>
      <c r="BL12" s="727">
        <v>0</v>
      </c>
      <c r="BM12" s="727">
        <v>2</v>
      </c>
      <c r="BN12" s="695" t="s">
        <v>101</v>
      </c>
      <c r="BO12" s="727">
        <v>2</v>
      </c>
      <c r="BP12" s="695" t="s">
        <v>1128</v>
      </c>
      <c r="BQ12" s="695" t="s">
        <v>1129</v>
      </c>
      <c r="BR12" s="727">
        <v>3</v>
      </c>
      <c r="BS12" s="727">
        <v>10</v>
      </c>
      <c r="BT12" s="727">
        <v>0</v>
      </c>
      <c r="BU12" s="727">
        <v>10</v>
      </c>
      <c r="BV12" s="727">
        <v>2</v>
      </c>
      <c r="BW12" s="727">
        <v>0</v>
      </c>
      <c r="BX12" s="727">
        <v>2</v>
      </c>
      <c r="BY12" s="728" t="s">
        <v>760</v>
      </c>
      <c r="BZ12" s="727">
        <v>2</v>
      </c>
      <c r="CA12" s="695" t="s">
        <v>1130</v>
      </c>
      <c r="CB12" s="669" t="s">
        <v>25</v>
      </c>
      <c r="CC12" s="727">
        <v>5</v>
      </c>
      <c r="CD12" s="727">
        <v>15</v>
      </c>
      <c r="CE12" s="727">
        <v>10</v>
      </c>
      <c r="CF12" s="727">
        <v>5</v>
      </c>
      <c r="CG12" s="727">
        <v>3</v>
      </c>
      <c r="CH12" s="727">
        <v>2</v>
      </c>
      <c r="CI12" s="727">
        <v>1</v>
      </c>
      <c r="CJ12" s="695" t="s">
        <v>667</v>
      </c>
      <c r="CK12" s="727">
        <v>2</v>
      </c>
      <c r="CL12" s="695" t="s">
        <v>1131</v>
      </c>
      <c r="CM12" s="669" t="s">
        <v>1132</v>
      </c>
      <c r="CN12" s="727">
        <v>4</v>
      </c>
      <c r="CO12" s="727">
        <v>15</v>
      </c>
      <c r="CP12" s="727">
        <v>10</v>
      </c>
      <c r="CQ12" s="727">
        <v>5</v>
      </c>
      <c r="CR12" s="727">
        <v>3</v>
      </c>
      <c r="CS12" s="727">
        <v>2</v>
      </c>
      <c r="CT12" s="727">
        <v>1</v>
      </c>
      <c r="CU12" s="670" t="s">
        <v>667</v>
      </c>
    </row>
    <row r="13" spans="1:99" x14ac:dyDescent="0.25">
      <c r="A13" s="708">
        <v>2</v>
      </c>
      <c r="B13" s="689" t="s">
        <v>1133</v>
      </c>
      <c r="C13" s="663" t="s">
        <v>51</v>
      </c>
      <c r="D13" s="708">
        <v>5</v>
      </c>
      <c r="E13" s="662">
        <v>15</v>
      </c>
      <c r="F13" s="708">
        <v>10</v>
      </c>
      <c r="G13" s="708">
        <v>5</v>
      </c>
      <c r="H13" s="708">
        <v>3</v>
      </c>
      <c r="I13" s="708">
        <v>2</v>
      </c>
      <c r="J13" s="708">
        <v>1</v>
      </c>
      <c r="K13" s="689" t="s">
        <v>667</v>
      </c>
      <c r="L13" s="708">
        <v>2</v>
      </c>
      <c r="M13" s="689" t="s">
        <v>1134</v>
      </c>
      <c r="N13" s="689" t="s">
        <v>1135</v>
      </c>
      <c r="O13" s="708">
        <v>5</v>
      </c>
      <c r="P13" s="708">
        <v>15</v>
      </c>
      <c r="Q13" s="708">
        <v>10</v>
      </c>
      <c r="R13" s="708">
        <v>5</v>
      </c>
      <c r="S13" s="708">
        <v>3</v>
      </c>
      <c r="T13" s="708">
        <v>2</v>
      </c>
      <c r="U13" s="708">
        <v>1</v>
      </c>
      <c r="V13" s="665" t="s">
        <v>756</v>
      </c>
      <c r="W13" s="709">
        <v>2</v>
      </c>
      <c r="X13" s="667" t="s">
        <v>1136</v>
      </c>
      <c r="Y13" s="664" t="s">
        <v>465</v>
      </c>
      <c r="Z13" s="710">
        <v>3</v>
      </c>
      <c r="AA13" s="709">
        <v>10</v>
      </c>
      <c r="AB13" s="709">
        <v>5</v>
      </c>
      <c r="AC13" s="709">
        <v>5</v>
      </c>
      <c r="AD13" s="709">
        <v>2</v>
      </c>
      <c r="AE13" s="710">
        <v>1</v>
      </c>
      <c r="AF13" s="710">
        <v>1</v>
      </c>
      <c r="AG13" s="667" t="s">
        <v>101</v>
      </c>
      <c r="AH13" s="708">
        <v>2</v>
      </c>
      <c r="AI13" s="689" t="s">
        <v>1137</v>
      </c>
      <c r="AJ13" s="663" t="s">
        <v>471</v>
      </c>
      <c r="AK13" s="714">
        <v>5</v>
      </c>
      <c r="AL13" s="714">
        <v>15</v>
      </c>
      <c r="AM13" s="714">
        <v>5</v>
      </c>
      <c r="AN13" s="714">
        <v>10</v>
      </c>
      <c r="AO13" s="714">
        <v>3</v>
      </c>
      <c r="AP13" s="714">
        <v>1</v>
      </c>
      <c r="AQ13" s="714">
        <v>2</v>
      </c>
      <c r="AR13" s="689" t="s">
        <v>101</v>
      </c>
      <c r="AS13" s="708">
        <v>2</v>
      </c>
      <c r="AT13" s="689" t="s">
        <v>1138</v>
      </c>
      <c r="AU13" s="689" t="s">
        <v>1139</v>
      </c>
      <c r="AV13" s="714">
        <v>5</v>
      </c>
      <c r="AW13" s="714">
        <v>15</v>
      </c>
      <c r="AX13" s="714">
        <v>5</v>
      </c>
      <c r="AY13" s="714">
        <v>10</v>
      </c>
      <c r="AZ13" s="714">
        <v>3</v>
      </c>
      <c r="BA13" s="714">
        <v>1</v>
      </c>
      <c r="BB13" s="714">
        <v>2</v>
      </c>
      <c r="BC13" s="665" t="s">
        <v>760</v>
      </c>
      <c r="BD13" s="708">
        <v>2</v>
      </c>
      <c r="BE13" s="689" t="s">
        <v>1140</v>
      </c>
      <c r="BF13" s="663" t="s">
        <v>464</v>
      </c>
      <c r="BG13" s="708">
        <v>3</v>
      </c>
      <c r="BH13" s="708">
        <v>15</v>
      </c>
      <c r="BI13" s="708">
        <v>5</v>
      </c>
      <c r="BJ13" s="708">
        <v>10</v>
      </c>
      <c r="BK13" s="708">
        <v>3</v>
      </c>
      <c r="BL13" s="708">
        <v>1</v>
      </c>
      <c r="BM13" s="708">
        <v>2</v>
      </c>
      <c r="BN13" s="689" t="s">
        <v>667</v>
      </c>
      <c r="BO13" s="708">
        <v>2</v>
      </c>
      <c r="BP13" s="689" t="s">
        <v>1141</v>
      </c>
      <c r="BQ13" s="689" t="s">
        <v>1142</v>
      </c>
      <c r="BR13" s="708">
        <v>3</v>
      </c>
      <c r="BS13" s="708">
        <v>15</v>
      </c>
      <c r="BT13" s="708">
        <v>5</v>
      </c>
      <c r="BU13" s="708">
        <v>10</v>
      </c>
      <c r="BV13" s="708">
        <v>3</v>
      </c>
      <c r="BW13" s="708">
        <v>1</v>
      </c>
      <c r="BX13" s="708">
        <v>2</v>
      </c>
      <c r="BY13" s="665" t="s">
        <v>756</v>
      </c>
      <c r="BZ13" s="708">
        <v>2</v>
      </c>
      <c r="CA13" s="689" t="s">
        <v>1143</v>
      </c>
      <c r="CB13" s="663" t="s">
        <v>469</v>
      </c>
      <c r="CC13" s="708">
        <v>4</v>
      </c>
      <c r="CD13" s="708">
        <v>15</v>
      </c>
      <c r="CE13" s="708">
        <v>5</v>
      </c>
      <c r="CF13" s="708">
        <v>10</v>
      </c>
      <c r="CG13" s="708">
        <v>3</v>
      </c>
      <c r="CH13" s="708">
        <v>1</v>
      </c>
      <c r="CI13" s="708">
        <v>2</v>
      </c>
      <c r="CJ13" s="689" t="s">
        <v>101</v>
      </c>
      <c r="CK13" s="708">
        <v>2</v>
      </c>
      <c r="CL13" s="689" t="s">
        <v>1144</v>
      </c>
      <c r="CM13" s="663" t="s">
        <v>359</v>
      </c>
      <c r="CN13" s="708">
        <v>4</v>
      </c>
      <c r="CO13" s="708">
        <v>15</v>
      </c>
      <c r="CP13" s="708">
        <v>10</v>
      </c>
      <c r="CQ13" s="708">
        <v>5</v>
      </c>
      <c r="CR13" s="708">
        <v>3</v>
      </c>
      <c r="CS13" s="708">
        <v>2</v>
      </c>
      <c r="CT13" s="708">
        <v>1</v>
      </c>
      <c r="CU13" s="689" t="s">
        <v>667</v>
      </c>
    </row>
    <row r="14" spans="1:99" x14ac:dyDescent="0.25">
      <c r="A14" s="708">
        <v>2</v>
      </c>
      <c r="B14" s="689" t="s">
        <v>1145</v>
      </c>
      <c r="C14" s="663" t="s">
        <v>26</v>
      </c>
      <c r="D14" s="708">
        <v>4</v>
      </c>
      <c r="E14" s="662">
        <v>15</v>
      </c>
      <c r="F14" s="708">
        <v>10</v>
      </c>
      <c r="G14" s="708">
        <v>5</v>
      </c>
      <c r="H14" s="708">
        <v>3</v>
      </c>
      <c r="I14" s="708">
        <v>2</v>
      </c>
      <c r="J14" s="708">
        <v>1</v>
      </c>
      <c r="K14" s="689" t="s">
        <v>667</v>
      </c>
      <c r="L14" s="708">
        <v>2</v>
      </c>
      <c r="M14" s="689" t="s">
        <v>1146</v>
      </c>
      <c r="N14" s="689" t="s">
        <v>940</v>
      </c>
      <c r="O14" s="708">
        <v>4</v>
      </c>
      <c r="P14" s="708">
        <v>15</v>
      </c>
      <c r="Q14" s="708">
        <v>10</v>
      </c>
      <c r="R14" s="708">
        <v>5</v>
      </c>
      <c r="S14" s="708">
        <v>3</v>
      </c>
      <c r="T14" s="708">
        <v>2</v>
      </c>
      <c r="U14" s="708">
        <v>1</v>
      </c>
      <c r="V14" s="665" t="s">
        <v>756</v>
      </c>
      <c r="W14" s="709">
        <v>2</v>
      </c>
      <c r="X14" s="667" t="s">
        <v>1147</v>
      </c>
      <c r="Y14" s="664" t="s">
        <v>463</v>
      </c>
      <c r="Z14" s="710">
        <v>5</v>
      </c>
      <c r="AA14" s="709">
        <v>20</v>
      </c>
      <c r="AB14" s="710">
        <v>5</v>
      </c>
      <c r="AC14" s="710">
        <v>15</v>
      </c>
      <c r="AD14" s="709">
        <v>4</v>
      </c>
      <c r="AE14" s="710">
        <v>1</v>
      </c>
      <c r="AF14" s="710">
        <v>3</v>
      </c>
      <c r="AG14" s="667" t="s">
        <v>667</v>
      </c>
      <c r="AH14" s="708">
        <v>2</v>
      </c>
      <c r="AI14" s="689" t="s">
        <v>1147</v>
      </c>
      <c r="AJ14" s="663" t="s">
        <v>463</v>
      </c>
      <c r="AK14" s="714">
        <v>5</v>
      </c>
      <c r="AL14" s="714">
        <v>20</v>
      </c>
      <c r="AM14" s="714">
        <v>5</v>
      </c>
      <c r="AN14" s="714">
        <v>15</v>
      </c>
      <c r="AO14" s="714">
        <v>4</v>
      </c>
      <c r="AP14" s="714">
        <v>1</v>
      </c>
      <c r="AQ14" s="714">
        <v>3</v>
      </c>
      <c r="AR14" s="689" t="s">
        <v>667</v>
      </c>
      <c r="AS14" s="708">
        <v>2</v>
      </c>
      <c r="AT14" s="689" t="s">
        <v>1148</v>
      </c>
      <c r="AU14" s="689" t="s">
        <v>1149</v>
      </c>
      <c r="AV14" s="714">
        <v>5</v>
      </c>
      <c r="AW14" s="714">
        <v>20</v>
      </c>
      <c r="AX14" s="714">
        <v>5</v>
      </c>
      <c r="AY14" s="714">
        <v>15</v>
      </c>
      <c r="AZ14" s="714">
        <v>4</v>
      </c>
      <c r="BA14" s="714">
        <v>1</v>
      </c>
      <c r="BB14" s="714">
        <v>3</v>
      </c>
      <c r="BC14" s="665" t="s">
        <v>756</v>
      </c>
      <c r="BD14" s="708">
        <v>2</v>
      </c>
      <c r="BE14" s="689" t="s">
        <v>1150</v>
      </c>
      <c r="BF14" s="663" t="s">
        <v>21</v>
      </c>
      <c r="BG14" s="708">
        <v>3</v>
      </c>
      <c r="BH14" s="708">
        <v>15</v>
      </c>
      <c r="BI14" s="708">
        <v>5</v>
      </c>
      <c r="BJ14" s="708">
        <v>10</v>
      </c>
      <c r="BK14" s="708">
        <v>3</v>
      </c>
      <c r="BL14" s="708">
        <v>1</v>
      </c>
      <c r="BM14" s="708">
        <v>2</v>
      </c>
      <c r="BN14" s="689" t="s">
        <v>667</v>
      </c>
      <c r="BO14" s="708">
        <v>2</v>
      </c>
      <c r="BP14" s="689" t="s">
        <v>1151</v>
      </c>
      <c r="BQ14" s="689" t="s">
        <v>1152</v>
      </c>
      <c r="BR14" s="708">
        <v>3</v>
      </c>
      <c r="BS14" s="708">
        <v>15</v>
      </c>
      <c r="BT14" s="708">
        <v>5</v>
      </c>
      <c r="BU14" s="708">
        <v>10</v>
      </c>
      <c r="BV14" s="708">
        <v>3</v>
      </c>
      <c r="BW14" s="708">
        <v>1</v>
      </c>
      <c r="BX14" s="708">
        <v>2</v>
      </c>
      <c r="BY14" s="665" t="s">
        <v>756</v>
      </c>
      <c r="BZ14" s="708">
        <v>2</v>
      </c>
      <c r="CA14" s="689" t="s">
        <v>1153</v>
      </c>
      <c r="CB14" s="663" t="s">
        <v>290</v>
      </c>
      <c r="CC14" s="708">
        <v>5</v>
      </c>
      <c r="CD14" s="708">
        <v>15</v>
      </c>
      <c r="CE14" s="708">
        <v>5</v>
      </c>
      <c r="CF14" s="708">
        <v>10</v>
      </c>
      <c r="CG14" s="708">
        <v>3</v>
      </c>
      <c r="CH14" s="708">
        <v>1</v>
      </c>
      <c r="CI14" s="708">
        <v>2</v>
      </c>
      <c r="CJ14" s="689" t="s">
        <v>101</v>
      </c>
      <c r="CK14" s="708">
        <v>2</v>
      </c>
      <c r="CL14" s="689" t="s">
        <v>1130</v>
      </c>
      <c r="CM14" s="663" t="s">
        <v>25</v>
      </c>
      <c r="CN14" s="708">
        <v>5</v>
      </c>
      <c r="CO14" s="708">
        <v>15</v>
      </c>
      <c r="CP14" s="708">
        <v>10</v>
      </c>
      <c r="CQ14" s="708">
        <v>5</v>
      </c>
      <c r="CR14" s="708">
        <v>3</v>
      </c>
      <c r="CS14" s="708">
        <v>2</v>
      </c>
      <c r="CT14" s="708">
        <v>1</v>
      </c>
      <c r="CU14" s="689" t="s">
        <v>667</v>
      </c>
    </row>
    <row r="15" spans="1:99" x14ac:dyDescent="0.25">
      <c r="A15" s="708">
        <v>2</v>
      </c>
      <c r="B15" s="689" t="s">
        <v>1154</v>
      </c>
      <c r="C15" s="663" t="s">
        <v>1155</v>
      </c>
      <c r="D15" s="708">
        <v>4</v>
      </c>
      <c r="E15" s="662">
        <v>15</v>
      </c>
      <c r="F15" s="708">
        <v>5</v>
      </c>
      <c r="G15" s="708">
        <v>10</v>
      </c>
      <c r="H15" s="708">
        <v>3</v>
      </c>
      <c r="I15" s="708">
        <v>1</v>
      </c>
      <c r="J15" s="708">
        <v>2</v>
      </c>
      <c r="K15" s="689" t="s">
        <v>667</v>
      </c>
      <c r="L15" s="708">
        <v>2</v>
      </c>
      <c r="M15" s="689" t="s">
        <v>1156</v>
      </c>
      <c r="N15" s="689" t="s">
        <v>1157</v>
      </c>
      <c r="O15" s="708">
        <v>4</v>
      </c>
      <c r="P15" s="708">
        <v>15</v>
      </c>
      <c r="Q15" s="708">
        <v>5</v>
      </c>
      <c r="R15" s="708">
        <v>10</v>
      </c>
      <c r="S15" s="708">
        <v>3</v>
      </c>
      <c r="T15" s="708">
        <v>1</v>
      </c>
      <c r="U15" s="708">
        <v>2</v>
      </c>
      <c r="V15" s="665" t="s">
        <v>756</v>
      </c>
      <c r="W15" s="709">
        <v>2</v>
      </c>
      <c r="X15" s="667" t="s">
        <v>1158</v>
      </c>
      <c r="Y15" s="664" t="s">
        <v>452</v>
      </c>
      <c r="Z15" s="710">
        <v>4</v>
      </c>
      <c r="AA15" s="709">
        <v>15</v>
      </c>
      <c r="AB15" s="709">
        <v>10</v>
      </c>
      <c r="AC15" s="709">
        <v>5</v>
      </c>
      <c r="AD15" s="709">
        <v>3</v>
      </c>
      <c r="AE15" s="710">
        <v>2</v>
      </c>
      <c r="AF15" s="710">
        <v>1</v>
      </c>
      <c r="AG15" s="667" t="s">
        <v>667</v>
      </c>
      <c r="AH15" s="708">
        <v>2</v>
      </c>
      <c r="AI15" s="689" t="s">
        <v>1159</v>
      </c>
      <c r="AJ15" s="663" t="s">
        <v>234</v>
      </c>
      <c r="AK15" s="714">
        <v>4</v>
      </c>
      <c r="AL15" s="714">
        <v>15</v>
      </c>
      <c r="AM15" s="714">
        <v>0</v>
      </c>
      <c r="AN15" s="714">
        <v>15</v>
      </c>
      <c r="AO15" s="714">
        <v>3</v>
      </c>
      <c r="AP15" s="714">
        <v>0</v>
      </c>
      <c r="AQ15" s="714">
        <v>3</v>
      </c>
      <c r="AR15" s="689" t="s">
        <v>101</v>
      </c>
      <c r="AS15" s="708">
        <v>2</v>
      </c>
      <c r="AT15" s="689" t="s">
        <v>1160</v>
      </c>
      <c r="AU15" s="689" t="s">
        <v>1161</v>
      </c>
      <c r="AV15" s="714">
        <v>4</v>
      </c>
      <c r="AW15" s="714">
        <v>15</v>
      </c>
      <c r="AX15" s="714">
        <v>0</v>
      </c>
      <c r="AY15" s="714">
        <v>15</v>
      </c>
      <c r="AZ15" s="714">
        <v>3</v>
      </c>
      <c r="BA15" s="714">
        <v>0</v>
      </c>
      <c r="BB15" s="714">
        <v>3</v>
      </c>
      <c r="BC15" s="665" t="s">
        <v>760</v>
      </c>
      <c r="BD15" s="708">
        <v>2</v>
      </c>
      <c r="BE15" s="689" t="s">
        <v>1162</v>
      </c>
      <c r="BF15" s="663" t="s">
        <v>303</v>
      </c>
      <c r="BG15" s="708">
        <v>3</v>
      </c>
      <c r="BH15" s="708">
        <v>10</v>
      </c>
      <c r="BI15" s="708">
        <v>10</v>
      </c>
      <c r="BJ15" s="708">
        <v>0</v>
      </c>
      <c r="BK15" s="708">
        <v>2</v>
      </c>
      <c r="BL15" s="708">
        <v>2</v>
      </c>
      <c r="BM15" s="708">
        <v>0</v>
      </c>
      <c r="BN15" s="689" t="s">
        <v>667</v>
      </c>
      <c r="BO15" s="708">
        <v>2</v>
      </c>
      <c r="BP15" s="689" t="s">
        <v>1163</v>
      </c>
      <c r="BQ15" s="689" t="s">
        <v>1164</v>
      </c>
      <c r="BR15" s="708">
        <v>3</v>
      </c>
      <c r="BS15" s="708">
        <v>10</v>
      </c>
      <c r="BT15" s="708">
        <v>10</v>
      </c>
      <c r="BU15" s="708">
        <v>0</v>
      </c>
      <c r="BV15" s="708">
        <v>2</v>
      </c>
      <c r="BW15" s="708">
        <v>2</v>
      </c>
      <c r="BX15" s="708">
        <v>0</v>
      </c>
      <c r="BY15" s="665" t="s">
        <v>756</v>
      </c>
      <c r="BZ15" s="714">
        <v>2</v>
      </c>
      <c r="CA15" s="689" t="s">
        <v>1131</v>
      </c>
      <c r="CB15" s="663" t="s">
        <v>1132</v>
      </c>
      <c r="CC15" s="714">
        <v>4</v>
      </c>
      <c r="CD15" s="714">
        <v>15</v>
      </c>
      <c r="CE15" s="714">
        <v>10</v>
      </c>
      <c r="CF15" s="714">
        <v>5</v>
      </c>
      <c r="CG15" s="714">
        <v>3</v>
      </c>
      <c r="CH15" s="714">
        <v>2</v>
      </c>
      <c r="CI15" s="714">
        <v>1</v>
      </c>
      <c r="CJ15" s="666" t="s">
        <v>667</v>
      </c>
      <c r="CK15" s="708">
        <v>2</v>
      </c>
      <c r="CL15" s="689" t="s">
        <v>1143</v>
      </c>
      <c r="CM15" s="663" t="s">
        <v>469</v>
      </c>
      <c r="CN15" s="708">
        <v>4</v>
      </c>
      <c r="CO15" s="708">
        <v>15</v>
      </c>
      <c r="CP15" s="708">
        <v>5</v>
      </c>
      <c r="CQ15" s="708">
        <v>10</v>
      </c>
      <c r="CR15" s="708">
        <v>3</v>
      </c>
      <c r="CS15" s="708">
        <v>1</v>
      </c>
      <c r="CT15" s="708">
        <v>2</v>
      </c>
      <c r="CU15" s="689" t="s">
        <v>101</v>
      </c>
    </row>
    <row r="16" spans="1:99" x14ac:dyDescent="0.25">
      <c r="A16" s="708">
        <v>2</v>
      </c>
      <c r="B16" s="689" t="s">
        <v>1165</v>
      </c>
      <c r="C16" s="663" t="s">
        <v>1166</v>
      </c>
      <c r="D16" s="708">
        <v>4</v>
      </c>
      <c r="E16" s="662">
        <v>15</v>
      </c>
      <c r="F16" s="708">
        <v>5</v>
      </c>
      <c r="G16" s="708">
        <v>10</v>
      </c>
      <c r="H16" s="708">
        <v>3</v>
      </c>
      <c r="I16" s="708">
        <v>1</v>
      </c>
      <c r="J16" s="708">
        <v>2</v>
      </c>
      <c r="K16" s="689" t="s">
        <v>667</v>
      </c>
      <c r="L16" s="708">
        <v>2</v>
      </c>
      <c r="M16" s="689" t="s">
        <v>1167</v>
      </c>
      <c r="N16" s="689" t="s">
        <v>1168</v>
      </c>
      <c r="O16" s="708">
        <v>4</v>
      </c>
      <c r="P16" s="708">
        <v>15</v>
      </c>
      <c r="Q16" s="708">
        <v>5</v>
      </c>
      <c r="R16" s="708">
        <v>10</v>
      </c>
      <c r="S16" s="708">
        <v>3</v>
      </c>
      <c r="T16" s="708">
        <v>1</v>
      </c>
      <c r="U16" s="708">
        <v>2</v>
      </c>
      <c r="V16" s="665" t="s">
        <v>756</v>
      </c>
      <c r="W16" s="709">
        <v>2</v>
      </c>
      <c r="X16" s="667"/>
      <c r="Y16" s="687" t="s">
        <v>842</v>
      </c>
      <c r="Z16" s="710">
        <v>4</v>
      </c>
      <c r="AA16" s="709">
        <v>15</v>
      </c>
      <c r="AB16" s="710">
        <v>0</v>
      </c>
      <c r="AC16" s="710">
        <v>15</v>
      </c>
      <c r="AD16" s="709">
        <v>3</v>
      </c>
      <c r="AE16" s="710">
        <v>0</v>
      </c>
      <c r="AF16" s="710">
        <v>3</v>
      </c>
      <c r="AG16" s="667" t="s">
        <v>101</v>
      </c>
      <c r="AH16" s="708">
        <v>2</v>
      </c>
      <c r="AI16" s="689" t="s">
        <v>1169</v>
      </c>
      <c r="AJ16" s="663" t="s">
        <v>1170</v>
      </c>
      <c r="AK16" s="714">
        <v>4</v>
      </c>
      <c r="AL16" s="714">
        <v>15</v>
      </c>
      <c r="AM16" s="714">
        <v>15</v>
      </c>
      <c r="AN16" s="714">
        <v>0</v>
      </c>
      <c r="AO16" s="714">
        <v>3</v>
      </c>
      <c r="AP16" s="714">
        <v>3</v>
      </c>
      <c r="AQ16" s="714">
        <v>0</v>
      </c>
      <c r="AR16" s="689" t="s">
        <v>667</v>
      </c>
      <c r="AS16" s="708">
        <v>2</v>
      </c>
      <c r="AT16" s="689" t="s">
        <v>1171</v>
      </c>
      <c r="AU16" s="689" t="s">
        <v>1172</v>
      </c>
      <c r="AV16" s="714">
        <v>4</v>
      </c>
      <c r="AW16" s="714">
        <v>15</v>
      </c>
      <c r="AX16" s="714">
        <v>15</v>
      </c>
      <c r="AY16" s="714">
        <v>0</v>
      </c>
      <c r="AZ16" s="714">
        <v>3</v>
      </c>
      <c r="BA16" s="714">
        <v>3</v>
      </c>
      <c r="BB16" s="714">
        <v>0</v>
      </c>
      <c r="BC16" s="665" t="s">
        <v>756</v>
      </c>
      <c r="BD16" s="708">
        <v>2</v>
      </c>
      <c r="BE16" s="689" t="s">
        <v>1143</v>
      </c>
      <c r="BF16" s="663" t="s">
        <v>469</v>
      </c>
      <c r="BG16" s="708">
        <v>4</v>
      </c>
      <c r="BH16" s="708">
        <v>15</v>
      </c>
      <c r="BI16" s="708">
        <v>5</v>
      </c>
      <c r="BJ16" s="708">
        <v>10</v>
      </c>
      <c r="BK16" s="708">
        <v>3</v>
      </c>
      <c r="BL16" s="708">
        <v>1</v>
      </c>
      <c r="BM16" s="708">
        <v>2</v>
      </c>
      <c r="BN16" s="689" t="s">
        <v>101</v>
      </c>
      <c r="BO16" s="708">
        <v>2</v>
      </c>
      <c r="BP16" s="689" t="s">
        <v>1173</v>
      </c>
      <c r="BQ16" s="689" t="s">
        <v>1174</v>
      </c>
      <c r="BR16" s="708">
        <v>4</v>
      </c>
      <c r="BS16" s="708">
        <v>15</v>
      </c>
      <c r="BT16" s="708">
        <v>5</v>
      </c>
      <c r="BU16" s="708">
        <v>10</v>
      </c>
      <c r="BV16" s="708">
        <v>3</v>
      </c>
      <c r="BW16" s="708">
        <v>1</v>
      </c>
      <c r="BX16" s="708">
        <v>2</v>
      </c>
      <c r="BY16" s="665" t="s">
        <v>760</v>
      </c>
      <c r="BZ16" s="708">
        <v>2</v>
      </c>
      <c r="CA16" s="689" t="s">
        <v>1175</v>
      </c>
      <c r="CB16" s="663" t="s">
        <v>466</v>
      </c>
      <c r="CC16" s="708">
        <v>4</v>
      </c>
      <c r="CD16" s="708">
        <v>15</v>
      </c>
      <c r="CE16" s="708">
        <v>10</v>
      </c>
      <c r="CF16" s="708">
        <v>5</v>
      </c>
      <c r="CG16" s="708">
        <v>3</v>
      </c>
      <c r="CH16" s="708">
        <v>2</v>
      </c>
      <c r="CI16" s="708">
        <v>1</v>
      </c>
      <c r="CJ16" s="689" t="s">
        <v>667</v>
      </c>
      <c r="CK16" s="708">
        <v>2</v>
      </c>
      <c r="CL16" s="689" t="s">
        <v>1153</v>
      </c>
      <c r="CM16" s="663" t="s">
        <v>290</v>
      </c>
      <c r="CN16" s="708">
        <v>5</v>
      </c>
      <c r="CO16" s="708">
        <v>15</v>
      </c>
      <c r="CP16" s="708">
        <v>5</v>
      </c>
      <c r="CQ16" s="708">
        <v>10</v>
      </c>
      <c r="CR16" s="708">
        <v>3</v>
      </c>
      <c r="CS16" s="708">
        <v>1</v>
      </c>
      <c r="CT16" s="708">
        <v>2</v>
      </c>
      <c r="CU16" s="689" t="s">
        <v>101</v>
      </c>
    </row>
    <row r="17" spans="1:99" x14ac:dyDescent="0.25">
      <c r="A17" s="708">
        <v>2</v>
      </c>
      <c r="B17" s="689"/>
      <c r="C17" s="688" t="s">
        <v>888</v>
      </c>
      <c r="D17" s="708">
        <v>4</v>
      </c>
      <c r="E17" s="662">
        <v>10</v>
      </c>
      <c r="F17" s="708">
        <v>10</v>
      </c>
      <c r="G17" s="708">
        <v>0</v>
      </c>
      <c r="H17" s="708">
        <v>2</v>
      </c>
      <c r="I17" s="708">
        <v>2</v>
      </c>
      <c r="J17" s="708">
        <v>0</v>
      </c>
      <c r="K17" s="689" t="s">
        <v>101</v>
      </c>
      <c r="L17" s="708">
        <v>2</v>
      </c>
      <c r="M17" s="689"/>
      <c r="N17" s="688" t="s">
        <v>843</v>
      </c>
      <c r="O17" s="708">
        <v>4</v>
      </c>
      <c r="P17" s="708">
        <v>10</v>
      </c>
      <c r="Q17" s="708">
        <v>10</v>
      </c>
      <c r="R17" s="708">
        <v>0</v>
      </c>
      <c r="S17" s="708">
        <v>2</v>
      </c>
      <c r="T17" s="708">
        <v>2</v>
      </c>
      <c r="U17" s="708">
        <v>0</v>
      </c>
      <c r="V17" s="665" t="s">
        <v>760</v>
      </c>
      <c r="W17" s="709">
        <v>2</v>
      </c>
      <c r="X17" s="667"/>
      <c r="Y17" s="687" t="s">
        <v>888</v>
      </c>
      <c r="Z17" s="710">
        <v>4</v>
      </c>
      <c r="AA17" s="709">
        <v>15</v>
      </c>
      <c r="AB17" s="710">
        <v>0</v>
      </c>
      <c r="AC17" s="710">
        <v>15</v>
      </c>
      <c r="AD17" s="709">
        <v>3</v>
      </c>
      <c r="AE17" s="710">
        <v>0</v>
      </c>
      <c r="AF17" s="710">
        <v>3</v>
      </c>
      <c r="AG17" s="667" t="s">
        <v>101</v>
      </c>
      <c r="AH17" s="708">
        <v>2</v>
      </c>
      <c r="AI17" s="689" t="s">
        <v>1176</v>
      </c>
      <c r="AJ17" s="687" t="s">
        <v>1177</v>
      </c>
      <c r="AK17" s="708">
        <v>0</v>
      </c>
      <c r="AL17" s="708">
        <v>0</v>
      </c>
      <c r="AM17" s="708">
        <v>0</v>
      </c>
      <c r="AN17" s="708">
        <v>0</v>
      </c>
      <c r="AO17" s="708">
        <v>0</v>
      </c>
      <c r="AP17" s="708">
        <v>0</v>
      </c>
      <c r="AQ17" s="708">
        <v>0</v>
      </c>
      <c r="AR17" s="689" t="s">
        <v>28</v>
      </c>
      <c r="AS17" s="714"/>
      <c r="AT17" s="662"/>
      <c r="AU17" s="662"/>
      <c r="AV17" s="714"/>
      <c r="AW17" s="714"/>
      <c r="AX17" s="714"/>
      <c r="AY17" s="714"/>
      <c r="AZ17" s="714"/>
      <c r="BA17" s="714"/>
      <c r="BB17" s="714"/>
      <c r="BC17" s="662"/>
      <c r="BD17" s="708">
        <v>2</v>
      </c>
      <c r="BE17" s="689" t="s">
        <v>1153</v>
      </c>
      <c r="BF17" s="663" t="s">
        <v>290</v>
      </c>
      <c r="BG17" s="708">
        <v>5</v>
      </c>
      <c r="BH17" s="708">
        <v>15</v>
      </c>
      <c r="BI17" s="708">
        <v>5</v>
      </c>
      <c r="BJ17" s="708">
        <v>10</v>
      </c>
      <c r="BK17" s="708">
        <v>3</v>
      </c>
      <c r="BL17" s="708">
        <v>1</v>
      </c>
      <c r="BM17" s="708">
        <v>2</v>
      </c>
      <c r="BN17" s="689" t="s">
        <v>101</v>
      </c>
      <c r="BO17" s="708">
        <v>2</v>
      </c>
      <c r="BP17" s="689" t="s">
        <v>1178</v>
      </c>
      <c r="BQ17" s="689" t="s">
        <v>1179</v>
      </c>
      <c r="BR17" s="708">
        <v>5</v>
      </c>
      <c r="BS17" s="708">
        <v>15</v>
      </c>
      <c r="BT17" s="708">
        <v>5</v>
      </c>
      <c r="BU17" s="708">
        <v>10</v>
      </c>
      <c r="BV17" s="708">
        <v>3</v>
      </c>
      <c r="BW17" s="708">
        <v>1</v>
      </c>
      <c r="BX17" s="708">
        <v>2</v>
      </c>
      <c r="BY17" s="665" t="s">
        <v>760</v>
      </c>
      <c r="BZ17" s="708">
        <v>2</v>
      </c>
      <c r="CA17" s="689" t="s">
        <v>1176</v>
      </c>
      <c r="CB17" s="687" t="s">
        <v>1177</v>
      </c>
      <c r="CC17" s="708">
        <v>0</v>
      </c>
      <c r="CD17" s="708">
        <v>0</v>
      </c>
      <c r="CE17" s="708">
        <v>0</v>
      </c>
      <c r="CF17" s="708">
        <v>0</v>
      </c>
      <c r="CG17" s="708">
        <v>0</v>
      </c>
      <c r="CH17" s="708">
        <v>0</v>
      </c>
      <c r="CI17" s="708">
        <v>0</v>
      </c>
      <c r="CJ17" s="689" t="s">
        <v>28</v>
      </c>
      <c r="CK17" s="708">
        <v>2</v>
      </c>
      <c r="CL17" s="689" t="s">
        <v>1175</v>
      </c>
      <c r="CM17" s="663" t="s">
        <v>466</v>
      </c>
      <c r="CN17" s="708">
        <v>4</v>
      </c>
      <c r="CO17" s="708">
        <v>15</v>
      </c>
      <c r="CP17" s="708">
        <v>10</v>
      </c>
      <c r="CQ17" s="708">
        <v>5</v>
      </c>
      <c r="CR17" s="708">
        <v>3</v>
      </c>
      <c r="CS17" s="708">
        <v>2</v>
      </c>
      <c r="CT17" s="708">
        <v>1</v>
      </c>
      <c r="CU17" s="689" t="s">
        <v>667</v>
      </c>
    </row>
    <row r="18" spans="1:99" x14ac:dyDescent="0.25">
      <c r="A18" s="708">
        <v>2</v>
      </c>
      <c r="B18" s="689" t="s">
        <v>1180</v>
      </c>
      <c r="C18" s="663" t="s">
        <v>1181</v>
      </c>
      <c r="D18" s="708">
        <v>5</v>
      </c>
      <c r="E18" s="662">
        <v>0</v>
      </c>
      <c r="F18" s="708">
        <v>0</v>
      </c>
      <c r="G18" s="708">
        <v>0</v>
      </c>
      <c r="H18" s="708">
        <v>0</v>
      </c>
      <c r="I18" s="708">
        <v>0</v>
      </c>
      <c r="J18" s="708">
        <v>0</v>
      </c>
      <c r="K18" s="689" t="s">
        <v>101</v>
      </c>
      <c r="L18" s="708">
        <v>2</v>
      </c>
      <c r="M18" s="689" t="s">
        <v>1182</v>
      </c>
      <c r="N18" s="689" t="s">
        <v>1183</v>
      </c>
      <c r="O18" s="708">
        <v>5</v>
      </c>
      <c r="P18" s="708">
        <v>0</v>
      </c>
      <c r="Q18" s="708">
        <v>0</v>
      </c>
      <c r="R18" s="708">
        <v>0</v>
      </c>
      <c r="S18" s="708">
        <v>0</v>
      </c>
      <c r="T18" s="708">
        <v>0</v>
      </c>
      <c r="U18" s="708">
        <v>0</v>
      </c>
      <c r="V18" s="665" t="s">
        <v>760</v>
      </c>
      <c r="W18" s="709">
        <v>2</v>
      </c>
      <c r="X18" s="667" t="s">
        <v>1176</v>
      </c>
      <c r="Y18" s="687" t="s">
        <v>1177</v>
      </c>
      <c r="Z18" s="709">
        <v>0</v>
      </c>
      <c r="AA18" s="709">
        <v>0</v>
      </c>
      <c r="AB18" s="709">
        <v>0</v>
      </c>
      <c r="AC18" s="709">
        <v>0</v>
      </c>
      <c r="AD18" s="709">
        <v>0</v>
      </c>
      <c r="AE18" s="709">
        <v>0</v>
      </c>
      <c r="AF18" s="709">
        <v>0</v>
      </c>
      <c r="AG18" s="667" t="s">
        <v>28</v>
      </c>
      <c r="AH18" s="714"/>
      <c r="AI18" s="662"/>
      <c r="AJ18" s="662"/>
      <c r="AK18" s="714"/>
      <c r="AL18" s="714"/>
      <c r="AM18" s="714"/>
      <c r="AN18" s="714"/>
      <c r="AO18" s="714"/>
      <c r="AP18" s="714"/>
      <c r="AQ18" s="714"/>
      <c r="AR18" s="662"/>
      <c r="AS18" s="714"/>
      <c r="AT18" s="662"/>
      <c r="AU18" s="662"/>
      <c r="AV18" s="714"/>
      <c r="AW18" s="714"/>
      <c r="AX18" s="714"/>
      <c r="AY18" s="714"/>
      <c r="AZ18" s="714"/>
      <c r="BA18" s="714"/>
      <c r="BB18" s="714"/>
      <c r="BC18" s="662"/>
      <c r="BD18" s="708">
        <v>2</v>
      </c>
      <c r="BE18" s="689"/>
      <c r="BF18" s="688" t="s">
        <v>842</v>
      </c>
      <c r="BG18" s="708">
        <v>4</v>
      </c>
      <c r="BH18" s="708">
        <v>15</v>
      </c>
      <c r="BI18" s="708">
        <v>5</v>
      </c>
      <c r="BJ18" s="708">
        <v>10</v>
      </c>
      <c r="BK18" s="708">
        <v>3</v>
      </c>
      <c r="BL18" s="708">
        <v>1</v>
      </c>
      <c r="BM18" s="708">
        <v>2</v>
      </c>
      <c r="BN18" s="689" t="s">
        <v>101</v>
      </c>
      <c r="BO18" s="708">
        <v>2</v>
      </c>
      <c r="BP18" s="689"/>
      <c r="BQ18" s="688" t="s">
        <v>841</v>
      </c>
      <c r="BR18" s="708">
        <v>4</v>
      </c>
      <c r="BS18" s="708">
        <v>15</v>
      </c>
      <c r="BT18" s="708">
        <v>5</v>
      </c>
      <c r="BU18" s="708">
        <v>10</v>
      </c>
      <c r="BV18" s="708">
        <v>3</v>
      </c>
      <c r="BW18" s="708">
        <v>1</v>
      </c>
      <c r="BX18" s="708">
        <v>2</v>
      </c>
      <c r="BY18" s="665" t="s">
        <v>760</v>
      </c>
      <c r="BZ18" s="708">
        <v>2</v>
      </c>
      <c r="CA18" s="689"/>
      <c r="CB18" s="688" t="s">
        <v>842</v>
      </c>
      <c r="CC18" s="708">
        <v>4</v>
      </c>
      <c r="CD18" s="708">
        <v>15</v>
      </c>
      <c r="CE18" s="708">
        <v>5</v>
      </c>
      <c r="CF18" s="708">
        <v>10</v>
      </c>
      <c r="CG18" s="708">
        <v>3</v>
      </c>
      <c r="CH18" s="708">
        <v>1</v>
      </c>
      <c r="CI18" s="708">
        <v>2</v>
      </c>
      <c r="CJ18" s="689" t="s">
        <v>101</v>
      </c>
      <c r="CK18" s="708">
        <v>2</v>
      </c>
      <c r="CL18" s="689" t="s">
        <v>1184</v>
      </c>
      <c r="CM18" s="663" t="s">
        <v>1181</v>
      </c>
      <c r="CN18" s="708">
        <v>4</v>
      </c>
      <c r="CO18" s="708">
        <v>0</v>
      </c>
      <c r="CP18" s="708">
        <v>0</v>
      </c>
      <c r="CQ18" s="708">
        <v>0</v>
      </c>
      <c r="CR18" s="708">
        <v>0</v>
      </c>
      <c r="CS18" s="708">
        <v>0</v>
      </c>
      <c r="CT18" s="708">
        <v>0</v>
      </c>
      <c r="CU18" s="689" t="s">
        <v>101</v>
      </c>
    </row>
    <row r="19" spans="1:99" ht="16.5" thickBot="1" x14ac:dyDescent="0.3">
      <c r="A19" s="714"/>
      <c r="B19" s="662"/>
      <c r="C19" s="662"/>
      <c r="D19" s="662"/>
      <c r="E19" s="662"/>
      <c r="F19" s="662"/>
      <c r="G19" s="662"/>
      <c r="H19" s="662"/>
      <c r="I19" s="662"/>
      <c r="J19" s="662"/>
      <c r="K19" s="662"/>
      <c r="L19" s="714"/>
      <c r="M19" s="662"/>
      <c r="N19" s="662"/>
      <c r="O19" s="714"/>
      <c r="P19" s="714"/>
      <c r="Q19" s="714"/>
      <c r="R19" s="714"/>
      <c r="S19" s="714"/>
      <c r="T19" s="714"/>
      <c r="U19" s="714"/>
      <c r="V19" s="662"/>
      <c r="W19" s="709">
        <v>2</v>
      </c>
      <c r="X19" s="667" t="s">
        <v>1185</v>
      </c>
      <c r="Y19" s="664" t="s">
        <v>1181</v>
      </c>
      <c r="Z19" s="709">
        <v>5</v>
      </c>
      <c r="AA19" s="709">
        <v>0</v>
      </c>
      <c r="AB19" s="709">
        <v>0</v>
      </c>
      <c r="AC19" s="709">
        <v>0</v>
      </c>
      <c r="AD19" s="709">
        <v>0</v>
      </c>
      <c r="AE19" s="709">
        <v>0</v>
      </c>
      <c r="AF19" s="709">
        <v>0</v>
      </c>
      <c r="AG19" s="667" t="s">
        <v>101</v>
      </c>
      <c r="AH19" s="714"/>
      <c r="AI19" s="662"/>
      <c r="AJ19" s="662"/>
      <c r="AK19" s="714"/>
      <c r="AL19" s="714"/>
      <c r="AM19" s="714"/>
      <c r="AN19" s="714"/>
      <c r="AO19" s="714"/>
      <c r="AP19" s="714"/>
      <c r="AQ19" s="714"/>
      <c r="AR19" s="662"/>
      <c r="AS19" s="714"/>
      <c r="AT19" s="662"/>
      <c r="AU19" s="662"/>
      <c r="AV19" s="714"/>
      <c r="AW19" s="714"/>
      <c r="AX19" s="714"/>
      <c r="AY19" s="714"/>
      <c r="AZ19" s="714"/>
      <c r="BA19" s="714"/>
      <c r="BB19" s="714"/>
      <c r="BC19" s="662"/>
      <c r="BD19" s="708">
        <v>2</v>
      </c>
      <c r="BE19" s="689" t="s">
        <v>1186</v>
      </c>
      <c r="BF19" s="663" t="s">
        <v>1181</v>
      </c>
      <c r="BG19" s="708">
        <v>5</v>
      </c>
      <c r="BH19" s="708">
        <v>0</v>
      </c>
      <c r="BI19" s="708">
        <v>0</v>
      </c>
      <c r="BJ19" s="708">
        <v>0</v>
      </c>
      <c r="BK19" s="708">
        <v>0</v>
      </c>
      <c r="BL19" s="708">
        <v>0</v>
      </c>
      <c r="BM19" s="708">
        <v>0</v>
      </c>
      <c r="BN19" s="689" t="s">
        <v>101</v>
      </c>
      <c r="BO19" s="708">
        <v>2</v>
      </c>
      <c r="BP19" s="689" t="s">
        <v>1187</v>
      </c>
      <c r="BQ19" s="689" t="s">
        <v>1183</v>
      </c>
      <c r="BR19" s="708">
        <v>5</v>
      </c>
      <c r="BS19" s="708">
        <v>0</v>
      </c>
      <c r="BT19" s="708">
        <v>0</v>
      </c>
      <c r="BU19" s="708">
        <v>0</v>
      </c>
      <c r="BV19" s="708">
        <v>0</v>
      </c>
      <c r="BW19" s="708">
        <v>0</v>
      </c>
      <c r="BX19" s="708">
        <v>0</v>
      </c>
      <c r="BY19" s="665" t="s">
        <v>760</v>
      </c>
      <c r="BZ19" s="708">
        <v>2</v>
      </c>
      <c r="CA19" s="689" t="s">
        <v>1188</v>
      </c>
      <c r="CB19" s="663" t="s">
        <v>1181</v>
      </c>
      <c r="CC19" s="708">
        <v>4</v>
      </c>
      <c r="CD19" s="708">
        <v>0</v>
      </c>
      <c r="CE19" s="708">
        <v>0</v>
      </c>
      <c r="CF19" s="708">
        <v>0</v>
      </c>
      <c r="CG19" s="708">
        <v>0</v>
      </c>
      <c r="CH19" s="708">
        <v>0</v>
      </c>
      <c r="CI19" s="708">
        <v>0</v>
      </c>
      <c r="CJ19" s="689" t="s">
        <v>101</v>
      </c>
      <c r="CK19" s="714"/>
      <c r="CL19" s="662"/>
      <c r="CM19" s="662"/>
      <c r="CN19" s="714"/>
      <c r="CO19" s="714"/>
      <c r="CP19" s="714"/>
      <c r="CQ19" s="714"/>
      <c r="CR19" s="714"/>
      <c r="CS19" s="714"/>
      <c r="CT19" s="714"/>
      <c r="CU19" s="662"/>
    </row>
    <row r="20" spans="1:99" ht="17.25" thickTop="1" thickBot="1" x14ac:dyDescent="0.3">
      <c r="A20" s="721"/>
      <c r="B20" s="660"/>
      <c r="C20" s="661" t="s">
        <v>135</v>
      </c>
      <c r="D20" s="660">
        <f t="shared" ref="D20:J20" si="9">SUM(D12:D19)</f>
        <v>30</v>
      </c>
      <c r="E20" s="660">
        <f t="shared" si="9"/>
        <v>85</v>
      </c>
      <c r="F20" s="660">
        <f t="shared" si="9"/>
        <v>45</v>
      </c>
      <c r="G20" s="660">
        <f t="shared" si="9"/>
        <v>40</v>
      </c>
      <c r="H20" s="660">
        <f t="shared" si="9"/>
        <v>17</v>
      </c>
      <c r="I20" s="660">
        <f t="shared" si="9"/>
        <v>10</v>
      </c>
      <c r="J20" s="660">
        <f t="shared" si="9"/>
        <v>7</v>
      </c>
      <c r="K20" s="660"/>
      <c r="L20" s="721"/>
      <c r="M20" s="660"/>
      <c r="N20" s="661" t="s">
        <v>135</v>
      </c>
      <c r="O20" s="721">
        <f t="shared" ref="O20:U20" si="10">SUM(O12:O19)</f>
        <v>30</v>
      </c>
      <c r="P20" s="721">
        <f t="shared" si="10"/>
        <v>85</v>
      </c>
      <c r="Q20" s="721">
        <f t="shared" si="10"/>
        <v>45</v>
      </c>
      <c r="R20" s="721">
        <f t="shared" si="10"/>
        <v>40</v>
      </c>
      <c r="S20" s="721">
        <f t="shared" si="10"/>
        <v>17</v>
      </c>
      <c r="T20" s="721">
        <f t="shared" si="10"/>
        <v>10</v>
      </c>
      <c r="U20" s="721">
        <f t="shared" si="10"/>
        <v>7</v>
      </c>
      <c r="V20" s="660"/>
      <c r="W20" s="722"/>
      <c r="X20" s="723"/>
      <c r="Y20" s="661" t="s">
        <v>135</v>
      </c>
      <c r="Z20" s="722">
        <f t="shared" ref="Z20:AE20" si="11">SUM(Z12:Z19)</f>
        <v>30</v>
      </c>
      <c r="AA20" s="722">
        <f t="shared" si="11"/>
        <v>95</v>
      </c>
      <c r="AB20" s="722">
        <f t="shared" si="11"/>
        <v>25</v>
      </c>
      <c r="AC20" s="722">
        <f t="shared" si="11"/>
        <v>70</v>
      </c>
      <c r="AD20" s="722">
        <f t="shared" si="11"/>
        <v>19</v>
      </c>
      <c r="AE20" s="722">
        <f t="shared" si="11"/>
        <v>5</v>
      </c>
      <c r="AF20" s="722"/>
      <c r="AG20" s="723"/>
      <c r="AH20" s="724"/>
      <c r="AI20" s="659"/>
      <c r="AJ20" s="661" t="s">
        <v>135</v>
      </c>
      <c r="AK20" s="725">
        <f t="shared" ref="AK20:AP20" si="12">SUM(AK12:AK18)</f>
        <v>23</v>
      </c>
      <c r="AL20" s="725">
        <f t="shared" si="12"/>
        <v>85</v>
      </c>
      <c r="AM20" s="721">
        <f t="shared" si="12"/>
        <v>35</v>
      </c>
      <c r="AN20" s="721">
        <f t="shared" si="12"/>
        <v>50</v>
      </c>
      <c r="AO20" s="725">
        <f t="shared" si="12"/>
        <v>17</v>
      </c>
      <c r="AP20" s="725">
        <f t="shared" si="12"/>
        <v>7</v>
      </c>
      <c r="AQ20" s="725"/>
      <c r="AR20" s="659"/>
      <c r="AS20" s="724"/>
      <c r="AT20" s="659"/>
      <c r="AU20" s="661" t="s">
        <v>135</v>
      </c>
      <c r="AV20" s="725">
        <f t="shared" ref="AV20:BB20" si="13">SUM(AV12:AV19)</f>
        <v>23</v>
      </c>
      <c r="AW20" s="725">
        <f t="shared" si="13"/>
        <v>85</v>
      </c>
      <c r="AX20" s="721">
        <f t="shared" si="13"/>
        <v>35</v>
      </c>
      <c r="AY20" s="721">
        <f t="shared" si="13"/>
        <v>50</v>
      </c>
      <c r="AZ20" s="725">
        <f t="shared" si="13"/>
        <v>17</v>
      </c>
      <c r="BA20" s="725">
        <f t="shared" si="13"/>
        <v>7</v>
      </c>
      <c r="BB20" s="725">
        <f t="shared" si="13"/>
        <v>10</v>
      </c>
      <c r="BC20" s="659"/>
      <c r="BD20" s="724"/>
      <c r="BE20" s="659"/>
      <c r="BF20" s="661" t="s">
        <v>135</v>
      </c>
      <c r="BG20" s="724">
        <f t="shared" ref="BG20:BM20" si="14">SUM(BG12:BG19)</f>
        <v>30</v>
      </c>
      <c r="BH20" s="724">
        <f t="shared" si="14"/>
        <v>95</v>
      </c>
      <c r="BI20" s="724">
        <f t="shared" si="14"/>
        <v>35</v>
      </c>
      <c r="BJ20" s="724">
        <f t="shared" si="14"/>
        <v>60</v>
      </c>
      <c r="BK20" s="724">
        <f t="shared" si="14"/>
        <v>19</v>
      </c>
      <c r="BL20" s="724">
        <f t="shared" si="14"/>
        <v>7</v>
      </c>
      <c r="BM20" s="724">
        <f t="shared" si="14"/>
        <v>12</v>
      </c>
      <c r="BN20" s="659"/>
      <c r="BO20" s="724"/>
      <c r="BP20" s="659"/>
      <c r="BQ20" s="661" t="s">
        <v>135</v>
      </c>
      <c r="BR20" s="724">
        <f t="shared" ref="BR20:BX20" si="15">SUM(BR12:BR19)</f>
        <v>30</v>
      </c>
      <c r="BS20" s="724">
        <f t="shared" si="15"/>
        <v>95</v>
      </c>
      <c r="BT20" s="724">
        <f t="shared" si="15"/>
        <v>35</v>
      </c>
      <c r="BU20" s="724">
        <f t="shared" si="15"/>
        <v>60</v>
      </c>
      <c r="BV20" s="724">
        <f t="shared" si="15"/>
        <v>19</v>
      </c>
      <c r="BW20" s="724">
        <f t="shared" si="15"/>
        <v>7</v>
      </c>
      <c r="BX20" s="724">
        <f t="shared" si="15"/>
        <v>12</v>
      </c>
      <c r="BY20" s="659"/>
      <c r="BZ20" s="724"/>
      <c r="CA20" s="659"/>
      <c r="CB20" s="661" t="s">
        <v>135</v>
      </c>
      <c r="CC20" s="724">
        <f t="shared" ref="CC20:CI20" si="16">SUM(CC12:CC19)</f>
        <v>30</v>
      </c>
      <c r="CD20" s="724">
        <f t="shared" si="16"/>
        <v>90</v>
      </c>
      <c r="CE20" s="724">
        <f t="shared" si="16"/>
        <v>45</v>
      </c>
      <c r="CF20" s="724">
        <f t="shared" si="16"/>
        <v>45</v>
      </c>
      <c r="CG20" s="724">
        <f t="shared" si="16"/>
        <v>18</v>
      </c>
      <c r="CH20" s="724">
        <f t="shared" si="16"/>
        <v>9</v>
      </c>
      <c r="CI20" s="724">
        <f t="shared" si="16"/>
        <v>9</v>
      </c>
      <c r="CJ20" s="659"/>
      <c r="CK20" s="724"/>
      <c r="CL20" s="659"/>
      <c r="CM20" s="661" t="s">
        <v>135</v>
      </c>
      <c r="CN20" s="724">
        <f t="shared" ref="CN20:CS20" si="17">SUM(CN12:CN19)</f>
        <v>30</v>
      </c>
      <c r="CO20" s="724">
        <f t="shared" si="17"/>
        <v>90</v>
      </c>
      <c r="CP20" s="724">
        <f t="shared" si="17"/>
        <v>50</v>
      </c>
      <c r="CQ20" s="724">
        <f t="shared" si="17"/>
        <v>40</v>
      </c>
      <c r="CR20" s="724">
        <f t="shared" si="17"/>
        <v>18</v>
      </c>
      <c r="CS20" s="724">
        <f t="shared" si="17"/>
        <v>10</v>
      </c>
      <c r="CT20" s="724"/>
      <c r="CU20" s="726"/>
    </row>
    <row r="21" spans="1:99" ht="16.5" thickTop="1" x14ac:dyDescent="0.25">
      <c r="A21" s="708">
        <v>3</v>
      </c>
      <c r="B21" s="689" t="s">
        <v>1189</v>
      </c>
      <c r="C21" s="663" t="s">
        <v>1190</v>
      </c>
      <c r="D21" s="708">
        <v>5</v>
      </c>
      <c r="E21" s="662">
        <v>20</v>
      </c>
      <c r="F21" s="708">
        <v>10</v>
      </c>
      <c r="G21" s="708">
        <v>10</v>
      </c>
      <c r="H21" s="708">
        <v>4</v>
      </c>
      <c r="I21" s="708">
        <v>2</v>
      </c>
      <c r="J21" s="708">
        <v>2</v>
      </c>
      <c r="K21" s="689" t="s">
        <v>667</v>
      </c>
      <c r="L21" s="708">
        <v>3</v>
      </c>
      <c r="M21" s="689" t="s">
        <v>1191</v>
      </c>
      <c r="N21" s="689" t="s">
        <v>1192</v>
      </c>
      <c r="O21" s="708">
        <v>5</v>
      </c>
      <c r="P21" s="708">
        <v>20</v>
      </c>
      <c r="Q21" s="708">
        <v>10</v>
      </c>
      <c r="R21" s="708">
        <v>10</v>
      </c>
      <c r="S21" s="708">
        <v>4</v>
      </c>
      <c r="T21" s="708">
        <v>2</v>
      </c>
      <c r="U21" s="708">
        <v>2</v>
      </c>
      <c r="V21" s="665" t="s">
        <v>756</v>
      </c>
      <c r="W21" s="932">
        <v>3</v>
      </c>
      <c r="X21" s="667" t="s">
        <v>1193</v>
      </c>
      <c r="Y21" s="950" t="s">
        <v>472</v>
      </c>
      <c r="Z21" s="710">
        <v>3</v>
      </c>
      <c r="AA21" s="709">
        <v>10</v>
      </c>
      <c r="AB21" s="709">
        <v>10</v>
      </c>
      <c r="AC21" s="709">
        <v>0</v>
      </c>
      <c r="AD21" s="709">
        <v>2</v>
      </c>
      <c r="AE21" s="710">
        <v>2</v>
      </c>
      <c r="AF21" s="710">
        <v>0</v>
      </c>
      <c r="AG21" s="667" t="s">
        <v>667</v>
      </c>
      <c r="AH21" s="732">
        <v>3</v>
      </c>
      <c r="AI21" s="689" t="s">
        <v>1194</v>
      </c>
      <c r="AJ21" s="949" t="s">
        <v>1195</v>
      </c>
      <c r="AK21" s="714">
        <v>4</v>
      </c>
      <c r="AL21" s="714">
        <v>15</v>
      </c>
      <c r="AM21" s="714">
        <v>5</v>
      </c>
      <c r="AN21" s="714">
        <v>10</v>
      </c>
      <c r="AO21" s="714">
        <v>3</v>
      </c>
      <c r="AP21" s="714">
        <v>1</v>
      </c>
      <c r="AQ21" s="714">
        <v>2</v>
      </c>
      <c r="AR21" s="689" t="s">
        <v>101</v>
      </c>
      <c r="AS21" s="708">
        <v>3</v>
      </c>
      <c r="AT21" s="689" t="s">
        <v>1196</v>
      </c>
      <c r="AU21" s="689" t="s">
        <v>1197</v>
      </c>
      <c r="AV21" s="714">
        <v>4</v>
      </c>
      <c r="AW21" s="714">
        <v>15</v>
      </c>
      <c r="AX21" s="714">
        <v>5</v>
      </c>
      <c r="AY21" s="714">
        <v>10</v>
      </c>
      <c r="AZ21" s="714">
        <v>3</v>
      </c>
      <c r="BA21" s="714">
        <v>1</v>
      </c>
      <c r="BB21" s="714">
        <v>2</v>
      </c>
      <c r="BC21" s="665" t="s">
        <v>760</v>
      </c>
      <c r="BD21" s="708">
        <v>3</v>
      </c>
      <c r="BE21" s="689" t="s">
        <v>1198</v>
      </c>
      <c r="BF21" s="662" t="s">
        <v>311</v>
      </c>
      <c r="BG21" s="708">
        <v>5</v>
      </c>
      <c r="BH21" s="708">
        <v>15</v>
      </c>
      <c r="BI21" s="708">
        <v>10</v>
      </c>
      <c r="BJ21" s="708">
        <v>5</v>
      </c>
      <c r="BK21" s="708">
        <v>3</v>
      </c>
      <c r="BL21" s="708">
        <v>2</v>
      </c>
      <c r="BM21" s="708">
        <v>1</v>
      </c>
      <c r="BN21" s="689" t="s">
        <v>667</v>
      </c>
      <c r="BO21" s="708">
        <v>3</v>
      </c>
      <c r="BP21" s="689" t="s">
        <v>1199</v>
      </c>
      <c r="BQ21" s="662" t="s">
        <v>1200</v>
      </c>
      <c r="BR21" s="708">
        <v>5</v>
      </c>
      <c r="BS21" s="708">
        <v>15</v>
      </c>
      <c r="BT21" s="708">
        <v>10</v>
      </c>
      <c r="BU21" s="708">
        <v>5</v>
      </c>
      <c r="BV21" s="708">
        <v>3</v>
      </c>
      <c r="BW21" s="708">
        <v>2</v>
      </c>
      <c r="BX21" s="708">
        <v>1</v>
      </c>
      <c r="BY21" s="665" t="s">
        <v>756</v>
      </c>
      <c r="BZ21" s="732">
        <v>3</v>
      </c>
      <c r="CA21" s="689" t="s">
        <v>1201</v>
      </c>
      <c r="CB21" s="733" t="s">
        <v>365</v>
      </c>
      <c r="CC21" s="708">
        <v>5</v>
      </c>
      <c r="CD21" s="708">
        <v>20</v>
      </c>
      <c r="CE21" s="708">
        <v>10</v>
      </c>
      <c r="CF21" s="708">
        <v>10</v>
      </c>
      <c r="CG21" s="708">
        <v>4</v>
      </c>
      <c r="CH21" s="708">
        <v>2</v>
      </c>
      <c r="CI21" s="708">
        <v>2</v>
      </c>
      <c r="CJ21" s="689" t="s">
        <v>667</v>
      </c>
      <c r="CK21" s="732">
        <v>3</v>
      </c>
      <c r="CL21" s="689" t="s">
        <v>1202</v>
      </c>
      <c r="CM21" s="733" t="s">
        <v>484</v>
      </c>
      <c r="CN21" s="708">
        <v>4</v>
      </c>
      <c r="CO21" s="708">
        <v>15</v>
      </c>
      <c r="CP21" s="708">
        <v>5</v>
      </c>
      <c r="CQ21" s="708">
        <v>10</v>
      </c>
      <c r="CR21" s="708">
        <v>3</v>
      </c>
      <c r="CS21" s="708">
        <v>1</v>
      </c>
      <c r="CT21" s="708">
        <v>2</v>
      </c>
      <c r="CU21" s="689" t="s">
        <v>101</v>
      </c>
    </row>
    <row r="22" spans="1:99" x14ac:dyDescent="0.25">
      <c r="A22" s="708">
        <v>3</v>
      </c>
      <c r="B22" s="689" t="s">
        <v>1203</v>
      </c>
      <c r="C22" s="662" t="s">
        <v>1204</v>
      </c>
      <c r="D22" s="708">
        <v>4</v>
      </c>
      <c r="E22" s="662">
        <v>15</v>
      </c>
      <c r="F22" s="708">
        <v>5</v>
      </c>
      <c r="G22" s="708">
        <v>10</v>
      </c>
      <c r="H22" s="708">
        <v>3</v>
      </c>
      <c r="I22" s="708">
        <v>1</v>
      </c>
      <c r="J22" s="708">
        <v>2</v>
      </c>
      <c r="K22" s="689" t="s">
        <v>101</v>
      </c>
      <c r="L22" s="708">
        <v>3</v>
      </c>
      <c r="M22" s="689" t="s">
        <v>1205</v>
      </c>
      <c r="N22" s="689" t="s">
        <v>1206</v>
      </c>
      <c r="O22" s="708">
        <v>4</v>
      </c>
      <c r="P22" s="708">
        <v>15</v>
      </c>
      <c r="Q22" s="708">
        <v>5</v>
      </c>
      <c r="R22" s="708">
        <v>10</v>
      </c>
      <c r="S22" s="708">
        <v>3</v>
      </c>
      <c r="T22" s="708">
        <v>1</v>
      </c>
      <c r="U22" s="708">
        <v>2</v>
      </c>
      <c r="V22" s="665" t="s">
        <v>760</v>
      </c>
      <c r="W22" s="932">
        <v>3</v>
      </c>
      <c r="X22" s="667" t="s">
        <v>1207</v>
      </c>
      <c r="Y22" s="950" t="s">
        <v>473</v>
      </c>
      <c r="Z22" s="710">
        <v>3</v>
      </c>
      <c r="AA22" s="709">
        <v>15</v>
      </c>
      <c r="AB22" s="709">
        <v>0</v>
      </c>
      <c r="AC22" s="709">
        <v>15</v>
      </c>
      <c r="AD22" s="709">
        <v>3</v>
      </c>
      <c r="AE22" s="710">
        <v>0</v>
      </c>
      <c r="AF22" s="710">
        <v>3</v>
      </c>
      <c r="AG22" s="667" t="s">
        <v>101</v>
      </c>
      <c r="AH22" s="732">
        <v>3</v>
      </c>
      <c r="AI22" s="689" t="s">
        <v>1201</v>
      </c>
      <c r="AJ22" s="733" t="s">
        <v>365</v>
      </c>
      <c r="AK22" s="714">
        <v>5</v>
      </c>
      <c r="AL22" s="714">
        <v>20</v>
      </c>
      <c r="AM22" s="714">
        <v>10</v>
      </c>
      <c r="AN22" s="714">
        <v>10</v>
      </c>
      <c r="AO22" s="714">
        <v>4</v>
      </c>
      <c r="AP22" s="714">
        <v>2</v>
      </c>
      <c r="AQ22" s="714">
        <v>2</v>
      </c>
      <c r="AR22" s="689" t="s">
        <v>667</v>
      </c>
      <c r="AS22" s="708">
        <v>3</v>
      </c>
      <c r="AT22" s="689" t="s">
        <v>1208</v>
      </c>
      <c r="AU22" s="689" t="s">
        <v>1209</v>
      </c>
      <c r="AV22" s="714">
        <v>5</v>
      </c>
      <c r="AW22" s="714">
        <v>20</v>
      </c>
      <c r="AX22" s="714">
        <v>10</v>
      </c>
      <c r="AY22" s="714">
        <v>10</v>
      </c>
      <c r="AZ22" s="714">
        <v>4</v>
      </c>
      <c r="BA22" s="714">
        <v>2</v>
      </c>
      <c r="BB22" s="714">
        <v>2</v>
      </c>
      <c r="BC22" s="665" t="s">
        <v>756</v>
      </c>
      <c r="BD22" s="708">
        <v>3</v>
      </c>
      <c r="BE22" s="689" t="s">
        <v>1210</v>
      </c>
      <c r="BF22" s="663" t="s">
        <v>40</v>
      </c>
      <c r="BG22" s="708">
        <v>5</v>
      </c>
      <c r="BH22" s="708">
        <v>20</v>
      </c>
      <c r="BI22" s="708">
        <v>10</v>
      </c>
      <c r="BJ22" s="708">
        <v>10</v>
      </c>
      <c r="BK22" s="708">
        <v>4</v>
      </c>
      <c r="BL22" s="708">
        <v>2</v>
      </c>
      <c r="BM22" s="708">
        <v>2</v>
      </c>
      <c r="BN22" s="689" t="s">
        <v>667</v>
      </c>
      <c r="BO22" s="708">
        <v>3</v>
      </c>
      <c r="BP22" s="689" t="s">
        <v>1211</v>
      </c>
      <c r="BQ22" s="662" t="s">
        <v>908</v>
      </c>
      <c r="BR22" s="708">
        <v>5</v>
      </c>
      <c r="BS22" s="708">
        <v>20</v>
      </c>
      <c r="BT22" s="708">
        <v>10</v>
      </c>
      <c r="BU22" s="708">
        <v>10</v>
      </c>
      <c r="BV22" s="708">
        <v>4</v>
      </c>
      <c r="BW22" s="708">
        <v>2</v>
      </c>
      <c r="BX22" s="708">
        <v>2</v>
      </c>
      <c r="BY22" s="665" t="s">
        <v>756</v>
      </c>
      <c r="BZ22" s="732">
        <v>3</v>
      </c>
      <c r="CA22" s="689" t="s">
        <v>1210</v>
      </c>
      <c r="CB22" s="733" t="s">
        <v>40</v>
      </c>
      <c r="CC22" s="708">
        <v>5</v>
      </c>
      <c r="CD22" s="708">
        <v>20</v>
      </c>
      <c r="CE22" s="708">
        <v>10</v>
      </c>
      <c r="CF22" s="708">
        <v>10</v>
      </c>
      <c r="CG22" s="708">
        <v>4</v>
      </c>
      <c r="CH22" s="708">
        <v>2</v>
      </c>
      <c r="CI22" s="708">
        <v>2</v>
      </c>
      <c r="CJ22" s="689" t="s">
        <v>667</v>
      </c>
      <c r="CK22" s="732">
        <v>3</v>
      </c>
      <c r="CL22" s="689" t="s">
        <v>1212</v>
      </c>
      <c r="CM22" s="733" t="s">
        <v>500</v>
      </c>
      <c r="CN22" s="708">
        <v>4</v>
      </c>
      <c r="CO22" s="708">
        <v>15</v>
      </c>
      <c r="CP22" s="708">
        <v>10</v>
      </c>
      <c r="CQ22" s="708">
        <v>5</v>
      </c>
      <c r="CR22" s="708">
        <v>3</v>
      </c>
      <c r="CS22" s="708">
        <v>2</v>
      </c>
      <c r="CT22" s="708">
        <v>1</v>
      </c>
      <c r="CU22" s="689" t="s">
        <v>667</v>
      </c>
    </row>
    <row r="23" spans="1:99" x14ac:dyDescent="0.25">
      <c r="A23" s="708">
        <v>3</v>
      </c>
      <c r="B23" s="689" t="s">
        <v>1213</v>
      </c>
      <c r="C23" s="662" t="s">
        <v>1214</v>
      </c>
      <c r="D23" s="708">
        <v>5</v>
      </c>
      <c r="E23" s="662">
        <v>15</v>
      </c>
      <c r="F23" s="708">
        <v>5</v>
      </c>
      <c r="G23" s="708">
        <v>10</v>
      </c>
      <c r="H23" s="708">
        <v>3</v>
      </c>
      <c r="I23" s="708">
        <v>1</v>
      </c>
      <c r="J23" s="708">
        <v>2</v>
      </c>
      <c r="K23" s="689" t="s">
        <v>667</v>
      </c>
      <c r="L23" s="708">
        <v>3</v>
      </c>
      <c r="M23" s="689" t="s">
        <v>1215</v>
      </c>
      <c r="N23" s="689" t="s">
        <v>1216</v>
      </c>
      <c r="O23" s="708">
        <v>5</v>
      </c>
      <c r="P23" s="708">
        <v>15</v>
      </c>
      <c r="Q23" s="708">
        <v>5</v>
      </c>
      <c r="R23" s="708">
        <v>10</v>
      </c>
      <c r="S23" s="708">
        <v>3</v>
      </c>
      <c r="T23" s="708">
        <v>1</v>
      </c>
      <c r="U23" s="708">
        <v>2</v>
      </c>
      <c r="V23" s="665" t="s">
        <v>756</v>
      </c>
      <c r="W23" s="932">
        <v>3</v>
      </c>
      <c r="X23" s="667" t="s">
        <v>1217</v>
      </c>
      <c r="Y23" s="950" t="s">
        <v>235</v>
      </c>
      <c r="Z23" s="710">
        <v>4</v>
      </c>
      <c r="AA23" s="709">
        <v>15</v>
      </c>
      <c r="AB23" s="709">
        <v>5</v>
      </c>
      <c r="AC23" s="709">
        <v>10</v>
      </c>
      <c r="AD23" s="709">
        <v>3</v>
      </c>
      <c r="AE23" s="710">
        <v>1</v>
      </c>
      <c r="AF23" s="710">
        <v>2</v>
      </c>
      <c r="AG23" s="667" t="s">
        <v>101</v>
      </c>
      <c r="AH23" s="732">
        <v>3</v>
      </c>
      <c r="AI23" s="689" t="s">
        <v>1218</v>
      </c>
      <c r="AJ23" s="733" t="s">
        <v>1219</v>
      </c>
      <c r="AK23" s="714">
        <v>4</v>
      </c>
      <c r="AL23" s="714">
        <v>15</v>
      </c>
      <c r="AM23" s="714">
        <v>10</v>
      </c>
      <c r="AN23" s="714">
        <v>5</v>
      </c>
      <c r="AO23" s="714">
        <v>3</v>
      </c>
      <c r="AP23" s="714">
        <v>2</v>
      </c>
      <c r="AQ23" s="714">
        <v>1</v>
      </c>
      <c r="AR23" s="689" t="s">
        <v>667</v>
      </c>
      <c r="AS23" s="708">
        <v>3</v>
      </c>
      <c r="AT23" s="689" t="s">
        <v>1220</v>
      </c>
      <c r="AU23" s="689" t="s">
        <v>1221</v>
      </c>
      <c r="AV23" s="714">
        <v>4</v>
      </c>
      <c r="AW23" s="714">
        <v>15</v>
      </c>
      <c r="AX23" s="714">
        <v>10</v>
      </c>
      <c r="AY23" s="714">
        <v>5</v>
      </c>
      <c r="AZ23" s="714">
        <v>3</v>
      </c>
      <c r="BA23" s="714">
        <v>2</v>
      </c>
      <c r="BB23" s="714">
        <v>1</v>
      </c>
      <c r="BC23" s="665" t="s">
        <v>756</v>
      </c>
      <c r="BD23" s="708">
        <v>3</v>
      </c>
      <c r="BE23" s="689" t="s">
        <v>1222</v>
      </c>
      <c r="BF23" s="663" t="s">
        <v>300</v>
      </c>
      <c r="BG23" s="708">
        <v>4</v>
      </c>
      <c r="BH23" s="708">
        <v>10</v>
      </c>
      <c r="BI23" s="708">
        <v>10</v>
      </c>
      <c r="BJ23" s="708">
        <v>0</v>
      </c>
      <c r="BK23" s="708">
        <v>2</v>
      </c>
      <c r="BL23" s="708">
        <v>2</v>
      </c>
      <c r="BM23" s="708">
        <v>0</v>
      </c>
      <c r="BN23" s="689" t="s">
        <v>667</v>
      </c>
      <c r="BO23" s="708">
        <v>3</v>
      </c>
      <c r="BP23" s="689" t="s">
        <v>1223</v>
      </c>
      <c r="BQ23" s="689" t="s">
        <v>1224</v>
      </c>
      <c r="BR23" s="708">
        <v>4</v>
      </c>
      <c r="BS23" s="708">
        <v>10</v>
      </c>
      <c r="BT23" s="708">
        <v>10</v>
      </c>
      <c r="BU23" s="708">
        <v>0</v>
      </c>
      <c r="BV23" s="708">
        <v>2</v>
      </c>
      <c r="BW23" s="708">
        <v>2</v>
      </c>
      <c r="BX23" s="708">
        <v>0</v>
      </c>
      <c r="BY23" s="665" t="s">
        <v>756</v>
      </c>
      <c r="BZ23" s="732">
        <v>3</v>
      </c>
      <c r="CA23" s="689" t="s">
        <v>1218</v>
      </c>
      <c r="CB23" s="733" t="s">
        <v>1219</v>
      </c>
      <c r="CC23" s="708">
        <v>4</v>
      </c>
      <c r="CD23" s="708">
        <v>15</v>
      </c>
      <c r="CE23" s="708">
        <v>10</v>
      </c>
      <c r="CF23" s="708">
        <v>5</v>
      </c>
      <c r="CG23" s="708">
        <v>3</v>
      </c>
      <c r="CH23" s="708">
        <v>2</v>
      </c>
      <c r="CI23" s="708">
        <v>1</v>
      </c>
      <c r="CJ23" s="689" t="s">
        <v>667</v>
      </c>
      <c r="CK23" s="732">
        <v>3</v>
      </c>
      <c r="CL23" s="689" t="s">
        <v>1210</v>
      </c>
      <c r="CM23" s="733" t="s">
        <v>40</v>
      </c>
      <c r="CN23" s="708">
        <v>5</v>
      </c>
      <c r="CO23" s="708">
        <v>20</v>
      </c>
      <c r="CP23" s="708">
        <v>10</v>
      </c>
      <c r="CQ23" s="708">
        <v>10</v>
      </c>
      <c r="CR23" s="708">
        <v>4</v>
      </c>
      <c r="CS23" s="708">
        <v>2</v>
      </c>
      <c r="CT23" s="708">
        <v>2</v>
      </c>
      <c r="CU23" s="689" t="s">
        <v>667</v>
      </c>
    </row>
    <row r="24" spans="1:99" x14ac:dyDescent="0.25">
      <c r="A24" s="708">
        <v>3</v>
      </c>
      <c r="B24" s="689" t="s">
        <v>1225</v>
      </c>
      <c r="C24" s="662" t="s">
        <v>95</v>
      </c>
      <c r="D24" s="708">
        <v>5</v>
      </c>
      <c r="E24" s="662">
        <v>15</v>
      </c>
      <c r="F24" s="708">
        <v>5</v>
      </c>
      <c r="G24" s="708">
        <v>10</v>
      </c>
      <c r="H24" s="708">
        <v>3</v>
      </c>
      <c r="I24" s="708">
        <v>1</v>
      </c>
      <c r="J24" s="708">
        <v>2</v>
      </c>
      <c r="K24" s="689" t="s">
        <v>101</v>
      </c>
      <c r="L24" s="708">
        <v>3</v>
      </c>
      <c r="M24" s="689" t="s">
        <v>1226</v>
      </c>
      <c r="N24" s="689" t="s">
        <v>999</v>
      </c>
      <c r="O24" s="708">
        <v>5</v>
      </c>
      <c r="P24" s="708">
        <v>15</v>
      </c>
      <c r="Q24" s="708">
        <v>5</v>
      </c>
      <c r="R24" s="708">
        <v>10</v>
      </c>
      <c r="S24" s="708">
        <v>3</v>
      </c>
      <c r="T24" s="708">
        <v>1</v>
      </c>
      <c r="U24" s="708">
        <v>2</v>
      </c>
      <c r="V24" s="665" t="s">
        <v>760</v>
      </c>
      <c r="W24" s="932">
        <v>3</v>
      </c>
      <c r="X24" s="667" t="s">
        <v>1227</v>
      </c>
      <c r="Y24" s="950" t="s">
        <v>646</v>
      </c>
      <c r="Z24" s="710">
        <v>3</v>
      </c>
      <c r="AA24" s="709">
        <v>10</v>
      </c>
      <c r="AB24" s="709">
        <v>5</v>
      </c>
      <c r="AC24" s="709">
        <v>5</v>
      </c>
      <c r="AD24" s="709">
        <v>2</v>
      </c>
      <c r="AE24" s="710">
        <v>1</v>
      </c>
      <c r="AF24" s="710">
        <v>1</v>
      </c>
      <c r="AG24" s="667" t="s">
        <v>667</v>
      </c>
      <c r="AH24" s="708">
        <v>3</v>
      </c>
      <c r="AI24" s="689" t="s">
        <v>1228</v>
      </c>
      <c r="AJ24" s="687" t="s">
        <v>1229</v>
      </c>
      <c r="AK24" s="708">
        <v>0</v>
      </c>
      <c r="AL24" s="708">
        <v>0</v>
      </c>
      <c r="AM24" s="708">
        <v>0</v>
      </c>
      <c r="AN24" s="708">
        <v>0</v>
      </c>
      <c r="AO24" s="708">
        <v>0</v>
      </c>
      <c r="AP24" s="708">
        <v>0</v>
      </c>
      <c r="AQ24" s="708">
        <v>0</v>
      </c>
      <c r="AR24" s="689" t="s">
        <v>28</v>
      </c>
      <c r="AS24" s="714"/>
      <c r="AT24" s="662"/>
      <c r="AU24" s="662"/>
      <c r="AV24" s="714"/>
      <c r="AW24" s="714"/>
      <c r="AX24" s="714"/>
      <c r="AY24" s="714"/>
      <c r="AZ24" s="714"/>
      <c r="BA24" s="714"/>
      <c r="BB24" s="714"/>
      <c r="BC24" s="662"/>
      <c r="BD24" s="708">
        <v>3</v>
      </c>
      <c r="BE24" s="689" t="s">
        <v>1230</v>
      </c>
      <c r="BF24" s="663" t="s">
        <v>490</v>
      </c>
      <c r="BG24" s="708">
        <v>5</v>
      </c>
      <c r="BH24" s="708">
        <v>20</v>
      </c>
      <c r="BI24" s="708">
        <v>10</v>
      </c>
      <c r="BJ24" s="708">
        <v>10</v>
      </c>
      <c r="BK24" s="708">
        <v>4</v>
      </c>
      <c r="BL24" s="708">
        <v>2</v>
      </c>
      <c r="BM24" s="708">
        <v>2</v>
      </c>
      <c r="BN24" s="689" t="s">
        <v>667</v>
      </c>
      <c r="BO24" s="708">
        <v>3</v>
      </c>
      <c r="BP24" s="689" t="s">
        <v>1231</v>
      </c>
      <c r="BQ24" s="689" t="s">
        <v>1232</v>
      </c>
      <c r="BR24" s="708">
        <v>5</v>
      </c>
      <c r="BS24" s="708">
        <v>20</v>
      </c>
      <c r="BT24" s="708">
        <v>10</v>
      </c>
      <c r="BU24" s="708">
        <v>10</v>
      </c>
      <c r="BV24" s="708">
        <v>4</v>
      </c>
      <c r="BW24" s="708">
        <v>2</v>
      </c>
      <c r="BX24" s="708">
        <v>2</v>
      </c>
      <c r="BY24" s="665" t="s">
        <v>756</v>
      </c>
      <c r="BZ24" s="732">
        <v>3</v>
      </c>
      <c r="CA24" s="689" t="s">
        <v>1202</v>
      </c>
      <c r="CB24" s="733" t="s">
        <v>484</v>
      </c>
      <c r="CC24" s="708">
        <v>4</v>
      </c>
      <c r="CD24" s="708">
        <v>15</v>
      </c>
      <c r="CE24" s="708">
        <v>5</v>
      </c>
      <c r="CF24" s="708">
        <v>10</v>
      </c>
      <c r="CG24" s="708">
        <v>3</v>
      </c>
      <c r="CH24" s="708">
        <v>1</v>
      </c>
      <c r="CI24" s="708">
        <v>2</v>
      </c>
      <c r="CJ24" s="689" t="s">
        <v>101</v>
      </c>
      <c r="CK24" s="732">
        <v>3</v>
      </c>
      <c r="CL24" s="689" t="s">
        <v>1233</v>
      </c>
      <c r="CM24" s="733" t="s">
        <v>481</v>
      </c>
      <c r="CN24" s="708">
        <v>5</v>
      </c>
      <c r="CO24" s="708">
        <v>15</v>
      </c>
      <c r="CP24" s="708">
        <v>10</v>
      </c>
      <c r="CQ24" s="708">
        <v>5</v>
      </c>
      <c r="CR24" s="708">
        <v>3</v>
      </c>
      <c r="CS24" s="708">
        <v>2</v>
      </c>
      <c r="CT24" s="708">
        <v>1</v>
      </c>
      <c r="CU24" s="689" t="s">
        <v>667</v>
      </c>
    </row>
    <row r="25" spans="1:99" x14ac:dyDescent="0.25">
      <c r="A25" s="708">
        <v>3</v>
      </c>
      <c r="B25" s="689" t="s">
        <v>1234</v>
      </c>
      <c r="C25" s="662" t="s">
        <v>1235</v>
      </c>
      <c r="D25" s="708">
        <v>5</v>
      </c>
      <c r="E25" s="662">
        <v>15</v>
      </c>
      <c r="F25" s="708">
        <v>10</v>
      </c>
      <c r="G25" s="708">
        <v>5</v>
      </c>
      <c r="H25" s="708">
        <v>3</v>
      </c>
      <c r="I25" s="708">
        <v>2</v>
      </c>
      <c r="J25" s="708">
        <v>1</v>
      </c>
      <c r="K25" s="689" t="s">
        <v>667</v>
      </c>
      <c r="L25" s="708">
        <v>3</v>
      </c>
      <c r="M25" s="689" t="s">
        <v>1236</v>
      </c>
      <c r="N25" s="689" t="s">
        <v>1237</v>
      </c>
      <c r="O25" s="708">
        <v>5</v>
      </c>
      <c r="P25" s="708">
        <v>15</v>
      </c>
      <c r="Q25" s="708">
        <v>10</v>
      </c>
      <c r="R25" s="708">
        <v>5</v>
      </c>
      <c r="S25" s="708">
        <v>3</v>
      </c>
      <c r="T25" s="708">
        <v>2</v>
      </c>
      <c r="U25" s="708">
        <v>1</v>
      </c>
      <c r="V25" s="665" t="s">
        <v>756</v>
      </c>
      <c r="W25" s="932">
        <v>3</v>
      </c>
      <c r="X25" s="667" t="s">
        <v>1201</v>
      </c>
      <c r="Y25" s="933" t="s">
        <v>365</v>
      </c>
      <c r="Z25" s="710">
        <v>5</v>
      </c>
      <c r="AA25" s="709">
        <v>20</v>
      </c>
      <c r="AB25" s="710">
        <v>10</v>
      </c>
      <c r="AC25" s="710">
        <v>10</v>
      </c>
      <c r="AD25" s="709">
        <v>4</v>
      </c>
      <c r="AE25" s="710">
        <v>2</v>
      </c>
      <c r="AF25" s="710">
        <v>2</v>
      </c>
      <c r="AG25" s="667" t="s">
        <v>667</v>
      </c>
      <c r="AH25" s="714"/>
      <c r="AI25" s="662"/>
      <c r="AJ25" s="662"/>
      <c r="AK25" s="714"/>
      <c r="AL25" s="714"/>
      <c r="AM25" s="714"/>
      <c r="AN25" s="714"/>
      <c r="AO25" s="714"/>
      <c r="AP25" s="714"/>
      <c r="AQ25" s="714"/>
      <c r="AR25" s="662"/>
      <c r="AS25" s="714"/>
      <c r="AT25" s="662"/>
      <c r="AU25" s="662"/>
      <c r="AV25" s="714"/>
      <c r="AW25" s="714"/>
      <c r="AX25" s="714"/>
      <c r="AY25" s="714"/>
      <c r="AZ25" s="714"/>
      <c r="BA25" s="714"/>
      <c r="BB25" s="714"/>
      <c r="BC25" s="662"/>
      <c r="BD25" s="708">
        <v>3</v>
      </c>
      <c r="BE25" s="689" t="s">
        <v>1238</v>
      </c>
      <c r="BF25" s="663" t="s">
        <v>494</v>
      </c>
      <c r="BG25" s="708">
        <v>4</v>
      </c>
      <c r="BH25" s="708">
        <v>15</v>
      </c>
      <c r="BI25" s="708">
        <v>10</v>
      </c>
      <c r="BJ25" s="708">
        <v>5</v>
      </c>
      <c r="BK25" s="708">
        <v>3</v>
      </c>
      <c r="BL25" s="708">
        <v>2</v>
      </c>
      <c r="BM25" s="708">
        <v>1</v>
      </c>
      <c r="BN25" s="689" t="s">
        <v>101</v>
      </c>
      <c r="BO25" s="708">
        <v>3</v>
      </c>
      <c r="BP25" s="689" t="s">
        <v>1239</v>
      </c>
      <c r="BQ25" s="689" t="s">
        <v>1240</v>
      </c>
      <c r="BR25" s="708">
        <v>4</v>
      </c>
      <c r="BS25" s="708">
        <v>15</v>
      </c>
      <c r="BT25" s="708">
        <v>10</v>
      </c>
      <c r="BU25" s="708">
        <v>5</v>
      </c>
      <c r="BV25" s="708">
        <v>3</v>
      </c>
      <c r="BW25" s="708">
        <v>2</v>
      </c>
      <c r="BX25" s="708">
        <v>1</v>
      </c>
      <c r="BY25" s="665" t="s">
        <v>760</v>
      </c>
      <c r="BZ25" s="732">
        <v>3</v>
      </c>
      <c r="CA25" s="689" t="s">
        <v>1241</v>
      </c>
      <c r="CB25" s="733" t="s">
        <v>48</v>
      </c>
      <c r="CC25" s="708">
        <v>5</v>
      </c>
      <c r="CD25" s="708">
        <v>20</v>
      </c>
      <c r="CE25" s="708">
        <v>10</v>
      </c>
      <c r="CF25" s="708">
        <v>10</v>
      </c>
      <c r="CG25" s="708">
        <v>4</v>
      </c>
      <c r="CH25" s="708">
        <v>2</v>
      </c>
      <c r="CI25" s="708">
        <v>2</v>
      </c>
      <c r="CJ25" s="689" t="s">
        <v>667</v>
      </c>
      <c r="CK25" s="732">
        <v>3</v>
      </c>
      <c r="CL25" s="689" t="s">
        <v>1242</v>
      </c>
      <c r="CM25" s="733" t="s">
        <v>493</v>
      </c>
      <c r="CN25" s="708">
        <v>5</v>
      </c>
      <c r="CO25" s="708">
        <v>20</v>
      </c>
      <c r="CP25" s="708">
        <v>10</v>
      </c>
      <c r="CQ25" s="708">
        <v>10</v>
      </c>
      <c r="CR25" s="708">
        <v>4</v>
      </c>
      <c r="CS25" s="708">
        <v>2</v>
      </c>
      <c r="CT25" s="708">
        <v>2</v>
      </c>
      <c r="CU25" s="689" t="s">
        <v>101</v>
      </c>
    </row>
    <row r="26" spans="1:99" x14ac:dyDescent="0.25">
      <c r="A26" s="708">
        <v>3</v>
      </c>
      <c r="B26" s="689" t="s">
        <v>1243</v>
      </c>
      <c r="C26" s="662" t="s">
        <v>1244</v>
      </c>
      <c r="D26" s="708">
        <v>4</v>
      </c>
      <c r="E26" s="662">
        <v>15</v>
      </c>
      <c r="F26" s="708">
        <v>10</v>
      </c>
      <c r="G26" s="708">
        <v>5</v>
      </c>
      <c r="H26" s="708">
        <v>3</v>
      </c>
      <c r="I26" s="708">
        <v>2</v>
      </c>
      <c r="J26" s="708">
        <v>1</v>
      </c>
      <c r="K26" s="689" t="s">
        <v>667</v>
      </c>
      <c r="L26" s="708">
        <v>3</v>
      </c>
      <c r="M26" s="689" t="s">
        <v>1245</v>
      </c>
      <c r="N26" s="689" t="s">
        <v>1246</v>
      </c>
      <c r="O26" s="708">
        <v>4</v>
      </c>
      <c r="P26" s="708">
        <v>15</v>
      </c>
      <c r="Q26" s="708">
        <v>10</v>
      </c>
      <c r="R26" s="708">
        <v>5</v>
      </c>
      <c r="S26" s="708">
        <v>3</v>
      </c>
      <c r="T26" s="708">
        <v>2</v>
      </c>
      <c r="U26" s="708">
        <v>1</v>
      </c>
      <c r="V26" s="665" t="s">
        <v>756</v>
      </c>
      <c r="W26" s="932">
        <v>3</v>
      </c>
      <c r="X26" s="667" t="s">
        <v>1210</v>
      </c>
      <c r="Y26" s="933" t="s">
        <v>40</v>
      </c>
      <c r="Z26" s="710">
        <v>5</v>
      </c>
      <c r="AA26" s="709">
        <v>20</v>
      </c>
      <c r="AB26" s="709">
        <v>10</v>
      </c>
      <c r="AC26" s="709">
        <v>10</v>
      </c>
      <c r="AD26" s="709">
        <v>4</v>
      </c>
      <c r="AE26" s="710">
        <v>2</v>
      </c>
      <c r="AF26" s="710">
        <v>2</v>
      </c>
      <c r="AG26" s="667" t="s">
        <v>667</v>
      </c>
      <c r="AH26" s="714"/>
      <c r="AI26" s="662"/>
      <c r="AJ26" s="662"/>
      <c r="AK26" s="714"/>
      <c r="AL26" s="714"/>
      <c r="AM26" s="714"/>
      <c r="AN26" s="714"/>
      <c r="AO26" s="714"/>
      <c r="AP26" s="714"/>
      <c r="AQ26" s="714"/>
      <c r="AR26" s="662"/>
      <c r="AS26" s="714"/>
      <c r="AT26" s="662"/>
      <c r="AU26" s="662"/>
      <c r="AV26" s="714"/>
      <c r="AW26" s="714"/>
      <c r="AX26" s="714"/>
      <c r="AY26" s="714"/>
      <c r="AZ26" s="714"/>
      <c r="BA26" s="714"/>
      <c r="BB26" s="714"/>
      <c r="BC26" s="662"/>
      <c r="BD26" s="708">
        <v>3</v>
      </c>
      <c r="BE26" s="689"/>
      <c r="BF26" s="688" t="s">
        <v>888</v>
      </c>
      <c r="BG26" s="708">
        <v>4</v>
      </c>
      <c r="BH26" s="708">
        <v>15</v>
      </c>
      <c r="BI26" s="708">
        <v>5</v>
      </c>
      <c r="BJ26" s="708">
        <v>10</v>
      </c>
      <c r="BK26" s="708">
        <v>3</v>
      </c>
      <c r="BL26" s="708">
        <v>1</v>
      </c>
      <c r="BM26" s="708">
        <v>2</v>
      </c>
      <c r="BN26" s="689" t="s">
        <v>101</v>
      </c>
      <c r="BO26" s="708">
        <v>3</v>
      </c>
      <c r="BP26" s="689"/>
      <c r="BQ26" s="688" t="s">
        <v>843</v>
      </c>
      <c r="BR26" s="708">
        <v>4</v>
      </c>
      <c r="BS26" s="708">
        <v>15</v>
      </c>
      <c r="BT26" s="708">
        <v>5</v>
      </c>
      <c r="BU26" s="708">
        <v>10</v>
      </c>
      <c r="BV26" s="708">
        <v>3</v>
      </c>
      <c r="BW26" s="708">
        <v>1</v>
      </c>
      <c r="BX26" s="708">
        <v>2</v>
      </c>
      <c r="BY26" s="665" t="s">
        <v>760</v>
      </c>
      <c r="BZ26" s="708">
        <v>3</v>
      </c>
      <c r="CA26" s="689" t="s">
        <v>1228</v>
      </c>
      <c r="CB26" s="687" t="s">
        <v>1229</v>
      </c>
      <c r="CC26" s="708">
        <v>0</v>
      </c>
      <c r="CD26" s="708">
        <v>0</v>
      </c>
      <c r="CE26" s="708">
        <v>0</v>
      </c>
      <c r="CF26" s="708">
        <v>0</v>
      </c>
      <c r="CG26" s="708">
        <v>0</v>
      </c>
      <c r="CH26" s="708">
        <v>0</v>
      </c>
      <c r="CI26" s="708">
        <v>0</v>
      </c>
      <c r="CJ26" s="689" t="s">
        <v>28</v>
      </c>
      <c r="CK26" s="732">
        <v>3</v>
      </c>
      <c r="CL26" s="689"/>
      <c r="CM26" s="734" t="s">
        <v>888</v>
      </c>
      <c r="CN26" s="708">
        <v>4</v>
      </c>
      <c r="CO26" s="708">
        <v>15</v>
      </c>
      <c r="CP26" s="708">
        <v>5</v>
      </c>
      <c r="CQ26" s="708">
        <v>10</v>
      </c>
      <c r="CR26" s="708">
        <v>3</v>
      </c>
      <c r="CS26" s="708">
        <v>1</v>
      </c>
      <c r="CT26" s="708">
        <v>2</v>
      </c>
      <c r="CU26" s="689" t="s">
        <v>101</v>
      </c>
    </row>
    <row r="27" spans="1:99" x14ac:dyDescent="0.25">
      <c r="A27" s="708">
        <v>3</v>
      </c>
      <c r="B27" s="689" t="s">
        <v>1247</v>
      </c>
      <c r="C27" s="663" t="s">
        <v>1248</v>
      </c>
      <c r="D27" s="708">
        <v>2</v>
      </c>
      <c r="E27" s="662">
        <v>0</v>
      </c>
      <c r="F27" s="708">
        <v>0</v>
      </c>
      <c r="G27" s="708">
        <v>0</v>
      </c>
      <c r="H27" s="708">
        <v>0</v>
      </c>
      <c r="I27" s="708">
        <v>0</v>
      </c>
      <c r="J27" s="708">
        <v>0</v>
      </c>
      <c r="K27" s="689" t="s">
        <v>101</v>
      </c>
      <c r="L27" s="708">
        <v>3</v>
      </c>
      <c r="M27" s="689" t="s">
        <v>1249</v>
      </c>
      <c r="N27" s="689" t="s">
        <v>1250</v>
      </c>
      <c r="O27" s="708">
        <v>2</v>
      </c>
      <c r="P27" s="708">
        <v>0</v>
      </c>
      <c r="Q27" s="708">
        <v>0</v>
      </c>
      <c r="R27" s="708">
        <v>0</v>
      </c>
      <c r="S27" s="708">
        <v>0</v>
      </c>
      <c r="T27" s="708">
        <v>0</v>
      </c>
      <c r="U27" s="708">
        <v>0</v>
      </c>
      <c r="V27" s="665" t="s">
        <v>760</v>
      </c>
      <c r="W27" s="932">
        <v>3</v>
      </c>
      <c r="X27" s="667" t="s">
        <v>1251</v>
      </c>
      <c r="Y27" s="950" t="s">
        <v>476</v>
      </c>
      <c r="Z27" s="710">
        <v>5</v>
      </c>
      <c r="AA27" s="709">
        <v>15</v>
      </c>
      <c r="AB27" s="710">
        <v>5</v>
      </c>
      <c r="AC27" s="710">
        <v>10</v>
      </c>
      <c r="AD27" s="709">
        <v>3</v>
      </c>
      <c r="AE27" s="710">
        <v>1</v>
      </c>
      <c r="AF27" s="710">
        <v>2</v>
      </c>
      <c r="AG27" s="667" t="s">
        <v>667</v>
      </c>
      <c r="AH27" s="714"/>
      <c r="AI27" s="662"/>
      <c r="AJ27" s="662"/>
      <c r="AK27" s="714"/>
      <c r="AL27" s="714"/>
      <c r="AM27" s="714"/>
      <c r="AN27" s="714"/>
      <c r="AO27" s="714"/>
      <c r="AP27" s="714"/>
      <c r="AQ27" s="714"/>
      <c r="AR27" s="662"/>
      <c r="AS27" s="714"/>
      <c r="AT27" s="662"/>
      <c r="AU27" s="662"/>
      <c r="AV27" s="714"/>
      <c r="AW27" s="714"/>
      <c r="AX27" s="714"/>
      <c r="AY27" s="714"/>
      <c r="AZ27" s="714"/>
      <c r="BA27" s="714"/>
      <c r="BB27" s="714"/>
      <c r="BC27" s="662"/>
      <c r="BD27" s="708">
        <v>3</v>
      </c>
      <c r="BE27" s="689" t="s">
        <v>1252</v>
      </c>
      <c r="BF27" s="663" t="s">
        <v>1248</v>
      </c>
      <c r="BG27" s="708">
        <v>3</v>
      </c>
      <c r="BH27" s="708">
        <v>0</v>
      </c>
      <c r="BI27" s="708">
        <v>0</v>
      </c>
      <c r="BJ27" s="708">
        <v>0</v>
      </c>
      <c r="BK27" s="708">
        <v>0</v>
      </c>
      <c r="BL27" s="708">
        <v>0</v>
      </c>
      <c r="BM27" s="708">
        <v>0</v>
      </c>
      <c r="BN27" s="689" t="s">
        <v>101</v>
      </c>
      <c r="BO27" s="708">
        <v>3</v>
      </c>
      <c r="BP27" s="689" t="s">
        <v>1253</v>
      </c>
      <c r="BQ27" s="689" t="s">
        <v>1250</v>
      </c>
      <c r="BR27" s="708">
        <v>3</v>
      </c>
      <c r="BS27" s="708">
        <v>0</v>
      </c>
      <c r="BT27" s="708">
        <v>0</v>
      </c>
      <c r="BU27" s="708">
        <v>0</v>
      </c>
      <c r="BV27" s="708">
        <v>0</v>
      </c>
      <c r="BW27" s="708">
        <v>0</v>
      </c>
      <c r="BX27" s="708">
        <v>0</v>
      </c>
      <c r="BY27" s="665" t="s">
        <v>760</v>
      </c>
      <c r="BZ27" s="732">
        <v>3</v>
      </c>
      <c r="CA27" s="689"/>
      <c r="CB27" s="734" t="s">
        <v>888</v>
      </c>
      <c r="CC27" s="708">
        <v>4</v>
      </c>
      <c r="CD27" s="708">
        <v>15</v>
      </c>
      <c r="CE27" s="708">
        <v>5</v>
      </c>
      <c r="CF27" s="708">
        <v>10</v>
      </c>
      <c r="CG27" s="708">
        <v>3</v>
      </c>
      <c r="CH27" s="708">
        <v>1</v>
      </c>
      <c r="CI27" s="708">
        <v>2</v>
      </c>
      <c r="CJ27" s="689" t="s">
        <v>101</v>
      </c>
      <c r="CK27" s="732">
        <v>3</v>
      </c>
      <c r="CL27" s="689" t="s">
        <v>1254</v>
      </c>
      <c r="CM27" s="733" t="s">
        <v>1248</v>
      </c>
      <c r="CN27" s="708">
        <v>3</v>
      </c>
      <c r="CO27" s="708">
        <v>0</v>
      </c>
      <c r="CP27" s="708">
        <v>0</v>
      </c>
      <c r="CQ27" s="708">
        <v>0</v>
      </c>
      <c r="CR27" s="708">
        <v>0</v>
      </c>
      <c r="CS27" s="708">
        <v>0</v>
      </c>
      <c r="CT27" s="708">
        <v>0</v>
      </c>
      <c r="CU27" s="689" t="s">
        <v>101</v>
      </c>
    </row>
    <row r="28" spans="1:99" x14ac:dyDescent="0.25">
      <c r="A28" s="714"/>
      <c r="B28" s="662"/>
      <c r="C28" s="662"/>
      <c r="D28" s="662"/>
      <c r="E28" s="662"/>
      <c r="F28" s="662"/>
      <c r="G28" s="662"/>
      <c r="H28" s="662"/>
      <c r="I28" s="662"/>
      <c r="J28" s="662"/>
      <c r="K28" s="662"/>
      <c r="L28" s="714"/>
      <c r="M28" s="662"/>
      <c r="N28" s="662"/>
      <c r="O28" s="714"/>
      <c r="P28" s="714"/>
      <c r="Q28" s="714"/>
      <c r="R28" s="714"/>
      <c r="S28" s="714"/>
      <c r="T28" s="714"/>
      <c r="U28" s="714"/>
      <c r="V28" s="662"/>
      <c r="W28" s="709">
        <v>3</v>
      </c>
      <c r="X28" s="667" t="s">
        <v>1228</v>
      </c>
      <c r="Y28" s="687" t="s">
        <v>1229</v>
      </c>
      <c r="Z28" s="709">
        <v>0</v>
      </c>
      <c r="AA28" s="709">
        <v>0</v>
      </c>
      <c r="AB28" s="709">
        <v>0</v>
      </c>
      <c r="AC28" s="709">
        <v>0</v>
      </c>
      <c r="AD28" s="709">
        <v>0</v>
      </c>
      <c r="AE28" s="709">
        <v>0</v>
      </c>
      <c r="AF28" s="709">
        <v>0</v>
      </c>
      <c r="AG28" s="667" t="s">
        <v>28</v>
      </c>
      <c r="AH28" s="714"/>
      <c r="AI28" s="662"/>
      <c r="AJ28" s="662"/>
      <c r="AK28" s="714"/>
      <c r="AL28" s="714"/>
      <c r="AM28" s="714"/>
      <c r="AN28" s="714"/>
      <c r="AO28" s="714"/>
      <c r="AP28" s="714"/>
      <c r="AQ28" s="714"/>
      <c r="AR28" s="662"/>
      <c r="AS28" s="714"/>
      <c r="AT28" s="662"/>
      <c r="AU28" s="662"/>
      <c r="AV28" s="714"/>
      <c r="AW28" s="714"/>
      <c r="AX28" s="714"/>
      <c r="AY28" s="714"/>
      <c r="AZ28" s="714"/>
      <c r="BA28" s="714"/>
      <c r="BB28" s="714"/>
      <c r="BC28" s="662"/>
      <c r="BD28" s="714"/>
      <c r="BE28" s="662"/>
      <c r="BF28" s="662"/>
      <c r="BG28" s="714"/>
      <c r="BH28" s="714"/>
      <c r="BI28" s="714"/>
      <c r="BJ28" s="714"/>
      <c r="BK28" s="714"/>
      <c r="BL28" s="714"/>
      <c r="BM28" s="714"/>
      <c r="BN28" s="662"/>
      <c r="BO28" s="714"/>
      <c r="BP28" s="662"/>
      <c r="BQ28" s="662"/>
      <c r="BR28" s="714"/>
      <c r="BS28" s="714"/>
      <c r="BT28" s="714"/>
      <c r="BU28" s="714"/>
      <c r="BV28" s="714"/>
      <c r="BW28" s="714"/>
      <c r="BX28" s="714"/>
      <c r="BY28" s="662"/>
      <c r="BZ28" s="732">
        <v>3</v>
      </c>
      <c r="CA28" s="689" t="s">
        <v>1255</v>
      </c>
      <c r="CB28" s="733" t="s">
        <v>1248</v>
      </c>
      <c r="CC28" s="708">
        <v>3</v>
      </c>
      <c r="CD28" s="708">
        <v>0</v>
      </c>
      <c r="CE28" s="708">
        <v>0</v>
      </c>
      <c r="CF28" s="708">
        <v>0</v>
      </c>
      <c r="CG28" s="708">
        <v>0</v>
      </c>
      <c r="CH28" s="708">
        <v>0</v>
      </c>
      <c r="CI28" s="708">
        <v>0</v>
      </c>
      <c r="CJ28" s="689" t="s">
        <v>101</v>
      </c>
      <c r="CK28" s="714"/>
      <c r="CL28" s="662"/>
      <c r="CM28" s="662"/>
      <c r="CN28" s="714"/>
      <c r="CO28" s="714"/>
      <c r="CP28" s="714"/>
      <c r="CQ28" s="714"/>
      <c r="CR28" s="714"/>
      <c r="CS28" s="714"/>
      <c r="CT28" s="714"/>
      <c r="CU28" s="662"/>
    </row>
    <row r="29" spans="1:99" x14ac:dyDescent="0.25">
      <c r="A29" s="714"/>
      <c r="B29" s="662"/>
      <c r="C29" s="662"/>
      <c r="D29" s="662"/>
      <c r="E29" s="662"/>
      <c r="F29" s="662"/>
      <c r="G29" s="662"/>
      <c r="H29" s="662"/>
      <c r="I29" s="662"/>
      <c r="J29" s="662"/>
      <c r="K29" s="662"/>
      <c r="L29" s="714"/>
      <c r="M29" s="662"/>
      <c r="N29" s="662"/>
      <c r="O29" s="714"/>
      <c r="P29" s="714"/>
      <c r="Q29" s="714"/>
      <c r="R29" s="714"/>
      <c r="S29" s="714"/>
      <c r="T29" s="714"/>
      <c r="U29" s="714"/>
      <c r="V29" s="662"/>
      <c r="W29" s="932">
        <v>3</v>
      </c>
      <c r="X29" s="667" t="s">
        <v>1256</v>
      </c>
      <c r="Y29" s="933" t="s">
        <v>1248</v>
      </c>
      <c r="Z29" s="709">
        <v>2</v>
      </c>
      <c r="AA29" s="709">
        <v>0</v>
      </c>
      <c r="AB29" s="709">
        <v>0</v>
      </c>
      <c r="AC29" s="709">
        <v>0</v>
      </c>
      <c r="AD29" s="709">
        <v>0</v>
      </c>
      <c r="AE29" s="709">
        <v>0</v>
      </c>
      <c r="AF29" s="709">
        <v>0</v>
      </c>
      <c r="AG29" s="667" t="s">
        <v>101</v>
      </c>
      <c r="AH29" s="714"/>
      <c r="AI29" s="662"/>
      <c r="AJ29" s="662"/>
      <c r="AK29" s="714"/>
      <c r="AL29" s="714"/>
      <c r="AM29" s="714"/>
      <c r="AN29" s="714"/>
      <c r="AO29" s="714"/>
      <c r="AP29" s="714"/>
      <c r="AQ29" s="714"/>
      <c r="AR29" s="662"/>
      <c r="AS29" s="714"/>
      <c r="AT29" s="662"/>
      <c r="AU29" s="662"/>
      <c r="AV29" s="714"/>
      <c r="AW29" s="714"/>
      <c r="AX29" s="714"/>
      <c r="AY29" s="714"/>
      <c r="AZ29" s="714"/>
      <c r="BA29" s="714"/>
      <c r="BB29" s="714"/>
      <c r="BC29" s="662"/>
      <c r="BD29" s="714"/>
      <c r="BE29" s="662"/>
      <c r="BF29" s="662"/>
      <c r="BG29" s="714"/>
      <c r="BH29" s="714"/>
      <c r="BI29" s="714"/>
      <c r="BJ29" s="714"/>
      <c r="BK29" s="714"/>
      <c r="BL29" s="714"/>
      <c r="BM29" s="714"/>
      <c r="BN29" s="662"/>
      <c r="BO29" s="714"/>
      <c r="BP29" s="662"/>
      <c r="BQ29" s="662"/>
      <c r="BR29" s="714"/>
      <c r="BS29" s="714"/>
      <c r="BT29" s="714"/>
      <c r="BU29" s="714"/>
      <c r="BV29" s="714"/>
      <c r="BW29" s="714"/>
      <c r="BX29" s="714"/>
      <c r="BY29" s="662"/>
      <c r="BZ29" s="714"/>
      <c r="CA29" s="662"/>
      <c r="CB29" s="662"/>
      <c r="CC29" s="714"/>
      <c r="CD29" s="714"/>
      <c r="CE29" s="714"/>
      <c r="CF29" s="714"/>
      <c r="CG29" s="714"/>
      <c r="CH29" s="714"/>
      <c r="CI29" s="714"/>
      <c r="CJ29" s="662"/>
      <c r="CK29" s="714"/>
      <c r="CL29" s="662"/>
      <c r="CM29" s="662"/>
      <c r="CN29" s="714"/>
      <c r="CO29" s="714"/>
      <c r="CP29" s="714"/>
      <c r="CQ29" s="714"/>
      <c r="CR29" s="714"/>
      <c r="CS29" s="714"/>
      <c r="CT29" s="714"/>
      <c r="CU29" s="662"/>
    </row>
    <row r="30" spans="1:99" ht="16.5" thickBot="1" x14ac:dyDescent="0.3">
      <c r="A30" s="714"/>
      <c r="B30" s="662"/>
      <c r="C30" s="662"/>
      <c r="D30" s="662"/>
      <c r="E30" s="662"/>
      <c r="F30" s="662"/>
      <c r="G30" s="662"/>
      <c r="H30" s="662"/>
      <c r="I30" s="662"/>
      <c r="J30" s="662"/>
      <c r="K30" s="662"/>
      <c r="L30" s="714"/>
      <c r="M30" s="662"/>
      <c r="N30" s="662"/>
      <c r="O30" s="714"/>
      <c r="P30" s="714"/>
      <c r="Q30" s="714"/>
      <c r="R30" s="714"/>
      <c r="S30" s="714"/>
      <c r="T30" s="714"/>
      <c r="U30" s="714"/>
      <c r="V30" s="662"/>
      <c r="W30" s="709"/>
      <c r="X30" s="667"/>
      <c r="Y30" s="664"/>
      <c r="Z30" s="709"/>
      <c r="AA30" s="709"/>
      <c r="AB30" s="709"/>
      <c r="AC30" s="709"/>
      <c r="AD30" s="709"/>
      <c r="AE30" s="709"/>
      <c r="AF30" s="709"/>
      <c r="AG30" s="667"/>
      <c r="AH30" s="714"/>
      <c r="AI30" s="662"/>
      <c r="AJ30" s="662"/>
      <c r="AK30" s="714"/>
      <c r="AL30" s="714"/>
      <c r="AM30" s="714"/>
      <c r="AN30" s="714"/>
      <c r="AO30" s="714"/>
      <c r="AP30" s="714"/>
      <c r="AQ30" s="714"/>
      <c r="AR30" s="662"/>
      <c r="AS30" s="714"/>
      <c r="AT30" s="662"/>
      <c r="AU30" s="662"/>
      <c r="AV30" s="714"/>
      <c r="AW30" s="714"/>
      <c r="AX30" s="714"/>
      <c r="AY30" s="714"/>
      <c r="AZ30" s="714"/>
      <c r="BA30" s="714"/>
      <c r="BB30" s="714"/>
      <c r="BC30" s="662"/>
      <c r="BD30" s="714"/>
      <c r="BE30" s="662"/>
      <c r="BF30" s="662"/>
      <c r="BG30" s="714"/>
      <c r="BH30" s="714"/>
      <c r="BI30" s="714"/>
      <c r="BJ30" s="714"/>
      <c r="BK30" s="714"/>
      <c r="BL30" s="714"/>
      <c r="BM30" s="714"/>
      <c r="BN30" s="662"/>
      <c r="BO30" s="714"/>
      <c r="BP30" s="662"/>
      <c r="BQ30" s="662"/>
      <c r="BR30" s="714"/>
      <c r="BS30" s="714"/>
      <c r="BT30" s="714"/>
      <c r="BU30" s="714"/>
      <c r="BV30" s="714"/>
      <c r="BW30" s="714"/>
      <c r="BX30" s="714"/>
      <c r="BY30" s="662"/>
      <c r="BZ30" s="714"/>
      <c r="CA30" s="662"/>
      <c r="CB30" s="662"/>
      <c r="CC30" s="714"/>
      <c r="CD30" s="714"/>
      <c r="CE30" s="714"/>
      <c r="CF30" s="714"/>
      <c r="CG30" s="714"/>
      <c r="CH30" s="714"/>
      <c r="CI30" s="714"/>
      <c r="CJ30" s="662"/>
      <c r="CK30" s="714"/>
      <c r="CL30" s="662"/>
      <c r="CM30" s="662"/>
      <c r="CN30" s="714"/>
      <c r="CO30" s="714"/>
      <c r="CP30" s="714"/>
      <c r="CQ30" s="714"/>
      <c r="CR30" s="714"/>
      <c r="CS30" s="714"/>
      <c r="CT30" s="714"/>
      <c r="CU30" s="662"/>
    </row>
    <row r="31" spans="1:99" ht="17.25" thickTop="1" thickBot="1" x14ac:dyDescent="0.3">
      <c r="A31" s="721"/>
      <c r="B31" s="660"/>
      <c r="C31" s="661" t="s">
        <v>135</v>
      </c>
      <c r="D31" s="660">
        <f t="shared" ref="D31:J31" si="18">SUM(D21:D30)</f>
        <v>30</v>
      </c>
      <c r="E31" s="660">
        <f t="shared" si="18"/>
        <v>95</v>
      </c>
      <c r="F31" s="660">
        <f t="shared" si="18"/>
        <v>45</v>
      </c>
      <c r="G31" s="660">
        <f t="shared" si="18"/>
        <v>50</v>
      </c>
      <c r="H31" s="660">
        <f t="shared" si="18"/>
        <v>19</v>
      </c>
      <c r="I31" s="660">
        <f t="shared" si="18"/>
        <v>9</v>
      </c>
      <c r="J31" s="660">
        <f t="shared" si="18"/>
        <v>10</v>
      </c>
      <c r="K31" s="660"/>
      <c r="L31" s="721"/>
      <c r="M31" s="660"/>
      <c r="N31" s="661" t="s">
        <v>135</v>
      </c>
      <c r="O31" s="721">
        <f t="shared" ref="O31:U31" si="19">SUM(O21:O30)</f>
        <v>30</v>
      </c>
      <c r="P31" s="721">
        <f t="shared" si="19"/>
        <v>95</v>
      </c>
      <c r="Q31" s="721">
        <f t="shared" si="19"/>
        <v>45</v>
      </c>
      <c r="R31" s="721">
        <f t="shared" si="19"/>
        <v>50</v>
      </c>
      <c r="S31" s="721">
        <f t="shared" si="19"/>
        <v>19</v>
      </c>
      <c r="T31" s="721">
        <f t="shared" si="19"/>
        <v>9</v>
      </c>
      <c r="U31" s="721">
        <f t="shared" si="19"/>
        <v>10</v>
      </c>
      <c r="V31" s="660"/>
      <c r="W31" s="722"/>
      <c r="X31" s="723"/>
      <c r="Y31" s="661" t="s">
        <v>135</v>
      </c>
      <c r="Z31" s="722">
        <f t="shared" ref="Z31:AF31" si="20">SUM(Z21:Z30)</f>
        <v>30</v>
      </c>
      <c r="AA31" s="722">
        <f t="shared" si="20"/>
        <v>105</v>
      </c>
      <c r="AB31" s="722">
        <f t="shared" si="20"/>
        <v>45</v>
      </c>
      <c r="AC31" s="722">
        <f t="shared" si="20"/>
        <v>60</v>
      </c>
      <c r="AD31" s="722">
        <f t="shared" si="20"/>
        <v>21</v>
      </c>
      <c r="AE31" s="722">
        <f t="shared" si="20"/>
        <v>9</v>
      </c>
      <c r="AF31" s="722">
        <f t="shared" si="20"/>
        <v>12</v>
      </c>
      <c r="AG31" s="723"/>
      <c r="AH31" s="724"/>
      <c r="AI31" s="659"/>
      <c r="AJ31" s="661" t="s">
        <v>135</v>
      </c>
      <c r="AK31" s="725">
        <f t="shared" ref="AK31:AQ31" si="21">SUM(AK21:AK30)</f>
        <v>13</v>
      </c>
      <c r="AL31" s="725">
        <f t="shared" si="21"/>
        <v>50</v>
      </c>
      <c r="AM31" s="721">
        <f t="shared" si="21"/>
        <v>25</v>
      </c>
      <c r="AN31" s="721">
        <f t="shared" si="21"/>
        <v>25</v>
      </c>
      <c r="AO31" s="725">
        <f t="shared" si="21"/>
        <v>10</v>
      </c>
      <c r="AP31" s="725">
        <f t="shared" si="21"/>
        <v>5</v>
      </c>
      <c r="AQ31" s="725">
        <f t="shared" si="21"/>
        <v>5</v>
      </c>
      <c r="AR31" s="659"/>
      <c r="AS31" s="724"/>
      <c r="AT31" s="659"/>
      <c r="AU31" s="661" t="s">
        <v>135</v>
      </c>
      <c r="AV31" s="725">
        <f t="shared" ref="AV31:BB31" si="22">SUM(AV21:AV30)</f>
        <v>13</v>
      </c>
      <c r="AW31" s="725">
        <f t="shared" si="22"/>
        <v>50</v>
      </c>
      <c r="AX31" s="721">
        <f t="shared" si="22"/>
        <v>25</v>
      </c>
      <c r="AY31" s="721">
        <f t="shared" si="22"/>
        <v>25</v>
      </c>
      <c r="AZ31" s="725">
        <f t="shared" si="22"/>
        <v>10</v>
      </c>
      <c r="BA31" s="725">
        <f t="shared" si="22"/>
        <v>5</v>
      </c>
      <c r="BB31" s="725">
        <f t="shared" si="22"/>
        <v>5</v>
      </c>
      <c r="BC31" s="659"/>
      <c r="BD31" s="724"/>
      <c r="BE31" s="659"/>
      <c r="BF31" s="661" t="s">
        <v>135</v>
      </c>
      <c r="BG31" s="724">
        <f t="shared" ref="BG31:BM31" si="23">SUM(BG21:BG30)</f>
        <v>30</v>
      </c>
      <c r="BH31" s="724">
        <f t="shared" si="23"/>
        <v>95</v>
      </c>
      <c r="BI31" s="724">
        <f t="shared" si="23"/>
        <v>55</v>
      </c>
      <c r="BJ31" s="724">
        <f t="shared" si="23"/>
        <v>40</v>
      </c>
      <c r="BK31" s="724">
        <f t="shared" si="23"/>
        <v>19</v>
      </c>
      <c r="BL31" s="724">
        <f t="shared" si="23"/>
        <v>11</v>
      </c>
      <c r="BM31" s="724">
        <f t="shared" si="23"/>
        <v>8</v>
      </c>
      <c r="BN31" s="659"/>
      <c r="BO31" s="724"/>
      <c r="BP31" s="659"/>
      <c r="BQ31" s="661" t="s">
        <v>135</v>
      </c>
      <c r="BR31" s="724">
        <f t="shared" ref="BR31:BX31" si="24">SUM(BR21:BR30)</f>
        <v>30</v>
      </c>
      <c r="BS31" s="724">
        <f t="shared" si="24"/>
        <v>95</v>
      </c>
      <c r="BT31" s="724">
        <f t="shared" si="24"/>
        <v>55</v>
      </c>
      <c r="BU31" s="724">
        <f t="shared" si="24"/>
        <v>40</v>
      </c>
      <c r="BV31" s="724">
        <f t="shared" si="24"/>
        <v>19</v>
      </c>
      <c r="BW31" s="724">
        <f t="shared" si="24"/>
        <v>11</v>
      </c>
      <c r="BX31" s="724">
        <f t="shared" si="24"/>
        <v>8</v>
      </c>
      <c r="BY31" s="659"/>
      <c r="BZ31" s="724"/>
      <c r="CA31" s="659"/>
      <c r="CB31" s="661" t="s">
        <v>135</v>
      </c>
      <c r="CC31" s="724">
        <f t="shared" ref="CC31:CI31" si="25">SUM(CC21:CC30)</f>
        <v>30</v>
      </c>
      <c r="CD31" s="724">
        <f t="shared" si="25"/>
        <v>105</v>
      </c>
      <c r="CE31" s="724">
        <f t="shared" si="25"/>
        <v>50</v>
      </c>
      <c r="CF31" s="724">
        <f t="shared" si="25"/>
        <v>55</v>
      </c>
      <c r="CG31" s="724">
        <f t="shared" si="25"/>
        <v>21</v>
      </c>
      <c r="CH31" s="724">
        <f t="shared" si="25"/>
        <v>10</v>
      </c>
      <c r="CI31" s="724">
        <f t="shared" si="25"/>
        <v>11</v>
      </c>
      <c r="CJ31" s="659"/>
      <c r="CK31" s="724"/>
      <c r="CL31" s="659"/>
      <c r="CM31" s="661" t="s">
        <v>135</v>
      </c>
      <c r="CN31" s="724">
        <f t="shared" ref="CN31:CT31" si="26">SUM(CN21:CN30)</f>
        <v>30</v>
      </c>
      <c r="CO31" s="724">
        <f t="shared" si="26"/>
        <v>100</v>
      </c>
      <c r="CP31" s="724">
        <f t="shared" si="26"/>
        <v>50</v>
      </c>
      <c r="CQ31" s="724">
        <f t="shared" si="26"/>
        <v>50</v>
      </c>
      <c r="CR31" s="724">
        <f t="shared" si="26"/>
        <v>20</v>
      </c>
      <c r="CS31" s="724">
        <f t="shared" si="26"/>
        <v>10</v>
      </c>
      <c r="CT31" s="724">
        <f t="shared" si="26"/>
        <v>10</v>
      </c>
      <c r="CU31" s="726"/>
    </row>
    <row r="32" spans="1:99" ht="16.5" thickTop="1" x14ac:dyDescent="0.25">
      <c r="A32" s="708">
        <v>4</v>
      </c>
      <c r="B32" s="689" t="s">
        <v>1257</v>
      </c>
      <c r="C32" s="663" t="s">
        <v>1258</v>
      </c>
      <c r="D32" s="708">
        <v>4</v>
      </c>
      <c r="E32" s="662">
        <v>15</v>
      </c>
      <c r="F32" s="708">
        <v>5</v>
      </c>
      <c r="G32" s="708">
        <v>10</v>
      </c>
      <c r="H32" s="708">
        <v>3</v>
      </c>
      <c r="I32" s="708">
        <v>1</v>
      </c>
      <c r="J32" s="708">
        <v>2</v>
      </c>
      <c r="K32" s="689" t="s">
        <v>101</v>
      </c>
      <c r="L32" s="708">
        <v>4</v>
      </c>
      <c r="M32" s="689" t="s">
        <v>1259</v>
      </c>
      <c r="N32" s="689" t="s">
        <v>1260</v>
      </c>
      <c r="O32" s="708">
        <v>4</v>
      </c>
      <c r="P32" s="708">
        <v>15</v>
      </c>
      <c r="Q32" s="708">
        <v>5</v>
      </c>
      <c r="R32" s="708">
        <v>10</v>
      </c>
      <c r="S32" s="708">
        <v>3</v>
      </c>
      <c r="T32" s="708">
        <v>1</v>
      </c>
      <c r="U32" s="708">
        <v>2</v>
      </c>
      <c r="V32" s="665" t="s">
        <v>760</v>
      </c>
      <c r="W32" s="709">
        <v>4</v>
      </c>
      <c r="X32" s="667" t="s">
        <v>1261</v>
      </c>
      <c r="Y32" s="668" t="s">
        <v>499</v>
      </c>
      <c r="Z32" s="710">
        <v>3</v>
      </c>
      <c r="AA32" s="709">
        <v>10</v>
      </c>
      <c r="AB32" s="709">
        <v>0</v>
      </c>
      <c r="AC32" s="709">
        <v>10</v>
      </c>
      <c r="AD32" s="709">
        <v>2</v>
      </c>
      <c r="AE32" s="710">
        <v>0</v>
      </c>
      <c r="AF32" s="710">
        <v>2</v>
      </c>
      <c r="AG32" s="667" t="s">
        <v>101</v>
      </c>
      <c r="AH32" s="708">
        <v>4</v>
      </c>
      <c r="AI32" s="689" t="s">
        <v>1262</v>
      </c>
      <c r="AJ32" s="662" t="s">
        <v>1263</v>
      </c>
      <c r="AK32" s="714">
        <v>4</v>
      </c>
      <c r="AL32" s="714">
        <v>15</v>
      </c>
      <c r="AM32" s="714">
        <v>0</v>
      </c>
      <c r="AN32" s="714">
        <v>15</v>
      </c>
      <c r="AO32" s="714">
        <v>3</v>
      </c>
      <c r="AP32" s="714">
        <v>0</v>
      </c>
      <c r="AQ32" s="714">
        <v>3</v>
      </c>
      <c r="AR32" s="689" t="s">
        <v>667</v>
      </c>
      <c r="AS32" s="708">
        <v>4</v>
      </c>
      <c r="AT32" s="689" t="s">
        <v>1264</v>
      </c>
      <c r="AU32" s="689" t="s">
        <v>1265</v>
      </c>
      <c r="AV32" s="714">
        <v>4</v>
      </c>
      <c r="AW32" s="714">
        <v>15</v>
      </c>
      <c r="AX32" s="714">
        <v>0</v>
      </c>
      <c r="AY32" s="714">
        <v>15</v>
      </c>
      <c r="AZ32" s="714">
        <v>3</v>
      </c>
      <c r="BA32" s="714">
        <v>0</v>
      </c>
      <c r="BB32" s="714">
        <v>3</v>
      </c>
      <c r="BC32" s="665" t="s">
        <v>756</v>
      </c>
      <c r="BD32" s="708">
        <v>4</v>
      </c>
      <c r="BE32" s="689" t="s">
        <v>1266</v>
      </c>
      <c r="BF32" s="662" t="s">
        <v>315</v>
      </c>
      <c r="BG32" s="708">
        <v>4</v>
      </c>
      <c r="BH32" s="708">
        <v>20</v>
      </c>
      <c r="BI32" s="708">
        <v>10</v>
      </c>
      <c r="BJ32" s="708">
        <v>10</v>
      </c>
      <c r="BK32" s="708">
        <v>4</v>
      </c>
      <c r="BL32" s="708">
        <v>2</v>
      </c>
      <c r="BM32" s="708">
        <v>2</v>
      </c>
      <c r="BN32" s="689" t="s">
        <v>667</v>
      </c>
      <c r="BO32" s="708">
        <v>4</v>
      </c>
      <c r="BP32" s="689" t="s">
        <v>1267</v>
      </c>
      <c r="BQ32" s="689" t="s">
        <v>1268</v>
      </c>
      <c r="BR32" s="708">
        <v>4</v>
      </c>
      <c r="BS32" s="708">
        <v>20</v>
      </c>
      <c r="BT32" s="708">
        <v>10</v>
      </c>
      <c r="BU32" s="708">
        <v>10</v>
      </c>
      <c r="BV32" s="708">
        <v>4</v>
      </c>
      <c r="BW32" s="708">
        <v>2</v>
      </c>
      <c r="BX32" s="708">
        <v>2</v>
      </c>
      <c r="BY32" s="665" t="s">
        <v>756</v>
      </c>
      <c r="BZ32" s="708">
        <v>4</v>
      </c>
      <c r="CA32" s="689" t="s">
        <v>1269</v>
      </c>
      <c r="CB32" s="663" t="s">
        <v>39</v>
      </c>
      <c r="CC32" s="708">
        <v>4</v>
      </c>
      <c r="CD32" s="708">
        <v>15</v>
      </c>
      <c r="CE32" s="708">
        <v>5</v>
      </c>
      <c r="CF32" s="708">
        <v>10</v>
      </c>
      <c r="CG32" s="708">
        <v>3</v>
      </c>
      <c r="CH32" s="708">
        <v>1</v>
      </c>
      <c r="CI32" s="708">
        <v>2</v>
      </c>
      <c r="CJ32" s="666" t="s">
        <v>667</v>
      </c>
      <c r="CK32" s="708">
        <v>4</v>
      </c>
      <c r="CL32" s="689" t="s">
        <v>1269</v>
      </c>
      <c r="CM32" s="663" t="s">
        <v>39</v>
      </c>
      <c r="CN32" s="708">
        <v>4</v>
      </c>
      <c r="CO32" s="708">
        <v>15</v>
      </c>
      <c r="CP32" s="708">
        <v>5</v>
      </c>
      <c r="CQ32" s="708">
        <v>10</v>
      </c>
      <c r="CR32" s="708">
        <v>3</v>
      </c>
      <c r="CS32" s="708">
        <v>1</v>
      </c>
      <c r="CT32" s="708">
        <v>2</v>
      </c>
      <c r="CU32" s="666" t="s">
        <v>667</v>
      </c>
    </row>
    <row r="33" spans="1:99" x14ac:dyDescent="0.25">
      <c r="A33" s="708">
        <v>4</v>
      </c>
      <c r="B33" s="689" t="s">
        <v>1270</v>
      </c>
      <c r="C33" s="663" t="s">
        <v>90</v>
      </c>
      <c r="D33" s="708">
        <v>5</v>
      </c>
      <c r="E33" s="662">
        <v>15</v>
      </c>
      <c r="F33" s="708">
        <v>10</v>
      </c>
      <c r="G33" s="708">
        <v>5</v>
      </c>
      <c r="H33" s="708">
        <v>3</v>
      </c>
      <c r="I33" s="708">
        <v>2</v>
      </c>
      <c r="J33" s="708">
        <v>1</v>
      </c>
      <c r="K33" s="689" t="s">
        <v>667</v>
      </c>
      <c r="L33" s="708">
        <v>4</v>
      </c>
      <c r="M33" s="689" t="s">
        <v>1271</v>
      </c>
      <c r="N33" s="689" t="s">
        <v>1272</v>
      </c>
      <c r="O33" s="708">
        <v>5</v>
      </c>
      <c r="P33" s="708">
        <v>15</v>
      </c>
      <c r="Q33" s="708">
        <v>10</v>
      </c>
      <c r="R33" s="708">
        <v>5</v>
      </c>
      <c r="S33" s="708">
        <v>3</v>
      </c>
      <c r="T33" s="708">
        <v>2</v>
      </c>
      <c r="U33" s="708">
        <v>1</v>
      </c>
      <c r="V33" s="665" t="s">
        <v>756</v>
      </c>
      <c r="W33" s="709">
        <v>4</v>
      </c>
      <c r="X33" s="667" t="s">
        <v>1273</v>
      </c>
      <c r="Y33" s="664" t="s">
        <v>486</v>
      </c>
      <c r="Z33" s="710">
        <v>4</v>
      </c>
      <c r="AA33" s="709">
        <v>15</v>
      </c>
      <c r="AB33" s="709">
        <v>5</v>
      </c>
      <c r="AC33" s="709">
        <v>10</v>
      </c>
      <c r="AD33" s="709">
        <v>3</v>
      </c>
      <c r="AE33" s="710">
        <v>1</v>
      </c>
      <c r="AF33" s="710">
        <v>2</v>
      </c>
      <c r="AG33" s="667" t="s">
        <v>101</v>
      </c>
      <c r="AH33" s="708">
        <v>4</v>
      </c>
      <c r="AI33" s="689" t="s">
        <v>1274</v>
      </c>
      <c r="AJ33" s="687" t="s">
        <v>1275</v>
      </c>
      <c r="AK33" s="708">
        <v>0</v>
      </c>
      <c r="AL33" s="708">
        <v>0</v>
      </c>
      <c r="AM33" s="708">
        <v>0</v>
      </c>
      <c r="AN33" s="708">
        <v>0</v>
      </c>
      <c r="AO33" s="708">
        <v>0</v>
      </c>
      <c r="AP33" s="708">
        <v>0</v>
      </c>
      <c r="AQ33" s="708">
        <v>0</v>
      </c>
      <c r="AR33" s="689" t="s">
        <v>28</v>
      </c>
      <c r="AS33" s="714"/>
      <c r="AT33" s="662"/>
      <c r="AU33" s="662"/>
      <c r="AV33" s="714"/>
      <c r="AW33" s="714"/>
      <c r="AX33" s="714"/>
      <c r="AY33" s="714"/>
      <c r="AZ33" s="714"/>
      <c r="BA33" s="714"/>
      <c r="BB33" s="714"/>
      <c r="BC33" s="662"/>
      <c r="BD33" s="708">
        <v>4</v>
      </c>
      <c r="BE33" s="689" t="s">
        <v>1276</v>
      </c>
      <c r="BF33" s="662" t="s">
        <v>309</v>
      </c>
      <c r="BG33" s="708">
        <v>4</v>
      </c>
      <c r="BH33" s="708">
        <v>15</v>
      </c>
      <c r="BI33" s="708">
        <v>5</v>
      </c>
      <c r="BJ33" s="708">
        <v>10</v>
      </c>
      <c r="BK33" s="708">
        <v>3</v>
      </c>
      <c r="BL33" s="708">
        <v>1</v>
      </c>
      <c r="BM33" s="708">
        <v>2</v>
      </c>
      <c r="BN33" s="689" t="s">
        <v>667</v>
      </c>
      <c r="BO33" s="708">
        <v>4</v>
      </c>
      <c r="BP33" s="689" t="s">
        <v>1277</v>
      </c>
      <c r="BQ33" s="689" t="s">
        <v>1278</v>
      </c>
      <c r="BR33" s="708">
        <v>4</v>
      </c>
      <c r="BS33" s="708">
        <v>15</v>
      </c>
      <c r="BT33" s="708">
        <v>5</v>
      </c>
      <c r="BU33" s="708">
        <v>10</v>
      </c>
      <c r="BV33" s="708">
        <v>3</v>
      </c>
      <c r="BW33" s="708">
        <v>1</v>
      </c>
      <c r="BX33" s="708">
        <v>2</v>
      </c>
      <c r="BY33" s="665" t="s">
        <v>756</v>
      </c>
      <c r="BZ33" s="708">
        <v>4</v>
      </c>
      <c r="CA33" s="689" t="s">
        <v>1279</v>
      </c>
      <c r="CB33" s="663" t="s">
        <v>1280</v>
      </c>
      <c r="CC33" s="714">
        <v>5</v>
      </c>
      <c r="CD33" s="714">
        <v>20</v>
      </c>
      <c r="CE33" s="708">
        <v>10</v>
      </c>
      <c r="CF33" s="708">
        <v>10</v>
      </c>
      <c r="CG33" s="714">
        <v>4</v>
      </c>
      <c r="CH33" s="714">
        <v>2</v>
      </c>
      <c r="CI33" s="714">
        <v>2</v>
      </c>
      <c r="CJ33" s="689" t="s">
        <v>667</v>
      </c>
      <c r="CK33" s="708">
        <v>4</v>
      </c>
      <c r="CL33" s="689" t="s">
        <v>1281</v>
      </c>
      <c r="CM33" s="663" t="s">
        <v>497</v>
      </c>
      <c r="CN33" s="708">
        <v>5</v>
      </c>
      <c r="CO33" s="708">
        <v>15</v>
      </c>
      <c r="CP33" s="708">
        <v>10</v>
      </c>
      <c r="CQ33" s="708">
        <v>5</v>
      </c>
      <c r="CR33" s="708">
        <v>3</v>
      </c>
      <c r="CS33" s="708">
        <v>2</v>
      </c>
      <c r="CT33" s="708">
        <v>1</v>
      </c>
      <c r="CU33" s="689" t="s">
        <v>667</v>
      </c>
    </row>
    <row r="34" spans="1:99" x14ac:dyDescent="0.25">
      <c r="A34" s="708">
        <v>4</v>
      </c>
      <c r="B34" s="689" t="s">
        <v>1282</v>
      </c>
      <c r="C34" s="663" t="s">
        <v>1283</v>
      </c>
      <c r="D34" s="708">
        <v>4</v>
      </c>
      <c r="E34" s="662">
        <v>15</v>
      </c>
      <c r="F34" s="708">
        <v>10</v>
      </c>
      <c r="G34" s="708">
        <v>5</v>
      </c>
      <c r="H34" s="708">
        <v>3</v>
      </c>
      <c r="I34" s="708">
        <v>2</v>
      </c>
      <c r="J34" s="708">
        <v>1</v>
      </c>
      <c r="K34" s="689" t="s">
        <v>667</v>
      </c>
      <c r="L34" s="708">
        <v>4</v>
      </c>
      <c r="M34" s="689" t="s">
        <v>1284</v>
      </c>
      <c r="N34" s="689" t="s">
        <v>1285</v>
      </c>
      <c r="O34" s="708">
        <v>4</v>
      </c>
      <c r="P34" s="708">
        <v>15</v>
      </c>
      <c r="Q34" s="708">
        <v>10</v>
      </c>
      <c r="R34" s="708">
        <v>5</v>
      </c>
      <c r="S34" s="708">
        <v>3</v>
      </c>
      <c r="T34" s="708">
        <v>2</v>
      </c>
      <c r="U34" s="708">
        <v>1</v>
      </c>
      <c r="V34" s="665" t="s">
        <v>756</v>
      </c>
      <c r="W34" s="709">
        <v>4</v>
      </c>
      <c r="X34" s="667" t="s">
        <v>1286</v>
      </c>
      <c r="Y34" s="664" t="s">
        <v>495</v>
      </c>
      <c r="Z34" s="710">
        <v>3</v>
      </c>
      <c r="AA34" s="709">
        <v>10</v>
      </c>
      <c r="AB34" s="709">
        <v>5</v>
      </c>
      <c r="AC34" s="709">
        <v>5</v>
      </c>
      <c r="AD34" s="709">
        <v>2</v>
      </c>
      <c r="AE34" s="710">
        <v>1</v>
      </c>
      <c r="AF34" s="710">
        <v>1</v>
      </c>
      <c r="AG34" s="667" t="s">
        <v>667</v>
      </c>
      <c r="AH34" s="714"/>
      <c r="AI34" s="662"/>
      <c r="AJ34" s="662"/>
      <c r="AK34" s="714"/>
      <c r="AL34" s="714"/>
      <c r="AM34" s="714"/>
      <c r="AN34" s="714"/>
      <c r="AO34" s="714"/>
      <c r="AP34" s="714"/>
      <c r="AQ34" s="714"/>
      <c r="AR34" s="662"/>
      <c r="AS34" s="714"/>
      <c r="AT34" s="662"/>
      <c r="AU34" s="686"/>
      <c r="AV34" s="714"/>
      <c r="AW34" s="714"/>
      <c r="AX34" s="714"/>
      <c r="AY34" s="714"/>
      <c r="AZ34" s="714"/>
      <c r="BA34" s="714"/>
      <c r="BB34" s="714"/>
      <c r="BC34" s="662"/>
      <c r="BD34" s="708">
        <v>4</v>
      </c>
      <c r="BE34" s="689" t="s">
        <v>1287</v>
      </c>
      <c r="BF34" s="663" t="s">
        <v>314</v>
      </c>
      <c r="BG34" s="708">
        <v>4</v>
      </c>
      <c r="BH34" s="708">
        <v>20</v>
      </c>
      <c r="BI34" s="708">
        <v>10</v>
      </c>
      <c r="BJ34" s="708">
        <v>10</v>
      </c>
      <c r="BK34" s="708">
        <v>4</v>
      </c>
      <c r="BL34" s="708">
        <v>2</v>
      </c>
      <c r="BM34" s="708">
        <v>2</v>
      </c>
      <c r="BN34" s="689" t="s">
        <v>667</v>
      </c>
      <c r="BO34" s="708">
        <v>4</v>
      </c>
      <c r="BP34" s="689" t="s">
        <v>1288</v>
      </c>
      <c r="BQ34" s="689" t="s">
        <v>1289</v>
      </c>
      <c r="BR34" s="708">
        <v>4</v>
      </c>
      <c r="BS34" s="708">
        <v>20</v>
      </c>
      <c r="BT34" s="708">
        <v>10</v>
      </c>
      <c r="BU34" s="708">
        <v>10</v>
      </c>
      <c r="BV34" s="708">
        <v>4</v>
      </c>
      <c r="BW34" s="708">
        <v>2</v>
      </c>
      <c r="BX34" s="708">
        <v>2</v>
      </c>
      <c r="BY34" s="665" t="s">
        <v>756</v>
      </c>
      <c r="BZ34" s="708">
        <v>4</v>
      </c>
      <c r="CA34" s="689" t="s">
        <v>1290</v>
      </c>
      <c r="CB34" s="663" t="s">
        <v>42</v>
      </c>
      <c r="CC34" s="708">
        <v>5</v>
      </c>
      <c r="CD34" s="708">
        <v>15</v>
      </c>
      <c r="CE34" s="708">
        <v>10</v>
      </c>
      <c r="CF34" s="708">
        <v>5</v>
      </c>
      <c r="CG34" s="708">
        <v>3</v>
      </c>
      <c r="CH34" s="708">
        <v>2</v>
      </c>
      <c r="CI34" s="708">
        <v>1</v>
      </c>
      <c r="CJ34" s="689" t="s">
        <v>667</v>
      </c>
      <c r="CK34" s="708">
        <v>4</v>
      </c>
      <c r="CL34" s="689" t="s">
        <v>1291</v>
      </c>
      <c r="CM34" s="663" t="s">
        <v>1292</v>
      </c>
      <c r="CN34" s="708">
        <v>5</v>
      </c>
      <c r="CO34" s="708">
        <v>20</v>
      </c>
      <c r="CP34" s="708">
        <v>5</v>
      </c>
      <c r="CQ34" s="708">
        <v>15</v>
      </c>
      <c r="CR34" s="708">
        <v>4</v>
      </c>
      <c r="CS34" s="708">
        <v>1</v>
      </c>
      <c r="CT34" s="708">
        <v>3</v>
      </c>
      <c r="CU34" s="689" t="s">
        <v>101</v>
      </c>
    </row>
    <row r="35" spans="1:99" x14ac:dyDescent="0.25">
      <c r="A35" s="708">
        <v>4</v>
      </c>
      <c r="B35" s="689" t="s">
        <v>1293</v>
      </c>
      <c r="C35" s="663" t="s">
        <v>78</v>
      </c>
      <c r="D35" s="708">
        <v>5</v>
      </c>
      <c r="E35" s="662">
        <v>20</v>
      </c>
      <c r="F35" s="708">
        <v>10</v>
      </c>
      <c r="G35" s="708">
        <v>10</v>
      </c>
      <c r="H35" s="708">
        <v>4</v>
      </c>
      <c r="I35" s="708">
        <v>2</v>
      </c>
      <c r="J35" s="708">
        <v>2</v>
      </c>
      <c r="K35" s="689" t="s">
        <v>667</v>
      </c>
      <c r="L35" s="708">
        <v>4</v>
      </c>
      <c r="M35" s="689" t="s">
        <v>1294</v>
      </c>
      <c r="N35" s="689" t="s">
        <v>1295</v>
      </c>
      <c r="O35" s="708">
        <v>5</v>
      </c>
      <c r="P35" s="708">
        <v>20</v>
      </c>
      <c r="Q35" s="708">
        <v>10</v>
      </c>
      <c r="R35" s="708">
        <v>10</v>
      </c>
      <c r="S35" s="708">
        <v>4</v>
      </c>
      <c r="T35" s="708">
        <v>2</v>
      </c>
      <c r="U35" s="708">
        <v>2</v>
      </c>
      <c r="V35" s="665" t="s">
        <v>756</v>
      </c>
      <c r="W35" s="709">
        <v>4</v>
      </c>
      <c r="X35" s="667" t="s">
        <v>1296</v>
      </c>
      <c r="Y35" s="664" t="s">
        <v>491</v>
      </c>
      <c r="Z35" s="710">
        <v>3</v>
      </c>
      <c r="AA35" s="709">
        <v>10</v>
      </c>
      <c r="AB35" s="709">
        <v>5</v>
      </c>
      <c r="AC35" s="709">
        <v>5</v>
      </c>
      <c r="AD35" s="709">
        <v>2</v>
      </c>
      <c r="AE35" s="710">
        <v>1</v>
      </c>
      <c r="AF35" s="710">
        <v>1</v>
      </c>
      <c r="AG35" s="667" t="s">
        <v>667</v>
      </c>
      <c r="AH35" s="714"/>
      <c r="AI35" s="662"/>
      <c r="AJ35" s="686"/>
      <c r="AK35" s="714"/>
      <c r="AL35" s="714"/>
      <c r="AM35" s="714"/>
      <c r="AN35" s="714"/>
      <c r="AO35" s="714"/>
      <c r="AP35" s="714"/>
      <c r="AQ35" s="714"/>
      <c r="AR35" s="662"/>
      <c r="AS35" s="714"/>
      <c r="AT35" s="662"/>
      <c r="AU35" s="686"/>
      <c r="AV35" s="714"/>
      <c r="AW35" s="714"/>
      <c r="AX35" s="714"/>
      <c r="AY35" s="714"/>
      <c r="AZ35" s="714"/>
      <c r="BA35" s="714"/>
      <c r="BB35" s="714"/>
      <c r="BC35" s="662"/>
      <c r="BD35" s="708">
        <v>4</v>
      </c>
      <c r="BE35" s="689" t="s">
        <v>1297</v>
      </c>
      <c r="BF35" s="663" t="s">
        <v>317</v>
      </c>
      <c r="BG35" s="708">
        <v>5</v>
      </c>
      <c r="BH35" s="708">
        <v>20</v>
      </c>
      <c r="BI35" s="708">
        <v>10</v>
      </c>
      <c r="BJ35" s="708">
        <v>10</v>
      </c>
      <c r="BK35" s="708">
        <v>4</v>
      </c>
      <c r="BL35" s="708">
        <v>2</v>
      </c>
      <c r="BM35" s="708">
        <v>2</v>
      </c>
      <c r="BN35" s="689" t="s">
        <v>667</v>
      </c>
      <c r="BO35" s="708">
        <v>4</v>
      </c>
      <c r="BP35" s="689" t="s">
        <v>1298</v>
      </c>
      <c r="BQ35" s="689" t="s">
        <v>1299</v>
      </c>
      <c r="BR35" s="708">
        <v>5</v>
      </c>
      <c r="BS35" s="708">
        <v>20</v>
      </c>
      <c r="BT35" s="708">
        <v>10</v>
      </c>
      <c r="BU35" s="708">
        <v>10</v>
      </c>
      <c r="BV35" s="708">
        <v>4</v>
      </c>
      <c r="BW35" s="708">
        <v>2</v>
      </c>
      <c r="BX35" s="708">
        <v>2</v>
      </c>
      <c r="BY35" s="665" t="s">
        <v>756</v>
      </c>
      <c r="BZ35" s="708">
        <v>4</v>
      </c>
      <c r="CA35" s="689" t="s">
        <v>1300</v>
      </c>
      <c r="CB35" s="663" t="s">
        <v>599</v>
      </c>
      <c r="CC35" s="708">
        <v>4</v>
      </c>
      <c r="CD35" s="708">
        <v>20</v>
      </c>
      <c r="CE35" s="708">
        <v>5</v>
      </c>
      <c r="CF35" s="708">
        <v>15</v>
      </c>
      <c r="CG35" s="708">
        <v>4</v>
      </c>
      <c r="CH35" s="708">
        <v>1</v>
      </c>
      <c r="CI35" s="708">
        <v>3</v>
      </c>
      <c r="CJ35" s="689" t="s">
        <v>101</v>
      </c>
      <c r="CK35" s="708">
        <v>4</v>
      </c>
      <c r="CL35" s="689" t="s">
        <v>1279</v>
      </c>
      <c r="CM35" s="663" t="s">
        <v>1280</v>
      </c>
      <c r="CN35" s="714">
        <v>5</v>
      </c>
      <c r="CO35" s="714">
        <v>20</v>
      </c>
      <c r="CP35" s="708">
        <v>10</v>
      </c>
      <c r="CQ35" s="708">
        <v>10</v>
      </c>
      <c r="CR35" s="714">
        <v>4</v>
      </c>
      <c r="CS35" s="714">
        <v>2</v>
      </c>
      <c r="CT35" s="714">
        <v>2</v>
      </c>
      <c r="CU35" s="689" t="s">
        <v>667</v>
      </c>
    </row>
    <row r="36" spans="1:99" x14ac:dyDescent="0.25">
      <c r="A36" s="708">
        <v>4</v>
      </c>
      <c r="B36" s="689" t="s">
        <v>1301</v>
      </c>
      <c r="C36" s="663" t="s">
        <v>1302</v>
      </c>
      <c r="D36" s="708">
        <v>5</v>
      </c>
      <c r="E36" s="662">
        <v>15</v>
      </c>
      <c r="F36" s="708">
        <v>5</v>
      </c>
      <c r="G36" s="708">
        <v>10</v>
      </c>
      <c r="H36" s="708">
        <v>3</v>
      </c>
      <c r="I36" s="708">
        <v>1</v>
      </c>
      <c r="J36" s="708">
        <v>2</v>
      </c>
      <c r="K36" s="689" t="s">
        <v>101</v>
      </c>
      <c r="L36" s="708">
        <v>4</v>
      </c>
      <c r="M36" s="689" t="s">
        <v>1303</v>
      </c>
      <c r="N36" s="689" t="s">
        <v>1304</v>
      </c>
      <c r="O36" s="708">
        <v>5</v>
      </c>
      <c r="P36" s="708">
        <v>15</v>
      </c>
      <c r="Q36" s="708">
        <v>5</v>
      </c>
      <c r="R36" s="708">
        <v>10</v>
      </c>
      <c r="S36" s="708">
        <v>3</v>
      </c>
      <c r="T36" s="708">
        <v>1</v>
      </c>
      <c r="U36" s="708">
        <v>2</v>
      </c>
      <c r="V36" s="665" t="s">
        <v>760</v>
      </c>
      <c r="W36" s="709">
        <v>4</v>
      </c>
      <c r="X36" s="667" t="s">
        <v>1305</v>
      </c>
      <c r="Y36" s="668" t="s">
        <v>647</v>
      </c>
      <c r="Z36" s="710">
        <v>4</v>
      </c>
      <c r="AA36" s="709">
        <v>15</v>
      </c>
      <c r="AB36" s="709">
        <v>0</v>
      </c>
      <c r="AC36" s="709">
        <v>15</v>
      </c>
      <c r="AD36" s="709">
        <v>3</v>
      </c>
      <c r="AE36" s="710">
        <v>0</v>
      </c>
      <c r="AF36" s="710">
        <v>3</v>
      </c>
      <c r="AG36" s="667" t="s">
        <v>101</v>
      </c>
      <c r="AH36" s="714"/>
      <c r="AI36" s="662"/>
      <c r="AJ36" s="662"/>
      <c r="AK36" s="714"/>
      <c r="AL36" s="714"/>
      <c r="AM36" s="714"/>
      <c r="AN36" s="714"/>
      <c r="AO36" s="714"/>
      <c r="AP36" s="714"/>
      <c r="AQ36" s="714"/>
      <c r="AR36" s="662"/>
      <c r="AS36" s="714"/>
      <c r="AT36" s="662"/>
      <c r="AU36" s="662"/>
      <c r="AV36" s="714"/>
      <c r="AW36" s="714"/>
      <c r="AX36" s="714"/>
      <c r="AY36" s="714"/>
      <c r="AZ36" s="714"/>
      <c r="BA36" s="714"/>
      <c r="BB36" s="714"/>
      <c r="BC36" s="662"/>
      <c r="BD36" s="708">
        <v>4</v>
      </c>
      <c r="BE36" s="689" t="s">
        <v>1306</v>
      </c>
      <c r="BF36" s="662" t="s">
        <v>318</v>
      </c>
      <c r="BG36" s="708">
        <v>3</v>
      </c>
      <c r="BH36" s="708">
        <v>10</v>
      </c>
      <c r="BI36" s="708">
        <v>10</v>
      </c>
      <c r="BJ36" s="708">
        <v>0</v>
      </c>
      <c r="BK36" s="708">
        <v>2</v>
      </c>
      <c r="BL36" s="708">
        <v>2</v>
      </c>
      <c r="BM36" s="708">
        <v>0</v>
      </c>
      <c r="BN36" s="689" t="s">
        <v>667</v>
      </c>
      <c r="BO36" s="708">
        <v>4</v>
      </c>
      <c r="BP36" s="689" t="s">
        <v>1307</v>
      </c>
      <c r="BQ36" s="689" t="s">
        <v>1308</v>
      </c>
      <c r="BR36" s="708">
        <v>3</v>
      </c>
      <c r="BS36" s="708">
        <v>10</v>
      </c>
      <c r="BT36" s="708">
        <v>10</v>
      </c>
      <c r="BU36" s="708">
        <v>0</v>
      </c>
      <c r="BV36" s="708">
        <v>2</v>
      </c>
      <c r="BW36" s="708">
        <v>2</v>
      </c>
      <c r="BX36" s="708">
        <v>0</v>
      </c>
      <c r="BY36" s="665" t="s">
        <v>756</v>
      </c>
      <c r="BZ36" s="708">
        <v>4</v>
      </c>
      <c r="CA36" s="689" t="s">
        <v>1309</v>
      </c>
      <c r="CB36" s="663" t="s">
        <v>32</v>
      </c>
      <c r="CC36" s="708">
        <v>5</v>
      </c>
      <c r="CD36" s="708">
        <v>15</v>
      </c>
      <c r="CE36" s="708">
        <v>10</v>
      </c>
      <c r="CF36" s="708">
        <v>5</v>
      </c>
      <c r="CG36" s="708">
        <v>3</v>
      </c>
      <c r="CH36" s="708">
        <v>2</v>
      </c>
      <c r="CI36" s="708">
        <v>1</v>
      </c>
      <c r="CJ36" s="689" t="s">
        <v>101</v>
      </c>
      <c r="CK36" s="708">
        <v>4</v>
      </c>
      <c r="CL36" s="689"/>
      <c r="CM36" s="688" t="s">
        <v>924</v>
      </c>
      <c r="CN36" s="708">
        <v>4</v>
      </c>
      <c r="CO36" s="708">
        <v>15</v>
      </c>
      <c r="CP36" s="708">
        <v>5</v>
      </c>
      <c r="CQ36" s="708">
        <v>10</v>
      </c>
      <c r="CR36" s="708">
        <v>3</v>
      </c>
      <c r="CS36" s="708">
        <v>1</v>
      </c>
      <c r="CT36" s="708">
        <v>2</v>
      </c>
      <c r="CU36" s="689" t="s">
        <v>101</v>
      </c>
    </row>
    <row r="37" spans="1:99" x14ac:dyDescent="0.25">
      <c r="A37" s="708">
        <v>4</v>
      </c>
      <c r="B37" s="689" t="s">
        <v>1310</v>
      </c>
      <c r="C37" s="663" t="s">
        <v>1311</v>
      </c>
      <c r="D37" s="708">
        <v>7</v>
      </c>
      <c r="E37" s="662">
        <v>0</v>
      </c>
      <c r="F37" s="708">
        <v>0</v>
      </c>
      <c r="G37" s="708">
        <v>0</v>
      </c>
      <c r="H37" s="708">
        <v>0</v>
      </c>
      <c r="I37" s="708">
        <v>0</v>
      </c>
      <c r="J37" s="708">
        <v>0</v>
      </c>
      <c r="K37" s="689" t="s">
        <v>101</v>
      </c>
      <c r="L37" s="708">
        <v>4</v>
      </c>
      <c r="M37" s="689" t="s">
        <v>1312</v>
      </c>
      <c r="N37" s="689" t="s">
        <v>1313</v>
      </c>
      <c r="O37" s="708">
        <v>7</v>
      </c>
      <c r="P37" s="708">
        <v>0</v>
      </c>
      <c r="Q37" s="708">
        <v>0</v>
      </c>
      <c r="R37" s="708">
        <v>0</v>
      </c>
      <c r="S37" s="708">
        <v>0</v>
      </c>
      <c r="T37" s="708">
        <v>0</v>
      </c>
      <c r="U37" s="708">
        <v>0</v>
      </c>
      <c r="V37" s="665" t="s">
        <v>760</v>
      </c>
      <c r="W37" s="709">
        <v>4</v>
      </c>
      <c r="X37" s="667" t="s">
        <v>1314</v>
      </c>
      <c r="Y37" s="664" t="s">
        <v>231</v>
      </c>
      <c r="Z37" s="710">
        <v>5</v>
      </c>
      <c r="AA37" s="709">
        <v>20</v>
      </c>
      <c r="AB37" s="710">
        <v>10</v>
      </c>
      <c r="AC37" s="710">
        <v>10</v>
      </c>
      <c r="AD37" s="709">
        <v>4</v>
      </c>
      <c r="AE37" s="710">
        <v>2</v>
      </c>
      <c r="AF37" s="710">
        <v>2</v>
      </c>
      <c r="AG37" s="667" t="s">
        <v>667</v>
      </c>
      <c r="AH37" s="714"/>
      <c r="AI37" s="662"/>
      <c r="AJ37" s="662"/>
      <c r="AK37" s="714"/>
      <c r="AL37" s="714"/>
      <c r="AM37" s="714"/>
      <c r="AN37" s="714"/>
      <c r="AO37" s="714"/>
      <c r="AP37" s="714"/>
      <c r="AQ37" s="714"/>
      <c r="AR37" s="662"/>
      <c r="AS37" s="714"/>
      <c r="AT37" s="662"/>
      <c r="AU37" s="662"/>
      <c r="AV37" s="714"/>
      <c r="AW37" s="714"/>
      <c r="AX37" s="714"/>
      <c r="AY37" s="714"/>
      <c r="AZ37" s="714"/>
      <c r="BA37" s="714"/>
      <c r="BB37" s="714"/>
      <c r="BC37" s="662"/>
      <c r="BD37" s="708">
        <v>4</v>
      </c>
      <c r="BE37" s="689" t="s">
        <v>1290</v>
      </c>
      <c r="BF37" s="662" t="s">
        <v>42</v>
      </c>
      <c r="BG37" s="708">
        <v>5</v>
      </c>
      <c r="BH37" s="708">
        <v>15</v>
      </c>
      <c r="BI37" s="708">
        <v>10</v>
      </c>
      <c r="BJ37" s="708">
        <v>5</v>
      </c>
      <c r="BK37" s="708">
        <v>3</v>
      </c>
      <c r="BL37" s="708">
        <v>2</v>
      </c>
      <c r="BM37" s="708">
        <v>1</v>
      </c>
      <c r="BN37" s="689" t="s">
        <v>667</v>
      </c>
      <c r="BO37" s="708">
        <v>4</v>
      </c>
      <c r="BP37" s="689" t="s">
        <v>1315</v>
      </c>
      <c r="BQ37" s="689" t="s">
        <v>1316</v>
      </c>
      <c r="BR37" s="708">
        <v>5</v>
      </c>
      <c r="BS37" s="708">
        <v>15</v>
      </c>
      <c r="BT37" s="708">
        <v>10</v>
      </c>
      <c r="BU37" s="708">
        <v>5</v>
      </c>
      <c r="BV37" s="708">
        <v>3</v>
      </c>
      <c r="BW37" s="708">
        <v>2</v>
      </c>
      <c r="BX37" s="708">
        <v>1</v>
      </c>
      <c r="BY37" s="665" t="s">
        <v>756</v>
      </c>
      <c r="BZ37" s="708">
        <v>4</v>
      </c>
      <c r="CA37" s="689" t="s">
        <v>1274</v>
      </c>
      <c r="CB37" s="687" t="s">
        <v>1275</v>
      </c>
      <c r="CC37" s="708">
        <v>0</v>
      </c>
      <c r="CD37" s="708">
        <v>0</v>
      </c>
      <c r="CE37" s="708">
        <v>0</v>
      </c>
      <c r="CF37" s="708">
        <v>0</v>
      </c>
      <c r="CG37" s="708">
        <v>0</v>
      </c>
      <c r="CH37" s="708">
        <v>0</v>
      </c>
      <c r="CI37" s="708">
        <v>0</v>
      </c>
      <c r="CJ37" s="689" t="s">
        <v>28</v>
      </c>
      <c r="CK37" s="708">
        <v>4</v>
      </c>
      <c r="CL37" s="689" t="s">
        <v>1317</v>
      </c>
      <c r="CM37" s="663" t="s">
        <v>1311</v>
      </c>
      <c r="CN37" s="708">
        <v>7</v>
      </c>
      <c r="CO37" s="708">
        <v>0</v>
      </c>
      <c r="CP37" s="708">
        <v>0</v>
      </c>
      <c r="CQ37" s="708">
        <v>0</v>
      </c>
      <c r="CR37" s="708">
        <v>0</v>
      </c>
      <c r="CS37" s="708">
        <v>0</v>
      </c>
      <c r="CT37" s="708">
        <v>0</v>
      </c>
      <c r="CU37" s="689" t="s">
        <v>101</v>
      </c>
    </row>
    <row r="38" spans="1:99" x14ac:dyDescent="0.25">
      <c r="A38" s="714"/>
      <c r="B38" s="662"/>
      <c r="C38" s="662"/>
      <c r="D38" s="662"/>
      <c r="E38" s="662"/>
      <c r="F38" s="662"/>
      <c r="G38" s="662"/>
      <c r="H38" s="662"/>
      <c r="I38" s="662"/>
      <c r="J38" s="662"/>
      <c r="K38" s="662"/>
      <c r="L38" s="714"/>
      <c r="M38" s="662"/>
      <c r="N38" s="662"/>
      <c r="O38" s="714"/>
      <c r="P38" s="714"/>
      <c r="Q38" s="714"/>
      <c r="R38" s="714"/>
      <c r="S38" s="714"/>
      <c r="T38" s="714"/>
      <c r="U38" s="714"/>
      <c r="V38" s="662"/>
      <c r="W38" s="709">
        <v>4</v>
      </c>
      <c r="X38" s="667" t="s">
        <v>1318</v>
      </c>
      <c r="Y38" s="664" t="s">
        <v>1319</v>
      </c>
      <c r="Z38" s="710">
        <v>4</v>
      </c>
      <c r="AA38" s="709">
        <v>15</v>
      </c>
      <c r="AB38" s="709">
        <v>10</v>
      </c>
      <c r="AC38" s="709">
        <v>5</v>
      </c>
      <c r="AD38" s="709">
        <v>3</v>
      </c>
      <c r="AE38" s="710">
        <v>2</v>
      </c>
      <c r="AF38" s="710">
        <v>1</v>
      </c>
      <c r="AG38" s="667" t="s">
        <v>667</v>
      </c>
      <c r="AH38" s="714"/>
      <c r="AI38" s="662"/>
      <c r="AJ38" s="662"/>
      <c r="AK38" s="714"/>
      <c r="AL38" s="714"/>
      <c r="AM38" s="714"/>
      <c r="AN38" s="714"/>
      <c r="AO38" s="714"/>
      <c r="AP38" s="714"/>
      <c r="AQ38" s="714"/>
      <c r="AR38" s="662"/>
      <c r="AS38" s="714"/>
      <c r="AT38" s="662"/>
      <c r="AU38" s="662"/>
      <c r="AV38" s="714"/>
      <c r="AW38" s="714"/>
      <c r="AX38" s="714"/>
      <c r="AY38" s="714"/>
      <c r="AZ38" s="714"/>
      <c r="BA38" s="714"/>
      <c r="BB38" s="714"/>
      <c r="BC38" s="662"/>
      <c r="BD38" s="708">
        <v>4</v>
      </c>
      <c r="BE38" s="689" t="s">
        <v>1320</v>
      </c>
      <c r="BF38" s="663" t="s">
        <v>1311</v>
      </c>
      <c r="BG38" s="708">
        <v>5</v>
      </c>
      <c r="BH38" s="708">
        <v>0</v>
      </c>
      <c r="BI38" s="708">
        <v>0</v>
      </c>
      <c r="BJ38" s="708">
        <v>0</v>
      </c>
      <c r="BK38" s="708">
        <v>0</v>
      </c>
      <c r="BL38" s="708">
        <v>0</v>
      </c>
      <c r="BM38" s="708">
        <v>0</v>
      </c>
      <c r="BN38" s="689" t="s">
        <v>101</v>
      </c>
      <c r="BO38" s="708">
        <v>4</v>
      </c>
      <c r="BP38" s="689" t="s">
        <v>1321</v>
      </c>
      <c r="BQ38" s="689" t="s">
        <v>1313</v>
      </c>
      <c r="BR38" s="708">
        <v>5</v>
      </c>
      <c r="BS38" s="708">
        <v>0</v>
      </c>
      <c r="BT38" s="708">
        <v>0</v>
      </c>
      <c r="BU38" s="708">
        <v>0</v>
      </c>
      <c r="BV38" s="708">
        <v>0</v>
      </c>
      <c r="BW38" s="708">
        <v>0</v>
      </c>
      <c r="BX38" s="708">
        <v>0</v>
      </c>
      <c r="BY38" s="665" t="s">
        <v>760</v>
      </c>
      <c r="BZ38" s="708">
        <v>4</v>
      </c>
      <c r="CA38" s="689" t="s">
        <v>1322</v>
      </c>
      <c r="CB38" s="663" t="s">
        <v>1311</v>
      </c>
      <c r="CC38" s="708">
        <v>7</v>
      </c>
      <c r="CD38" s="708">
        <v>0</v>
      </c>
      <c r="CE38" s="708">
        <v>0</v>
      </c>
      <c r="CF38" s="708">
        <v>0</v>
      </c>
      <c r="CG38" s="708">
        <v>0</v>
      </c>
      <c r="CH38" s="708">
        <v>0</v>
      </c>
      <c r="CI38" s="708">
        <v>0</v>
      </c>
      <c r="CJ38" s="689" t="s">
        <v>101</v>
      </c>
      <c r="CK38" s="714"/>
      <c r="CL38" s="662"/>
      <c r="CM38" s="662"/>
      <c r="CN38" s="714"/>
      <c r="CO38" s="714"/>
      <c r="CP38" s="714"/>
      <c r="CQ38" s="714"/>
      <c r="CR38" s="714"/>
      <c r="CS38" s="714"/>
      <c r="CT38" s="714"/>
      <c r="CU38" s="662"/>
    </row>
    <row r="39" spans="1:99" x14ac:dyDescent="0.25">
      <c r="A39" s="714"/>
      <c r="B39" s="662"/>
      <c r="C39" s="662"/>
      <c r="D39" s="662"/>
      <c r="E39" s="662"/>
      <c r="F39" s="662"/>
      <c r="G39" s="662"/>
      <c r="H39" s="662"/>
      <c r="I39" s="662"/>
      <c r="J39" s="662"/>
      <c r="K39" s="662"/>
      <c r="L39" s="714"/>
      <c r="M39" s="662"/>
      <c r="N39" s="662"/>
      <c r="O39" s="714"/>
      <c r="P39" s="714"/>
      <c r="Q39" s="714"/>
      <c r="R39" s="714"/>
      <c r="S39" s="714"/>
      <c r="T39" s="714"/>
      <c r="U39" s="714"/>
      <c r="V39" s="662"/>
      <c r="W39" s="709">
        <v>4</v>
      </c>
      <c r="X39" s="667" t="s">
        <v>1274</v>
      </c>
      <c r="Y39" s="687" t="s">
        <v>1275</v>
      </c>
      <c r="Z39" s="709">
        <v>0</v>
      </c>
      <c r="AA39" s="709">
        <v>0</v>
      </c>
      <c r="AB39" s="709">
        <v>0</v>
      </c>
      <c r="AC39" s="709">
        <v>0</v>
      </c>
      <c r="AD39" s="709">
        <v>0</v>
      </c>
      <c r="AE39" s="709">
        <v>0</v>
      </c>
      <c r="AF39" s="709">
        <v>0</v>
      </c>
      <c r="AG39" s="667" t="s">
        <v>28</v>
      </c>
      <c r="AH39" s="714"/>
      <c r="AI39" s="662"/>
      <c r="AJ39" s="662"/>
      <c r="AK39" s="714"/>
      <c r="AL39" s="714"/>
      <c r="AM39" s="714"/>
      <c r="AN39" s="714"/>
      <c r="AO39" s="714"/>
      <c r="AP39" s="714"/>
      <c r="AQ39" s="714"/>
      <c r="AR39" s="662"/>
      <c r="AS39" s="714"/>
      <c r="AT39" s="662"/>
      <c r="AU39" s="662"/>
      <c r="AV39" s="714"/>
      <c r="AW39" s="714"/>
      <c r="AX39" s="714"/>
      <c r="AY39" s="714"/>
      <c r="AZ39" s="714"/>
      <c r="BA39" s="714"/>
      <c r="BB39" s="714"/>
      <c r="BC39" s="662"/>
      <c r="BD39" s="714"/>
      <c r="BE39" s="662"/>
      <c r="BF39" s="662"/>
      <c r="BG39" s="714"/>
      <c r="BH39" s="714"/>
      <c r="BI39" s="714"/>
      <c r="BJ39" s="714"/>
      <c r="BK39" s="714"/>
      <c r="BL39" s="714"/>
      <c r="BM39" s="714"/>
      <c r="BN39" s="662"/>
      <c r="BO39" s="714"/>
      <c r="BP39" s="662"/>
      <c r="BQ39" s="662"/>
      <c r="BR39" s="714"/>
      <c r="BS39" s="714"/>
      <c r="BT39" s="714"/>
      <c r="BU39" s="714"/>
      <c r="BV39" s="714"/>
      <c r="BW39" s="714"/>
      <c r="BX39" s="714"/>
      <c r="BY39" s="662"/>
      <c r="BZ39" s="714"/>
      <c r="CA39" s="662"/>
      <c r="CB39" s="662"/>
      <c r="CC39" s="714"/>
      <c r="CD39" s="714"/>
      <c r="CE39" s="714"/>
      <c r="CF39" s="714"/>
      <c r="CG39" s="714"/>
      <c r="CH39" s="714"/>
      <c r="CI39" s="714"/>
      <c r="CJ39" s="662"/>
      <c r="CK39" s="714"/>
      <c r="CL39" s="662"/>
      <c r="CM39" s="662"/>
      <c r="CN39" s="714"/>
      <c r="CO39" s="714"/>
      <c r="CP39" s="714"/>
      <c r="CQ39" s="714"/>
      <c r="CR39" s="714"/>
      <c r="CS39" s="714"/>
      <c r="CT39" s="714"/>
      <c r="CU39" s="662"/>
    </row>
    <row r="40" spans="1:99" ht="16.5" thickBot="1" x14ac:dyDescent="0.3">
      <c r="A40" s="714"/>
      <c r="B40" s="662"/>
      <c r="C40" s="662"/>
      <c r="D40" s="662"/>
      <c r="E40" s="662"/>
      <c r="F40" s="662"/>
      <c r="G40" s="662"/>
      <c r="H40" s="662"/>
      <c r="I40" s="662"/>
      <c r="J40" s="662"/>
      <c r="K40" s="662"/>
      <c r="L40" s="714"/>
      <c r="M40" s="662"/>
      <c r="N40" s="662"/>
      <c r="O40" s="714"/>
      <c r="P40" s="714"/>
      <c r="Q40" s="714"/>
      <c r="R40" s="714"/>
      <c r="S40" s="714"/>
      <c r="T40" s="714"/>
      <c r="U40" s="714"/>
      <c r="V40" s="662"/>
      <c r="W40" s="709">
        <v>4</v>
      </c>
      <c r="X40" s="667" t="s">
        <v>1323</v>
      </c>
      <c r="Y40" s="664" t="s">
        <v>1311</v>
      </c>
      <c r="Z40" s="709">
        <v>4</v>
      </c>
      <c r="AA40" s="709">
        <v>0</v>
      </c>
      <c r="AB40" s="709">
        <v>0</v>
      </c>
      <c r="AC40" s="709">
        <v>0</v>
      </c>
      <c r="AD40" s="709">
        <v>0</v>
      </c>
      <c r="AE40" s="709">
        <v>0</v>
      </c>
      <c r="AF40" s="709">
        <v>0</v>
      </c>
      <c r="AG40" s="667" t="s">
        <v>101</v>
      </c>
      <c r="AH40" s="714"/>
      <c r="AI40" s="662"/>
      <c r="AJ40" s="662"/>
      <c r="AK40" s="714"/>
      <c r="AL40" s="714"/>
      <c r="AM40" s="714"/>
      <c r="AN40" s="714"/>
      <c r="AO40" s="714"/>
      <c r="AP40" s="714"/>
      <c r="AQ40" s="714"/>
      <c r="AR40" s="662"/>
      <c r="AS40" s="714"/>
      <c r="AT40" s="662"/>
      <c r="AU40" s="662"/>
      <c r="AV40" s="714"/>
      <c r="AW40" s="714"/>
      <c r="AX40" s="714"/>
      <c r="AY40" s="714"/>
      <c r="AZ40" s="714"/>
      <c r="BA40" s="714"/>
      <c r="BB40" s="714"/>
      <c r="BC40" s="662"/>
      <c r="BD40" s="714"/>
      <c r="BE40" s="662"/>
      <c r="BF40" s="662"/>
      <c r="BG40" s="714"/>
      <c r="BH40" s="714"/>
      <c r="BI40" s="714"/>
      <c r="BJ40" s="714"/>
      <c r="BK40" s="714"/>
      <c r="BL40" s="714"/>
      <c r="BM40" s="714"/>
      <c r="BN40" s="662"/>
      <c r="BO40" s="714"/>
      <c r="BP40" s="662"/>
      <c r="BQ40" s="662"/>
      <c r="BR40" s="714"/>
      <c r="BS40" s="714"/>
      <c r="BT40" s="714"/>
      <c r="BU40" s="714"/>
      <c r="BV40" s="714"/>
      <c r="BW40" s="714"/>
      <c r="BX40" s="714"/>
      <c r="BY40" s="662"/>
      <c r="BZ40" s="714"/>
      <c r="CA40" s="662"/>
      <c r="CB40" s="662"/>
      <c r="CC40" s="714"/>
      <c r="CD40" s="714"/>
      <c r="CE40" s="714"/>
      <c r="CF40" s="714"/>
      <c r="CG40" s="714"/>
      <c r="CH40" s="714"/>
      <c r="CI40" s="714"/>
      <c r="CJ40" s="662"/>
      <c r="CK40" s="714"/>
      <c r="CL40" s="662"/>
      <c r="CM40" s="662"/>
      <c r="CN40" s="714"/>
      <c r="CO40" s="714"/>
      <c r="CP40" s="714"/>
      <c r="CQ40" s="714"/>
      <c r="CR40" s="714"/>
      <c r="CS40" s="714"/>
      <c r="CT40" s="714"/>
      <c r="CU40" s="662"/>
    </row>
    <row r="41" spans="1:99" ht="17.25" thickTop="1" thickBot="1" x14ac:dyDescent="0.3">
      <c r="A41" s="721"/>
      <c r="B41" s="660"/>
      <c r="C41" s="661" t="s">
        <v>135</v>
      </c>
      <c r="D41" s="660">
        <f t="shared" ref="D41:J41" si="27">SUM(D32:D40)</f>
        <v>30</v>
      </c>
      <c r="E41" s="660">
        <f t="shared" si="27"/>
        <v>80</v>
      </c>
      <c r="F41" s="660">
        <f t="shared" si="27"/>
        <v>40</v>
      </c>
      <c r="G41" s="660">
        <f t="shared" si="27"/>
        <v>40</v>
      </c>
      <c r="H41" s="660">
        <f t="shared" si="27"/>
        <v>16</v>
      </c>
      <c r="I41" s="660">
        <f t="shared" si="27"/>
        <v>8</v>
      </c>
      <c r="J41" s="660">
        <f t="shared" si="27"/>
        <v>8</v>
      </c>
      <c r="K41" s="660"/>
      <c r="L41" s="721"/>
      <c r="M41" s="660"/>
      <c r="N41" s="661" t="s">
        <v>135</v>
      </c>
      <c r="O41" s="721">
        <f t="shared" ref="O41:U41" si="28">SUM(O32:O40)</f>
        <v>30</v>
      </c>
      <c r="P41" s="721">
        <f t="shared" si="28"/>
        <v>80</v>
      </c>
      <c r="Q41" s="721">
        <f t="shared" si="28"/>
        <v>40</v>
      </c>
      <c r="R41" s="721">
        <f t="shared" si="28"/>
        <v>40</v>
      </c>
      <c r="S41" s="721">
        <f t="shared" si="28"/>
        <v>16</v>
      </c>
      <c r="T41" s="721">
        <f t="shared" si="28"/>
        <v>8</v>
      </c>
      <c r="U41" s="721">
        <f t="shared" si="28"/>
        <v>8</v>
      </c>
      <c r="V41" s="660"/>
      <c r="W41" s="722"/>
      <c r="X41" s="723"/>
      <c r="Y41" s="661" t="s">
        <v>135</v>
      </c>
      <c r="Z41" s="722">
        <f t="shared" ref="Z41:AF41" si="29">SUM(Z32:Z40)</f>
        <v>30</v>
      </c>
      <c r="AA41" s="722">
        <f t="shared" si="29"/>
        <v>95</v>
      </c>
      <c r="AB41" s="722">
        <f t="shared" si="29"/>
        <v>35</v>
      </c>
      <c r="AC41" s="722">
        <f t="shared" si="29"/>
        <v>60</v>
      </c>
      <c r="AD41" s="722">
        <f t="shared" si="29"/>
        <v>19</v>
      </c>
      <c r="AE41" s="722">
        <f t="shared" si="29"/>
        <v>7</v>
      </c>
      <c r="AF41" s="722">
        <f t="shared" si="29"/>
        <v>12</v>
      </c>
      <c r="AG41" s="723"/>
      <c r="AH41" s="724"/>
      <c r="AI41" s="659"/>
      <c r="AJ41" s="661" t="s">
        <v>135</v>
      </c>
      <c r="AK41" s="725">
        <f t="shared" ref="AK41:AQ41" si="30">SUM(AK32:AK40)</f>
        <v>4</v>
      </c>
      <c r="AL41" s="725">
        <f t="shared" si="30"/>
        <v>15</v>
      </c>
      <c r="AM41" s="721">
        <f t="shared" si="30"/>
        <v>0</v>
      </c>
      <c r="AN41" s="721">
        <f t="shared" si="30"/>
        <v>15</v>
      </c>
      <c r="AO41" s="725">
        <f t="shared" si="30"/>
        <v>3</v>
      </c>
      <c r="AP41" s="725">
        <f t="shared" si="30"/>
        <v>0</v>
      </c>
      <c r="AQ41" s="725">
        <f t="shared" si="30"/>
        <v>3</v>
      </c>
      <c r="AR41" s="659"/>
      <c r="AS41" s="724"/>
      <c r="AT41" s="659"/>
      <c r="AU41" s="661" t="s">
        <v>135</v>
      </c>
      <c r="AV41" s="725">
        <f t="shared" ref="AV41:BB41" si="31">SUM(AV32:AV40)</f>
        <v>4</v>
      </c>
      <c r="AW41" s="725">
        <f t="shared" si="31"/>
        <v>15</v>
      </c>
      <c r="AX41" s="721">
        <f t="shared" si="31"/>
        <v>0</v>
      </c>
      <c r="AY41" s="721">
        <f t="shared" si="31"/>
        <v>15</v>
      </c>
      <c r="AZ41" s="725">
        <f t="shared" si="31"/>
        <v>3</v>
      </c>
      <c r="BA41" s="725">
        <f t="shared" si="31"/>
        <v>0</v>
      </c>
      <c r="BB41" s="725">
        <f t="shared" si="31"/>
        <v>3</v>
      </c>
      <c r="BC41" s="659"/>
      <c r="BD41" s="724"/>
      <c r="BE41" s="659"/>
      <c r="BF41" s="661" t="s">
        <v>135</v>
      </c>
      <c r="BG41" s="724">
        <f t="shared" ref="BG41:BM41" si="32">SUM(BG32:BG40)</f>
        <v>30</v>
      </c>
      <c r="BH41" s="724">
        <f t="shared" si="32"/>
        <v>100</v>
      </c>
      <c r="BI41" s="724">
        <f t="shared" si="32"/>
        <v>55</v>
      </c>
      <c r="BJ41" s="724">
        <f t="shared" si="32"/>
        <v>45</v>
      </c>
      <c r="BK41" s="724">
        <f t="shared" si="32"/>
        <v>20</v>
      </c>
      <c r="BL41" s="724">
        <f t="shared" si="32"/>
        <v>11</v>
      </c>
      <c r="BM41" s="724">
        <f t="shared" si="32"/>
        <v>9</v>
      </c>
      <c r="BN41" s="659"/>
      <c r="BO41" s="724"/>
      <c r="BP41" s="659"/>
      <c r="BQ41" s="661" t="s">
        <v>135</v>
      </c>
      <c r="BR41" s="724">
        <f t="shared" ref="BR41:BX41" si="33">SUM(BR32:BR40)</f>
        <v>30</v>
      </c>
      <c r="BS41" s="724">
        <f t="shared" si="33"/>
        <v>100</v>
      </c>
      <c r="BT41" s="724">
        <f t="shared" si="33"/>
        <v>55</v>
      </c>
      <c r="BU41" s="724">
        <f t="shared" si="33"/>
        <v>45</v>
      </c>
      <c r="BV41" s="724">
        <f t="shared" si="33"/>
        <v>20</v>
      </c>
      <c r="BW41" s="724">
        <f t="shared" si="33"/>
        <v>11</v>
      </c>
      <c r="BX41" s="724">
        <f t="shared" si="33"/>
        <v>9</v>
      </c>
      <c r="BY41" s="659"/>
      <c r="BZ41" s="724"/>
      <c r="CA41" s="659"/>
      <c r="CB41" s="661" t="s">
        <v>135</v>
      </c>
      <c r="CC41" s="724">
        <f t="shared" ref="CC41:CI41" si="34">SUM(CC32:CC40)</f>
        <v>30</v>
      </c>
      <c r="CD41" s="724">
        <f t="shared" si="34"/>
        <v>85</v>
      </c>
      <c r="CE41" s="724">
        <f t="shared" si="34"/>
        <v>40</v>
      </c>
      <c r="CF41" s="724">
        <f t="shared" si="34"/>
        <v>45</v>
      </c>
      <c r="CG41" s="724">
        <f t="shared" si="34"/>
        <v>17</v>
      </c>
      <c r="CH41" s="724">
        <f t="shared" si="34"/>
        <v>8</v>
      </c>
      <c r="CI41" s="724">
        <f t="shared" si="34"/>
        <v>9</v>
      </c>
      <c r="CJ41" s="659"/>
      <c r="CK41" s="724"/>
      <c r="CL41" s="659"/>
      <c r="CM41" s="661" t="s">
        <v>135</v>
      </c>
      <c r="CN41" s="724">
        <f t="shared" ref="CN41:CT41" si="35">SUM(CN32:CN40)</f>
        <v>30</v>
      </c>
      <c r="CO41" s="724">
        <f t="shared" si="35"/>
        <v>85</v>
      </c>
      <c r="CP41" s="724">
        <f t="shared" si="35"/>
        <v>35</v>
      </c>
      <c r="CQ41" s="724">
        <f t="shared" si="35"/>
        <v>50</v>
      </c>
      <c r="CR41" s="724">
        <f t="shared" si="35"/>
        <v>17</v>
      </c>
      <c r="CS41" s="724">
        <f t="shared" si="35"/>
        <v>7</v>
      </c>
      <c r="CT41" s="724">
        <f t="shared" si="35"/>
        <v>10</v>
      </c>
      <c r="CU41" s="726"/>
    </row>
    <row r="42" spans="1:99" ht="17.25" thickTop="1" thickBot="1" x14ac:dyDescent="0.3">
      <c r="A42" s="721"/>
      <c r="B42" s="660"/>
      <c r="C42" s="659" t="s">
        <v>269</v>
      </c>
      <c r="D42" s="660">
        <f>D11+D20+D31+D41</f>
        <v>120</v>
      </c>
      <c r="E42" s="660">
        <f t="shared" ref="E42:J42" si="36">E11+E20+E31+E41</f>
        <v>355</v>
      </c>
      <c r="F42" s="660">
        <f t="shared" si="36"/>
        <v>180</v>
      </c>
      <c r="G42" s="660">
        <f t="shared" si="36"/>
        <v>175</v>
      </c>
      <c r="H42" s="660">
        <f t="shared" si="36"/>
        <v>71</v>
      </c>
      <c r="I42" s="660">
        <f t="shared" si="36"/>
        <v>37</v>
      </c>
      <c r="J42" s="660">
        <f t="shared" si="36"/>
        <v>34</v>
      </c>
      <c r="K42" s="660"/>
      <c r="L42" s="721"/>
      <c r="M42" s="660"/>
      <c r="N42" s="659" t="s">
        <v>269</v>
      </c>
      <c r="O42" s="721">
        <f>O11+O20+O31+O41</f>
        <v>120</v>
      </c>
      <c r="P42" s="721">
        <f t="shared" ref="P42:U42" si="37">P11+P20+P31+P41</f>
        <v>355</v>
      </c>
      <c r="Q42" s="721">
        <f t="shared" si="37"/>
        <v>180</v>
      </c>
      <c r="R42" s="721">
        <f t="shared" si="37"/>
        <v>175</v>
      </c>
      <c r="S42" s="721">
        <f t="shared" si="37"/>
        <v>71</v>
      </c>
      <c r="T42" s="721">
        <f t="shared" si="37"/>
        <v>37</v>
      </c>
      <c r="U42" s="721">
        <f t="shared" si="37"/>
        <v>34</v>
      </c>
      <c r="V42" s="660"/>
      <c r="W42" s="722"/>
      <c r="X42" s="723"/>
      <c r="Y42" s="659" t="s">
        <v>269</v>
      </c>
      <c r="Z42" s="722">
        <f>Z11+Z20+Z31+Z41</f>
        <v>120</v>
      </c>
      <c r="AA42" s="722">
        <f t="shared" ref="AA42:AF42" si="38">AA11+AA20+AA31+AA41</f>
        <v>385</v>
      </c>
      <c r="AB42" s="722">
        <f t="shared" si="38"/>
        <v>155</v>
      </c>
      <c r="AC42" s="722">
        <f t="shared" si="38"/>
        <v>230</v>
      </c>
      <c r="AD42" s="722">
        <f t="shared" si="38"/>
        <v>77</v>
      </c>
      <c r="AE42" s="722">
        <f t="shared" si="38"/>
        <v>31</v>
      </c>
      <c r="AF42" s="722">
        <f t="shared" si="38"/>
        <v>32</v>
      </c>
      <c r="AG42" s="723"/>
      <c r="AH42" s="724"/>
      <c r="AI42" s="659"/>
      <c r="AJ42" s="659" t="s">
        <v>985</v>
      </c>
      <c r="AK42" s="725">
        <f t="shared" ref="AK42:AP42" si="39">AK11+AK20+AK31+AK41</f>
        <v>63</v>
      </c>
      <c r="AL42" s="725">
        <f t="shared" si="39"/>
        <v>230</v>
      </c>
      <c r="AM42" s="721">
        <f t="shared" si="39"/>
        <v>105</v>
      </c>
      <c r="AN42" s="721">
        <f t="shared" si="39"/>
        <v>125</v>
      </c>
      <c r="AO42" s="725">
        <f t="shared" si="39"/>
        <v>46</v>
      </c>
      <c r="AP42" s="725">
        <f t="shared" si="39"/>
        <v>21</v>
      </c>
      <c r="AQ42" s="725">
        <f>AQ11+AQ19+AQ31+AQ41</f>
        <v>15</v>
      </c>
      <c r="AR42" s="659"/>
      <c r="AS42" s="724"/>
      <c r="AT42" s="659"/>
      <c r="AU42" s="659" t="s">
        <v>985</v>
      </c>
      <c r="AV42" s="725">
        <f>AV11+AV20+AV31+AV41</f>
        <v>63</v>
      </c>
      <c r="AW42" s="725">
        <f t="shared" ref="AW42:BB42" si="40">AW11+AW20+AW31+AW41</f>
        <v>230</v>
      </c>
      <c r="AX42" s="721">
        <f t="shared" si="40"/>
        <v>105</v>
      </c>
      <c r="AY42" s="721">
        <f t="shared" si="40"/>
        <v>125</v>
      </c>
      <c r="AZ42" s="725">
        <f t="shared" si="40"/>
        <v>46</v>
      </c>
      <c r="BA42" s="725">
        <f t="shared" si="40"/>
        <v>21</v>
      </c>
      <c r="BB42" s="725">
        <f t="shared" si="40"/>
        <v>25</v>
      </c>
      <c r="BC42" s="659"/>
      <c r="BD42" s="724"/>
      <c r="BE42" s="659"/>
      <c r="BF42" s="659" t="s">
        <v>269</v>
      </c>
      <c r="BG42" s="724">
        <f>BG11+BG20+BG31+BG41</f>
        <v>120</v>
      </c>
      <c r="BH42" s="724">
        <f t="shared" ref="BH42:BM42" si="41">BH11+BH20+BH31+BH41</f>
        <v>385</v>
      </c>
      <c r="BI42" s="724">
        <f t="shared" si="41"/>
        <v>195</v>
      </c>
      <c r="BJ42" s="724">
        <f t="shared" si="41"/>
        <v>190</v>
      </c>
      <c r="BK42" s="724">
        <f t="shared" si="41"/>
        <v>77</v>
      </c>
      <c r="BL42" s="724">
        <f t="shared" si="41"/>
        <v>39</v>
      </c>
      <c r="BM42" s="724">
        <f t="shared" si="41"/>
        <v>38</v>
      </c>
      <c r="BN42" s="659"/>
      <c r="BO42" s="724"/>
      <c r="BP42" s="659"/>
      <c r="BQ42" s="659" t="s">
        <v>269</v>
      </c>
      <c r="BR42" s="724">
        <f>BR11+BR20+BR31+BR41</f>
        <v>120</v>
      </c>
      <c r="BS42" s="724">
        <f t="shared" ref="BS42:BX42" si="42">BS11+BS20+BS31+BS41</f>
        <v>385</v>
      </c>
      <c r="BT42" s="724">
        <f t="shared" si="42"/>
        <v>195</v>
      </c>
      <c r="BU42" s="724">
        <f t="shared" si="42"/>
        <v>190</v>
      </c>
      <c r="BV42" s="724">
        <f t="shared" si="42"/>
        <v>77</v>
      </c>
      <c r="BW42" s="724">
        <f t="shared" si="42"/>
        <v>39</v>
      </c>
      <c r="BX42" s="724">
        <f t="shared" si="42"/>
        <v>38</v>
      </c>
      <c r="BY42" s="659"/>
      <c r="BZ42" s="724"/>
      <c r="CA42" s="659"/>
      <c r="CB42" s="659" t="s">
        <v>269</v>
      </c>
      <c r="CC42" s="724">
        <f>CC11+CC20+CC31+CC41</f>
        <v>120</v>
      </c>
      <c r="CD42" s="724">
        <f t="shared" ref="CD42:CI42" si="43">CD11+CD20+CD31+CD41</f>
        <v>380</v>
      </c>
      <c r="CE42" s="724">
        <f t="shared" si="43"/>
        <v>190</v>
      </c>
      <c r="CF42" s="724">
        <f t="shared" si="43"/>
        <v>190</v>
      </c>
      <c r="CG42" s="724">
        <f t="shared" si="43"/>
        <v>76</v>
      </c>
      <c r="CH42" s="724">
        <f t="shared" si="43"/>
        <v>38</v>
      </c>
      <c r="CI42" s="724">
        <f t="shared" si="43"/>
        <v>38</v>
      </c>
      <c r="CJ42" s="659"/>
      <c r="CK42" s="724"/>
      <c r="CL42" s="659"/>
      <c r="CM42" s="659" t="s">
        <v>269</v>
      </c>
      <c r="CN42" s="724">
        <f>CN11+CN20+CN31+CN41</f>
        <v>120</v>
      </c>
      <c r="CO42" s="724">
        <f t="shared" ref="CO42:CT42" si="44">CO11+CO20+CO31+CO41</f>
        <v>370</v>
      </c>
      <c r="CP42" s="724">
        <f t="shared" si="44"/>
        <v>190</v>
      </c>
      <c r="CQ42" s="724">
        <f t="shared" si="44"/>
        <v>180</v>
      </c>
      <c r="CR42" s="724">
        <f t="shared" si="44"/>
        <v>74</v>
      </c>
      <c r="CS42" s="724">
        <f t="shared" si="44"/>
        <v>38</v>
      </c>
      <c r="CT42" s="724">
        <f t="shared" si="44"/>
        <v>28</v>
      </c>
      <c r="CU42" s="726"/>
    </row>
    <row r="43" spans="1:99" ht="16.5" thickTop="1" x14ac:dyDescent="0.25">
      <c r="A43" s="714"/>
      <c r="B43" s="662"/>
      <c r="C43" s="662"/>
      <c r="D43" s="662"/>
      <c r="E43" s="662"/>
      <c r="F43" s="662"/>
      <c r="G43" s="662"/>
      <c r="H43" s="662"/>
      <c r="I43" s="662"/>
      <c r="J43" s="662"/>
      <c r="K43" s="662"/>
      <c r="L43" s="714"/>
      <c r="M43" s="662"/>
      <c r="N43" s="662"/>
      <c r="O43" s="714"/>
      <c r="P43" s="714"/>
      <c r="Q43" s="714"/>
      <c r="R43" s="714"/>
      <c r="S43" s="714"/>
      <c r="T43" s="714"/>
      <c r="U43" s="714"/>
      <c r="V43" s="662"/>
      <c r="W43" s="714"/>
      <c r="X43" s="662"/>
      <c r="Y43" s="662"/>
      <c r="Z43" s="714"/>
      <c r="AA43" s="714"/>
      <c r="AB43" s="714"/>
      <c r="AC43" s="714"/>
      <c r="AD43" s="714"/>
      <c r="AE43" s="714"/>
      <c r="AF43" s="714"/>
      <c r="AG43" s="662"/>
      <c r="AH43" s="714"/>
      <c r="AI43" s="662"/>
      <c r="AJ43" s="662"/>
      <c r="AK43" s="714"/>
      <c r="AL43" s="714"/>
      <c r="AM43" s="714"/>
      <c r="AN43" s="714"/>
      <c r="AO43" s="714"/>
      <c r="AP43" s="714"/>
      <c r="AQ43" s="714"/>
      <c r="AR43" s="662"/>
      <c r="AS43" s="714"/>
      <c r="AT43" s="662"/>
      <c r="AU43" s="662"/>
      <c r="AV43" s="714"/>
      <c r="AW43" s="714"/>
      <c r="AX43" s="714"/>
      <c r="AY43" s="714"/>
      <c r="AZ43" s="714"/>
      <c r="BA43" s="714"/>
      <c r="BB43" s="714"/>
      <c r="BC43" s="662"/>
      <c r="BD43" s="714"/>
      <c r="BE43" s="662"/>
      <c r="BF43" s="662"/>
      <c r="BG43" s="714"/>
      <c r="BH43" s="714"/>
      <c r="BI43" s="714"/>
      <c r="BJ43" s="714"/>
      <c r="BK43" s="714"/>
      <c r="BL43" s="714"/>
      <c r="BM43" s="714"/>
      <c r="BN43" s="662"/>
      <c r="BO43" s="714"/>
      <c r="BP43" s="662"/>
      <c r="BQ43" s="662"/>
      <c r="BR43" s="714"/>
      <c r="BS43" s="714"/>
      <c r="BT43" s="714"/>
      <c r="BU43" s="714"/>
      <c r="BV43" s="714"/>
      <c r="BW43" s="714"/>
      <c r="BX43" s="714"/>
      <c r="BY43" s="662"/>
      <c r="BZ43" s="714"/>
      <c r="CA43" s="662"/>
      <c r="CB43" s="662"/>
      <c r="CC43" s="714"/>
      <c r="CD43" s="714"/>
      <c r="CE43" s="714"/>
      <c r="CF43" s="714"/>
      <c r="CG43" s="714"/>
      <c r="CH43" s="714"/>
      <c r="CI43" s="714"/>
      <c r="CJ43" s="662"/>
      <c r="CK43" s="714"/>
      <c r="CL43" s="662"/>
      <c r="CM43" s="662"/>
      <c r="CN43" s="714"/>
      <c r="CO43" s="714"/>
      <c r="CP43" s="714"/>
      <c r="CQ43" s="714"/>
      <c r="CR43" s="714"/>
      <c r="CS43" s="714"/>
      <c r="CT43" s="714"/>
      <c r="CU43" s="662"/>
    </row>
    <row r="44" spans="1:99" ht="16.5" thickBot="1" x14ac:dyDescent="0.3">
      <c r="A44" s="714"/>
      <c r="B44" s="662"/>
      <c r="C44" s="685"/>
      <c r="D44" s="685"/>
      <c r="E44" s="685"/>
      <c r="F44" s="685"/>
      <c r="G44" s="685"/>
      <c r="H44" s="685"/>
      <c r="I44" s="662"/>
      <c r="J44" s="662"/>
      <c r="K44" s="662"/>
      <c r="L44" s="714"/>
      <c r="M44" s="662"/>
      <c r="N44" s="662"/>
      <c r="O44" s="714"/>
      <c r="P44" s="714"/>
      <c r="Q44" s="714"/>
      <c r="R44" s="714"/>
      <c r="S44" s="714"/>
      <c r="T44" s="714"/>
      <c r="U44" s="714"/>
      <c r="V44" s="662"/>
      <c r="W44" s="714"/>
      <c r="X44" s="662"/>
      <c r="Y44" s="662"/>
      <c r="Z44" s="714"/>
      <c r="AA44" s="714"/>
      <c r="AB44" s="714"/>
      <c r="AC44" s="714"/>
      <c r="AD44" s="714"/>
      <c r="AE44" s="714"/>
      <c r="AF44" s="714"/>
      <c r="AG44" s="662"/>
      <c r="AH44" s="735" t="s">
        <v>1324</v>
      </c>
      <c r="AI44" s="662"/>
      <c r="AJ44" s="662"/>
      <c r="AK44" s="714"/>
      <c r="AL44" s="714"/>
      <c r="AM44" s="714"/>
      <c r="AN44" s="714"/>
      <c r="AO44" s="714"/>
      <c r="AP44" s="714"/>
      <c r="AQ44" s="714"/>
      <c r="AR44" s="662"/>
      <c r="AS44" s="735" t="s">
        <v>1324</v>
      </c>
      <c r="AT44" s="662"/>
      <c r="AU44" s="662"/>
      <c r="AV44" s="714"/>
      <c r="AW44" s="714"/>
      <c r="AX44" s="714"/>
      <c r="AY44" s="714"/>
      <c r="AZ44" s="714"/>
      <c r="BA44" s="714"/>
      <c r="BB44" s="714"/>
      <c r="BC44" s="662"/>
      <c r="BD44" s="714"/>
      <c r="BE44" s="662"/>
      <c r="BF44" s="662"/>
      <c r="BG44" s="714"/>
      <c r="BH44" s="714"/>
      <c r="BI44" s="714"/>
      <c r="BJ44" s="714"/>
      <c r="BK44" s="714"/>
      <c r="BL44" s="714"/>
      <c r="BM44" s="714"/>
      <c r="BN44" s="662"/>
      <c r="BO44" s="714"/>
      <c r="BP44" s="662"/>
      <c r="BQ44" s="662"/>
      <c r="BR44" s="714"/>
      <c r="BS44" s="714"/>
      <c r="BT44" s="714"/>
      <c r="BU44" s="714"/>
      <c r="BV44" s="714"/>
      <c r="BW44" s="714"/>
      <c r="BX44" s="714"/>
      <c r="BY44" s="662"/>
      <c r="BZ44" s="714"/>
      <c r="CA44" s="662"/>
      <c r="CB44" s="662"/>
      <c r="CC44" s="714"/>
      <c r="CD44" s="714"/>
      <c r="CE44" s="714"/>
      <c r="CF44" s="714"/>
      <c r="CG44" s="714"/>
      <c r="CH44" s="714"/>
      <c r="CI44" s="714"/>
      <c r="CJ44" s="662"/>
      <c r="CK44" s="714"/>
      <c r="CL44" s="662"/>
      <c r="CM44" s="662"/>
      <c r="CN44" s="714"/>
      <c r="CO44" s="714"/>
      <c r="CP44" s="714"/>
      <c r="CQ44" s="714"/>
      <c r="CR44" s="714"/>
      <c r="CS44" s="714"/>
      <c r="CT44" s="714"/>
      <c r="CU44" s="662"/>
    </row>
    <row r="45" spans="1:99" x14ac:dyDescent="0.25">
      <c r="A45" s="714"/>
      <c r="B45" s="736"/>
      <c r="C45" s="657"/>
      <c r="D45" s="656" t="s">
        <v>334</v>
      </c>
      <c r="E45" s="656" t="s">
        <v>738</v>
      </c>
      <c r="F45" s="656"/>
      <c r="G45" s="656"/>
      <c r="H45" s="655" t="s">
        <v>739</v>
      </c>
      <c r="I45" s="737"/>
      <c r="J45" s="662"/>
      <c r="K45" s="662"/>
      <c r="L45" s="714"/>
      <c r="M45" s="662"/>
      <c r="N45" s="657"/>
      <c r="O45" s="656" t="s">
        <v>334</v>
      </c>
      <c r="P45" s="656" t="s">
        <v>738</v>
      </c>
      <c r="Q45" s="656"/>
      <c r="R45" s="656"/>
      <c r="S45" s="655" t="s">
        <v>739</v>
      </c>
      <c r="T45" s="714"/>
      <c r="U45" s="714"/>
      <c r="V45" s="662"/>
      <c r="W45" s="714"/>
      <c r="X45" s="662"/>
      <c r="Y45" s="657"/>
      <c r="Z45" s="656" t="s">
        <v>334</v>
      </c>
      <c r="AA45" s="656" t="s">
        <v>738</v>
      </c>
      <c r="AB45" s="656"/>
      <c r="AC45" s="656"/>
      <c r="AD45" s="655" t="s">
        <v>739</v>
      </c>
      <c r="AE45" s="714"/>
      <c r="AF45" s="714"/>
      <c r="AG45" s="662"/>
      <c r="AH45" s="708">
        <v>1</v>
      </c>
      <c r="AI45" s="689" t="s">
        <v>1325</v>
      </c>
      <c r="AJ45" s="663" t="s">
        <v>1326</v>
      </c>
      <c r="AK45" s="714">
        <v>3</v>
      </c>
      <c r="AL45" s="714">
        <v>10</v>
      </c>
      <c r="AM45" s="714">
        <v>10</v>
      </c>
      <c r="AN45" s="714">
        <v>0</v>
      </c>
      <c r="AO45" s="714">
        <v>2</v>
      </c>
      <c r="AP45" s="714">
        <v>2</v>
      </c>
      <c r="AQ45" s="714">
        <v>0</v>
      </c>
      <c r="AR45" s="689" t="s">
        <v>667</v>
      </c>
      <c r="AS45" s="708">
        <v>1</v>
      </c>
      <c r="AT45" s="689" t="s">
        <v>1327</v>
      </c>
      <c r="AU45" s="689" t="s">
        <v>1328</v>
      </c>
      <c r="AV45" s="714">
        <v>3</v>
      </c>
      <c r="AW45" s="714">
        <v>10</v>
      </c>
      <c r="AX45" s="714">
        <v>10</v>
      </c>
      <c r="AY45" s="714">
        <v>0</v>
      </c>
      <c r="AZ45" s="714">
        <v>2</v>
      </c>
      <c r="BA45" s="714">
        <v>2</v>
      </c>
      <c r="BB45" s="714">
        <v>0</v>
      </c>
      <c r="BC45" s="665" t="s">
        <v>756</v>
      </c>
      <c r="BD45" s="714"/>
      <c r="BE45" s="662"/>
      <c r="BF45" s="657"/>
      <c r="BG45" s="656" t="s">
        <v>334</v>
      </c>
      <c r="BH45" s="656" t="s">
        <v>738</v>
      </c>
      <c r="BI45" s="656"/>
      <c r="BJ45" s="656"/>
      <c r="BK45" s="655" t="s">
        <v>739</v>
      </c>
      <c r="BL45" s="714"/>
      <c r="BM45" s="714"/>
      <c r="BN45" s="662"/>
      <c r="BO45" s="714"/>
      <c r="BP45" s="662"/>
      <c r="BQ45" s="657"/>
      <c r="BR45" s="656" t="s">
        <v>334</v>
      </c>
      <c r="BS45" s="656" t="s">
        <v>738</v>
      </c>
      <c r="BT45" s="656"/>
      <c r="BU45" s="656"/>
      <c r="BV45" s="655" t="s">
        <v>739</v>
      </c>
      <c r="BW45" s="714"/>
      <c r="BX45" s="714"/>
      <c r="BY45" s="662"/>
      <c r="BZ45" s="714"/>
      <c r="CA45" s="662"/>
      <c r="CB45" s="657"/>
      <c r="CC45" s="656" t="s">
        <v>334</v>
      </c>
      <c r="CD45" s="656" t="s">
        <v>738</v>
      </c>
      <c r="CE45" s="656"/>
      <c r="CF45" s="656"/>
      <c r="CG45" s="655" t="s">
        <v>739</v>
      </c>
      <c r="CH45" s="714"/>
      <c r="CI45" s="714"/>
      <c r="CJ45" s="662"/>
      <c r="CK45" s="714"/>
      <c r="CL45" s="662"/>
      <c r="CM45" s="657"/>
      <c r="CN45" s="656" t="s">
        <v>334</v>
      </c>
      <c r="CO45" s="656" t="s">
        <v>738</v>
      </c>
      <c r="CP45" s="656"/>
      <c r="CQ45" s="656"/>
      <c r="CR45" s="655" t="s">
        <v>739</v>
      </c>
      <c r="CS45" s="714"/>
      <c r="CT45" s="714"/>
      <c r="CU45" s="662"/>
    </row>
    <row r="46" spans="1:99" x14ac:dyDescent="0.25">
      <c r="A46" s="714"/>
      <c r="B46" s="736"/>
      <c r="C46" s="654" t="s">
        <v>740</v>
      </c>
      <c r="D46" s="653">
        <v>112</v>
      </c>
      <c r="E46" s="653">
        <v>335</v>
      </c>
      <c r="F46" s="653"/>
      <c r="G46" s="653"/>
      <c r="H46" s="652">
        <v>67</v>
      </c>
      <c r="I46" s="737"/>
      <c r="J46" s="662"/>
      <c r="K46" s="662"/>
      <c r="L46" s="714"/>
      <c r="M46" s="662"/>
      <c r="N46" s="654" t="s">
        <v>740</v>
      </c>
      <c r="O46" s="653">
        <v>112</v>
      </c>
      <c r="P46" s="653">
        <v>335</v>
      </c>
      <c r="Q46" s="653"/>
      <c r="R46" s="653"/>
      <c r="S46" s="652">
        <v>67</v>
      </c>
      <c r="T46" s="714"/>
      <c r="U46" s="714"/>
      <c r="V46" s="662"/>
      <c r="W46" s="714"/>
      <c r="X46" s="662"/>
      <c r="Y46" s="654" t="s">
        <v>740</v>
      </c>
      <c r="Z46" s="653">
        <v>112</v>
      </c>
      <c r="AA46" s="653">
        <v>355</v>
      </c>
      <c r="AB46" s="653"/>
      <c r="AC46" s="653"/>
      <c r="AD46" s="652">
        <v>71</v>
      </c>
      <c r="AE46" s="714"/>
      <c r="AF46" s="714"/>
      <c r="AG46" s="662"/>
      <c r="AH46" s="708">
        <v>1</v>
      </c>
      <c r="AI46" s="689"/>
      <c r="AJ46" s="688" t="s">
        <v>1329</v>
      </c>
      <c r="AK46" s="714">
        <v>3</v>
      </c>
      <c r="AL46" s="714">
        <v>10</v>
      </c>
      <c r="AM46" s="714">
        <v>0</v>
      </c>
      <c r="AN46" s="714">
        <v>10</v>
      </c>
      <c r="AO46" s="714">
        <v>2</v>
      </c>
      <c r="AP46" s="714">
        <v>0</v>
      </c>
      <c r="AQ46" s="714">
        <v>2</v>
      </c>
      <c r="AR46" s="689" t="s">
        <v>101</v>
      </c>
      <c r="AS46" s="708">
        <v>1</v>
      </c>
      <c r="AT46" s="689" t="s">
        <v>1330</v>
      </c>
      <c r="AU46" s="688" t="s">
        <v>841</v>
      </c>
      <c r="AV46" s="714">
        <v>3</v>
      </c>
      <c r="AW46" s="714">
        <v>10</v>
      </c>
      <c r="AX46" s="714">
        <v>0</v>
      </c>
      <c r="AY46" s="714">
        <v>10</v>
      </c>
      <c r="AZ46" s="714">
        <v>2</v>
      </c>
      <c r="BA46" s="714">
        <v>0</v>
      </c>
      <c r="BB46" s="714">
        <v>2</v>
      </c>
      <c r="BC46" s="665" t="s">
        <v>760</v>
      </c>
      <c r="BD46" s="714"/>
      <c r="BE46" s="662"/>
      <c r="BF46" s="654" t="s">
        <v>740</v>
      </c>
      <c r="BG46" s="653">
        <v>112</v>
      </c>
      <c r="BH46" s="653">
        <v>355</v>
      </c>
      <c r="BI46" s="653"/>
      <c r="BJ46" s="653"/>
      <c r="BK46" s="652">
        <v>71</v>
      </c>
      <c r="BL46" s="714"/>
      <c r="BM46" s="714"/>
      <c r="BN46" s="662"/>
      <c r="BO46" s="714"/>
      <c r="BP46" s="662"/>
      <c r="BQ46" s="654" t="s">
        <v>740</v>
      </c>
      <c r="BR46" s="653">
        <v>112</v>
      </c>
      <c r="BS46" s="653">
        <v>355</v>
      </c>
      <c r="BT46" s="653"/>
      <c r="BU46" s="653"/>
      <c r="BV46" s="652">
        <v>71</v>
      </c>
      <c r="BW46" s="714"/>
      <c r="BX46" s="714"/>
      <c r="BY46" s="662"/>
      <c r="BZ46" s="714"/>
      <c r="CA46" s="662"/>
      <c r="CB46" s="654" t="s">
        <v>740</v>
      </c>
      <c r="CC46" s="653">
        <v>112</v>
      </c>
      <c r="CD46" s="653">
        <v>350</v>
      </c>
      <c r="CE46" s="653"/>
      <c r="CF46" s="653"/>
      <c r="CG46" s="652">
        <v>70</v>
      </c>
      <c r="CH46" s="714"/>
      <c r="CI46" s="714"/>
      <c r="CJ46" s="662"/>
      <c r="CK46" s="714"/>
      <c r="CL46" s="662"/>
      <c r="CM46" s="654" t="s">
        <v>740</v>
      </c>
      <c r="CN46" s="653">
        <v>108</v>
      </c>
      <c r="CO46" s="653">
        <v>325</v>
      </c>
      <c r="CP46" s="653"/>
      <c r="CQ46" s="653"/>
      <c r="CR46" s="652">
        <v>65</v>
      </c>
      <c r="CS46" s="714"/>
      <c r="CT46" s="714"/>
      <c r="CU46" s="662"/>
    </row>
    <row r="47" spans="1:99" ht="16.5" thickBot="1" x14ac:dyDescent="0.3">
      <c r="A47" s="714"/>
      <c r="B47" s="736"/>
      <c r="C47" s="654" t="s">
        <v>741</v>
      </c>
      <c r="D47" s="653">
        <v>0</v>
      </c>
      <c r="E47" s="653">
        <v>0</v>
      </c>
      <c r="F47" s="653"/>
      <c r="G47" s="653"/>
      <c r="H47" s="652">
        <v>0</v>
      </c>
      <c r="I47" s="737"/>
      <c r="J47" s="662"/>
      <c r="K47" s="662"/>
      <c r="L47" s="714"/>
      <c r="M47" s="662"/>
      <c r="N47" s="654" t="s">
        <v>741</v>
      </c>
      <c r="O47" s="653">
        <v>0</v>
      </c>
      <c r="P47" s="653">
        <v>0</v>
      </c>
      <c r="Q47" s="653"/>
      <c r="R47" s="653"/>
      <c r="S47" s="652">
        <v>0</v>
      </c>
      <c r="T47" s="714"/>
      <c r="U47" s="714"/>
      <c r="V47" s="662"/>
      <c r="W47" s="714"/>
      <c r="X47" s="662"/>
      <c r="Y47" s="654" t="s">
        <v>741</v>
      </c>
      <c r="Z47" s="653">
        <v>0</v>
      </c>
      <c r="AA47" s="653">
        <v>0</v>
      </c>
      <c r="AB47" s="653"/>
      <c r="AC47" s="653"/>
      <c r="AD47" s="652">
        <v>0</v>
      </c>
      <c r="AE47" s="714"/>
      <c r="AF47" s="714"/>
      <c r="AG47" s="662"/>
      <c r="AH47" s="708">
        <v>1</v>
      </c>
      <c r="AI47" s="689" t="s">
        <v>1331</v>
      </c>
      <c r="AJ47" s="663" t="s">
        <v>1110</v>
      </c>
      <c r="AK47" s="708">
        <v>1</v>
      </c>
      <c r="AL47" s="708">
        <v>0</v>
      </c>
      <c r="AM47" s="708">
        <v>0</v>
      </c>
      <c r="AN47" s="708">
        <v>0</v>
      </c>
      <c r="AO47" s="708">
        <v>0</v>
      </c>
      <c r="AP47" s="708">
        <v>0</v>
      </c>
      <c r="AQ47" s="708">
        <v>0</v>
      </c>
      <c r="AR47" s="689" t="s">
        <v>101</v>
      </c>
      <c r="AS47" s="708">
        <v>1</v>
      </c>
      <c r="AT47" s="689" t="s">
        <v>1332</v>
      </c>
      <c r="AU47" s="689" t="s">
        <v>1112</v>
      </c>
      <c r="AV47" s="708">
        <v>1</v>
      </c>
      <c r="AW47" s="708">
        <v>0</v>
      </c>
      <c r="AX47" s="708">
        <v>0</v>
      </c>
      <c r="AY47" s="708">
        <v>0</v>
      </c>
      <c r="AZ47" s="708">
        <v>0</v>
      </c>
      <c r="BA47" s="708">
        <v>0</v>
      </c>
      <c r="BB47" s="708">
        <v>0</v>
      </c>
      <c r="BC47" s="665" t="s">
        <v>760</v>
      </c>
      <c r="BD47" s="714"/>
      <c r="BE47" s="662"/>
      <c r="BF47" s="654" t="s">
        <v>741</v>
      </c>
      <c r="BG47" s="653">
        <v>0</v>
      </c>
      <c r="BH47" s="653">
        <v>0</v>
      </c>
      <c r="BI47" s="653"/>
      <c r="BJ47" s="653"/>
      <c r="BK47" s="652">
        <v>0</v>
      </c>
      <c r="BL47" s="714"/>
      <c r="BM47" s="714"/>
      <c r="BN47" s="662"/>
      <c r="BO47" s="714"/>
      <c r="BP47" s="662"/>
      <c r="BQ47" s="654" t="s">
        <v>741</v>
      </c>
      <c r="BR47" s="653">
        <v>0</v>
      </c>
      <c r="BS47" s="653">
        <v>0</v>
      </c>
      <c r="BT47" s="653"/>
      <c r="BU47" s="653"/>
      <c r="BV47" s="652">
        <v>0</v>
      </c>
      <c r="BW47" s="714"/>
      <c r="BX47" s="714"/>
      <c r="BY47" s="662"/>
      <c r="BZ47" s="714"/>
      <c r="CA47" s="662"/>
      <c r="CB47" s="654" t="s">
        <v>741</v>
      </c>
      <c r="CC47" s="653">
        <v>0</v>
      </c>
      <c r="CD47" s="653">
        <v>0</v>
      </c>
      <c r="CE47" s="653"/>
      <c r="CF47" s="653"/>
      <c r="CG47" s="652">
        <v>0</v>
      </c>
      <c r="CH47" s="714"/>
      <c r="CI47" s="714"/>
      <c r="CJ47" s="662"/>
      <c r="CK47" s="714"/>
      <c r="CL47" s="662"/>
      <c r="CM47" s="654" t="s">
        <v>741</v>
      </c>
      <c r="CN47" s="653">
        <v>0</v>
      </c>
      <c r="CO47" s="653">
        <v>0</v>
      </c>
      <c r="CP47" s="653"/>
      <c r="CQ47" s="653"/>
      <c r="CR47" s="652">
        <v>0</v>
      </c>
      <c r="CS47" s="714"/>
      <c r="CT47" s="714"/>
      <c r="CU47" s="662"/>
    </row>
    <row r="48" spans="1:99" ht="17.25" thickTop="1" thickBot="1" x14ac:dyDescent="0.3">
      <c r="A48" s="714"/>
      <c r="B48" s="736"/>
      <c r="C48" s="654" t="s">
        <v>742</v>
      </c>
      <c r="D48" s="653">
        <v>8</v>
      </c>
      <c r="E48" s="653">
        <v>20</v>
      </c>
      <c r="F48" s="653"/>
      <c r="G48" s="653"/>
      <c r="H48" s="652">
        <v>4</v>
      </c>
      <c r="I48" s="737"/>
      <c r="J48" s="662"/>
      <c r="K48" s="662"/>
      <c r="L48" s="714"/>
      <c r="M48" s="662"/>
      <c r="N48" s="654" t="s">
        <v>742</v>
      </c>
      <c r="O48" s="653">
        <v>0</v>
      </c>
      <c r="P48" s="653">
        <v>0</v>
      </c>
      <c r="Q48" s="653"/>
      <c r="R48" s="653"/>
      <c r="S48" s="652">
        <v>0</v>
      </c>
      <c r="T48" s="714"/>
      <c r="U48" s="714"/>
      <c r="V48" s="662"/>
      <c r="W48" s="714"/>
      <c r="X48" s="662"/>
      <c r="Y48" s="654" t="s">
        <v>742</v>
      </c>
      <c r="Z48" s="653">
        <v>8</v>
      </c>
      <c r="AA48" s="653">
        <v>30</v>
      </c>
      <c r="AB48" s="653"/>
      <c r="AC48" s="653"/>
      <c r="AD48" s="652">
        <v>6</v>
      </c>
      <c r="AE48" s="714"/>
      <c r="AF48" s="714"/>
      <c r="AG48" s="662"/>
      <c r="AH48" s="724"/>
      <c r="AI48" s="659"/>
      <c r="AJ48" s="661" t="s">
        <v>135</v>
      </c>
      <c r="AK48" s="725">
        <f t="shared" ref="AK48:AQ48" si="45">SUM(AK45:AK47)</f>
        <v>7</v>
      </c>
      <c r="AL48" s="725">
        <f t="shared" si="45"/>
        <v>20</v>
      </c>
      <c r="AM48" s="721">
        <f t="shared" si="45"/>
        <v>10</v>
      </c>
      <c r="AN48" s="721">
        <f t="shared" si="45"/>
        <v>10</v>
      </c>
      <c r="AO48" s="725">
        <f t="shared" si="45"/>
        <v>4</v>
      </c>
      <c r="AP48" s="725">
        <f t="shared" si="45"/>
        <v>2</v>
      </c>
      <c r="AQ48" s="725">
        <f t="shared" si="45"/>
        <v>2</v>
      </c>
      <c r="AR48" s="659"/>
      <c r="AS48" s="724"/>
      <c r="AT48" s="659"/>
      <c r="AU48" s="661" t="s">
        <v>135</v>
      </c>
      <c r="AV48" s="725">
        <f t="shared" ref="AV48:BB48" si="46">SUM(AV45:AV47)</f>
        <v>7</v>
      </c>
      <c r="AW48" s="725">
        <f t="shared" si="46"/>
        <v>20</v>
      </c>
      <c r="AX48" s="721">
        <f t="shared" si="46"/>
        <v>10</v>
      </c>
      <c r="AY48" s="721">
        <f t="shared" si="46"/>
        <v>10</v>
      </c>
      <c r="AZ48" s="725">
        <f t="shared" si="46"/>
        <v>4</v>
      </c>
      <c r="BA48" s="725">
        <f t="shared" si="46"/>
        <v>2</v>
      </c>
      <c r="BB48" s="725">
        <f t="shared" si="46"/>
        <v>2</v>
      </c>
      <c r="BC48" s="659"/>
      <c r="BD48" s="714"/>
      <c r="BE48" s="662"/>
      <c r="BF48" s="654" t="s">
        <v>742</v>
      </c>
      <c r="BG48" s="653">
        <v>8</v>
      </c>
      <c r="BH48" s="653">
        <v>30</v>
      </c>
      <c r="BI48" s="653"/>
      <c r="BJ48" s="653"/>
      <c r="BK48" s="652">
        <v>6</v>
      </c>
      <c r="BL48" s="714"/>
      <c r="BM48" s="714"/>
      <c r="BN48" s="662"/>
      <c r="BO48" s="714"/>
      <c r="BP48" s="662"/>
      <c r="BQ48" s="654" t="s">
        <v>742</v>
      </c>
      <c r="BR48" s="653">
        <v>0</v>
      </c>
      <c r="BS48" s="653">
        <v>0</v>
      </c>
      <c r="BT48" s="653"/>
      <c r="BU48" s="653"/>
      <c r="BV48" s="652">
        <v>0</v>
      </c>
      <c r="BW48" s="714"/>
      <c r="BX48" s="714"/>
      <c r="BY48" s="662"/>
      <c r="BZ48" s="714"/>
      <c r="CA48" s="662"/>
      <c r="CB48" s="654" t="s">
        <v>742</v>
      </c>
      <c r="CC48" s="653">
        <v>8</v>
      </c>
      <c r="CD48" s="653">
        <v>30</v>
      </c>
      <c r="CE48" s="653"/>
      <c r="CF48" s="653"/>
      <c r="CG48" s="652">
        <v>6</v>
      </c>
      <c r="CH48" s="714"/>
      <c r="CI48" s="714"/>
      <c r="CJ48" s="662"/>
      <c r="CK48" s="714"/>
      <c r="CL48" s="662"/>
      <c r="CM48" s="654" t="s">
        <v>742</v>
      </c>
      <c r="CN48" s="653">
        <v>12</v>
      </c>
      <c r="CO48" s="653">
        <v>45</v>
      </c>
      <c r="CP48" s="653"/>
      <c r="CQ48" s="653"/>
      <c r="CR48" s="652">
        <v>9</v>
      </c>
      <c r="CS48" s="714"/>
      <c r="CT48" s="714"/>
      <c r="CU48" s="662"/>
    </row>
    <row r="49" spans="1:99" ht="16.5" thickTop="1" x14ac:dyDescent="0.25">
      <c r="A49" s="714"/>
      <c r="B49" s="736"/>
      <c r="C49" s="654" t="s">
        <v>743</v>
      </c>
      <c r="D49" s="653">
        <v>0</v>
      </c>
      <c r="E49" s="653">
        <v>0</v>
      </c>
      <c r="F49" s="653"/>
      <c r="G49" s="653"/>
      <c r="H49" s="652">
        <v>0</v>
      </c>
      <c r="I49" s="737"/>
      <c r="J49" s="662"/>
      <c r="K49" s="662"/>
      <c r="L49" s="714"/>
      <c r="M49" s="662"/>
      <c r="N49" s="654" t="s">
        <v>743</v>
      </c>
      <c r="O49" s="653">
        <v>8</v>
      </c>
      <c r="P49" s="653">
        <v>20</v>
      </c>
      <c r="Q49" s="653"/>
      <c r="R49" s="653"/>
      <c r="S49" s="652">
        <v>4</v>
      </c>
      <c r="T49" s="714"/>
      <c r="U49" s="714"/>
      <c r="V49" s="662"/>
      <c r="W49" s="714"/>
      <c r="X49" s="662"/>
      <c r="Y49" s="654" t="s">
        <v>743</v>
      </c>
      <c r="Z49" s="653">
        <v>0</v>
      </c>
      <c r="AA49" s="653">
        <v>0</v>
      </c>
      <c r="AB49" s="653"/>
      <c r="AC49" s="653"/>
      <c r="AD49" s="652">
        <v>0</v>
      </c>
      <c r="AE49" s="714"/>
      <c r="AF49" s="714"/>
      <c r="AG49" s="662"/>
      <c r="AH49" s="708">
        <v>2</v>
      </c>
      <c r="AI49" s="689"/>
      <c r="AJ49" s="688" t="s">
        <v>1333</v>
      </c>
      <c r="AK49" s="714">
        <v>3</v>
      </c>
      <c r="AL49" s="714">
        <v>10</v>
      </c>
      <c r="AM49" s="714">
        <v>0</v>
      </c>
      <c r="AN49" s="714">
        <v>10</v>
      </c>
      <c r="AO49" s="714">
        <v>2</v>
      </c>
      <c r="AP49" s="714">
        <v>0</v>
      </c>
      <c r="AQ49" s="714">
        <v>2</v>
      </c>
      <c r="AR49" s="689" t="s">
        <v>101</v>
      </c>
      <c r="AS49" s="708">
        <v>2</v>
      </c>
      <c r="AT49" s="689" t="s">
        <v>1334</v>
      </c>
      <c r="AU49" s="688" t="s">
        <v>843</v>
      </c>
      <c r="AV49" s="714">
        <v>3</v>
      </c>
      <c r="AW49" s="714">
        <v>10</v>
      </c>
      <c r="AX49" s="714">
        <v>0</v>
      </c>
      <c r="AY49" s="714">
        <v>10</v>
      </c>
      <c r="AZ49" s="714">
        <v>2</v>
      </c>
      <c r="BA49" s="714">
        <v>0</v>
      </c>
      <c r="BB49" s="714">
        <v>2</v>
      </c>
      <c r="BC49" s="665" t="s">
        <v>760</v>
      </c>
      <c r="BD49" s="714"/>
      <c r="BE49" s="662"/>
      <c r="BF49" s="654" t="s">
        <v>743</v>
      </c>
      <c r="BG49" s="653">
        <v>0</v>
      </c>
      <c r="BH49" s="653">
        <v>0</v>
      </c>
      <c r="BI49" s="653"/>
      <c r="BJ49" s="653"/>
      <c r="BK49" s="652">
        <v>0</v>
      </c>
      <c r="BL49" s="714"/>
      <c r="BM49" s="714"/>
      <c r="BN49" s="662"/>
      <c r="BO49" s="714"/>
      <c r="BP49" s="662"/>
      <c r="BQ49" s="654" t="s">
        <v>743</v>
      </c>
      <c r="BR49" s="653">
        <v>8</v>
      </c>
      <c r="BS49" s="653">
        <v>30</v>
      </c>
      <c r="BT49" s="653"/>
      <c r="BU49" s="653"/>
      <c r="BV49" s="652">
        <v>6</v>
      </c>
      <c r="BW49" s="714"/>
      <c r="BX49" s="714"/>
      <c r="BY49" s="662"/>
      <c r="BZ49" s="714"/>
      <c r="CA49" s="662"/>
      <c r="CB49" s="654" t="s">
        <v>743</v>
      </c>
      <c r="CC49" s="653">
        <v>0</v>
      </c>
      <c r="CD49" s="653"/>
      <c r="CE49" s="653"/>
      <c r="CF49" s="653"/>
      <c r="CG49" s="652">
        <v>0</v>
      </c>
      <c r="CH49" s="714"/>
      <c r="CI49" s="714"/>
      <c r="CJ49" s="662"/>
      <c r="CK49" s="714"/>
      <c r="CL49" s="662"/>
      <c r="CM49" s="654" t="s">
        <v>743</v>
      </c>
      <c r="CN49" s="653">
        <v>0</v>
      </c>
      <c r="CO49" s="653">
        <v>0</v>
      </c>
      <c r="CP49" s="653"/>
      <c r="CQ49" s="653"/>
      <c r="CR49" s="652">
        <v>0</v>
      </c>
      <c r="CS49" s="714"/>
      <c r="CT49" s="714"/>
      <c r="CU49" s="662"/>
    </row>
    <row r="50" spans="1:99" ht="16.5" thickBot="1" x14ac:dyDescent="0.3">
      <c r="A50" s="714"/>
      <c r="B50" s="736"/>
      <c r="C50" s="654" t="s">
        <v>744</v>
      </c>
      <c r="D50" s="653">
        <v>0</v>
      </c>
      <c r="E50" s="653">
        <v>0</v>
      </c>
      <c r="F50" s="653"/>
      <c r="G50" s="653"/>
      <c r="H50" s="652">
        <v>0</v>
      </c>
      <c r="I50" s="737"/>
      <c r="J50" s="662"/>
      <c r="K50" s="662"/>
      <c r="L50" s="714"/>
      <c r="M50" s="662"/>
      <c r="N50" s="654" t="s">
        <v>744</v>
      </c>
      <c r="O50" s="653">
        <v>0</v>
      </c>
      <c r="P50" s="653">
        <v>0</v>
      </c>
      <c r="Q50" s="653"/>
      <c r="R50" s="653"/>
      <c r="S50" s="652">
        <v>0</v>
      </c>
      <c r="T50" s="714"/>
      <c r="U50" s="714"/>
      <c r="V50" s="662"/>
      <c r="W50" s="714"/>
      <c r="X50" s="662"/>
      <c r="Y50" s="654" t="s">
        <v>744</v>
      </c>
      <c r="Z50" s="653">
        <v>0</v>
      </c>
      <c r="AA50" s="653">
        <v>0</v>
      </c>
      <c r="AB50" s="653"/>
      <c r="AC50" s="653"/>
      <c r="AD50" s="652">
        <v>0</v>
      </c>
      <c r="AE50" s="714"/>
      <c r="AF50" s="714"/>
      <c r="AG50" s="662"/>
      <c r="AH50" s="708">
        <v>2</v>
      </c>
      <c r="AI50" s="689" t="s">
        <v>1335</v>
      </c>
      <c r="AJ50" s="663" t="s">
        <v>1181</v>
      </c>
      <c r="AK50" s="708">
        <v>4</v>
      </c>
      <c r="AL50" s="708">
        <v>0</v>
      </c>
      <c r="AM50" s="708">
        <v>0</v>
      </c>
      <c r="AN50" s="708">
        <v>0</v>
      </c>
      <c r="AO50" s="708">
        <v>0</v>
      </c>
      <c r="AP50" s="708">
        <v>0</v>
      </c>
      <c r="AQ50" s="708">
        <v>0</v>
      </c>
      <c r="AR50" s="689" t="s">
        <v>101</v>
      </c>
      <c r="AS50" s="708">
        <v>2</v>
      </c>
      <c r="AT50" s="689" t="s">
        <v>1336</v>
      </c>
      <c r="AU50" s="689" t="s">
        <v>1183</v>
      </c>
      <c r="AV50" s="708">
        <v>4</v>
      </c>
      <c r="AW50" s="708">
        <v>0</v>
      </c>
      <c r="AX50" s="708">
        <v>0</v>
      </c>
      <c r="AY50" s="708">
        <v>0</v>
      </c>
      <c r="AZ50" s="708">
        <v>0</v>
      </c>
      <c r="BA50" s="708">
        <v>0</v>
      </c>
      <c r="BB50" s="708">
        <v>0</v>
      </c>
      <c r="BC50" s="665" t="s">
        <v>760</v>
      </c>
      <c r="BD50" s="714"/>
      <c r="BE50" s="662"/>
      <c r="BF50" s="654" t="s">
        <v>744</v>
      </c>
      <c r="BG50" s="653">
        <v>0</v>
      </c>
      <c r="BH50" s="653">
        <v>0</v>
      </c>
      <c r="BI50" s="653"/>
      <c r="BJ50" s="653"/>
      <c r="BK50" s="652">
        <v>0</v>
      </c>
      <c r="BL50" s="714"/>
      <c r="BM50" s="714"/>
      <c r="BN50" s="662"/>
      <c r="BO50" s="714"/>
      <c r="BP50" s="662"/>
      <c r="BQ50" s="654" t="s">
        <v>744</v>
      </c>
      <c r="BR50" s="653">
        <v>0</v>
      </c>
      <c r="BS50" s="653">
        <v>0</v>
      </c>
      <c r="BT50" s="653"/>
      <c r="BU50" s="653"/>
      <c r="BV50" s="652">
        <v>0</v>
      </c>
      <c r="BW50" s="714"/>
      <c r="BX50" s="714"/>
      <c r="BY50" s="662"/>
      <c r="BZ50" s="714"/>
      <c r="CA50" s="662"/>
      <c r="CB50" s="654" t="s">
        <v>744</v>
      </c>
      <c r="CC50" s="653">
        <v>0</v>
      </c>
      <c r="CD50" s="653">
        <v>0</v>
      </c>
      <c r="CE50" s="653"/>
      <c r="CF50" s="653"/>
      <c r="CG50" s="652">
        <v>0</v>
      </c>
      <c r="CH50" s="714"/>
      <c r="CI50" s="714"/>
      <c r="CJ50" s="662"/>
      <c r="CK50" s="714"/>
      <c r="CL50" s="662"/>
      <c r="CM50" s="654" t="s">
        <v>744</v>
      </c>
      <c r="CN50" s="653">
        <v>0</v>
      </c>
      <c r="CO50" s="653">
        <v>0</v>
      </c>
      <c r="CP50" s="653"/>
      <c r="CQ50" s="653"/>
      <c r="CR50" s="652">
        <v>0</v>
      </c>
      <c r="CS50" s="714"/>
      <c r="CT50" s="714"/>
      <c r="CU50" s="662"/>
    </row>
    <row r="51" spans="1:99" ht="17.25" thickTop="1" thickBot="1" x14ac:dyDescent="0.3">
      <c r="A51" s="714"/>
      <c r="B51" s="736"/>
      <c r="C51" s="654" t="s">
        <v>745</v>
      </c>
      <c r="D51" s="653">
        <v>0</v>
      </c>
      <c r="E51" s="653">
        <v>0</v>
      </c>
      <c r="F51" s="653"/>
      <c r="G51" s="653"/>
      <c r="H51" s="652">
        <v>0</v>
      </c>
      <c r="I51" s="737"/>
      <c r="J51" s="662"/>
      <c r="K51" s="662"/>
      <c r="L51" s="714"/>
      <c r="M51" s="662"/>
      <c r="N51" s="654" t="s">
        <v>745</v>
      </c>
      <c r="O51" s="653">
        <v>0</v>
      </c>
      <c r="P51" s="653">
        <v>0</v>
      </c>
      <c r="Q51" s="653"/>
      <c r="R51" s="653"/>
      <c r="S51" s="652">
        <v>0</v>
      </c>
      <c r="T51" s="714"/>
      <c r="U51" s="714"/>
      <c r="V51" s="662"/>
      <c r="W51" s="714"/>
      <c r="X51" s="662"/>
      <c r="Y51" s="654" t="s">
        <v>745</v>
      </c>
      <c r="Z51" s="653">
        <v>0</v>
      </c>
      <c r="AA51" s="653">
        <v>0</v>
      </c>
      <c r="AB51" s="653"/>
      <c r="AC51" s="653"/>
      <c r="AD51" s="652">
        <v>0</v>
      </c>
      <c r="AE51" s="714"/>
      <c r="AF51" s="714"/>
      <c r="AG51" s="662"/>
      <c r="AH51" s="724"/>
      <c r="AI51" s="659"/>
      <c r="AJ51" s="661" t="s">
        <v>135</v>
      </c>
      <c r="AK51" s="725">
        <f t="shared" ref="AK51:AQ51" si="47">SUM(AK49:AK50)</f>
        <v>7</v>
      </c>
      <c r="AL51" s="725">
        <f t="shared" si="47"/>
        <v>10</v>
      </c>
      <c r="AM51" s="721">
        <f t="shared" si="47"/>
        <v>0</v>
      </c>
      <c r="AN51" s="721">
        <f t="shared" si="47"/>
        <v>10</v>
      </c>
      <c r="AO51" s="725">
        <f t="shared" si="47"/>
        <v>2</v>
      </c>
      <c r="AP51" s="725">
        <f t="shared" si="47"/>
        <v>0</v>
      </c>
      <c r="AQ51" s="725">
        <f t="shared" si="47"/>
        <v>2</v>
      </c>
      <c r="AR51" s="659"/>
      <c r="AS51" s="724"/>
      <c r="AT51" s="659"/>
      <c r="AU51" s="661" t="s">
        <v>135</v>
      </c>
      <c r="AV51" s="725">
        <f t="shared" ref="AV51:BB51" si="48">SUM(AV49:AV50)</f>
        <v>7</v>
      </c>
      <c r="AW51" s="725">
        <f t="shared" si="48"/>
        <v>10</v>
      </c>
      <c r="AX51" s="721">
        <f t="shared" si="48"/>
        <v>0</v>
      </c>
      <c r="AY51" s="721">
        <f t="shared" si="48"/>
        <v>10</v>
      </c>
      <c r="AZ51" s="725">
        <f t="shared" si="48"/>
        <v>2</v>
      </c>
      <c r="BA51" s="725">
        <f t="shared" si="48"/>
        <v>0</v>
      </c>
      <c r="BB51" s="725">
        <f t="shared" si="48"/>
        <v>2</v>
      </c>
      <c r="BC51" s="659"/>
      <c r="BD51" s="714"/>
      <c r="BE51" s="662"/>
      <c r="BF51" s="654" t="s">
        <v>745</v>
      </c>
      <c r="BG51" s="653">
        <v>0</v>
      </c>
      <c r="BH51" s="653">
        <v>0</v>
      </c>
      <c r="BI51" s="653"/>
      <c r="BJ51" s="653"/>
      <c r="BK51" s="652">
        <v>0</v>
      </c>
      <c r="BL51" s="714"/>
      <c r="BM51" s="714"/>
      <c r="BN51" s="662"/>
      <c r="BO51" s="714"/>
      <c r="BP51" s="662"/>
      <c r="BQ51" s="654" t="s">
        <v>745</v>
      </c>
      <c r="BR51" s="653">
        <v>0</v>
      </c>
      <c r="BS51" s="653">
        <v>0</v>
      </c>
      <c r="BT51" s="653"/>
      <c r="BU51" s="653"/>
      <c r="BV51" s="652">
        <v>0</v>
      </c>
      <c r="BW51" s="714"/>
      <c r="BX51" s="714"/>
      <c r="BY51" s="662"/>
      <c r="BZ51" s="714"/>
      <c r="CA51" s="662"/>
      <c r="CB51" s="654" t="s">
        <v>745</v>
      </c>
      <c r="CC51" s="653">
        <v>0</v>
      </c>
      <c r="CD51" s="653">
        <v>0</v>
      </c>
      <c r="CE51" s="653"/>
      <c r="CF51" s="653"/>
      <c r="CG51" s="652">
        <v>0</v>
      </c>
      <c r="CH51" s="714"/>
      <c r="CI51" s="714"/>
      <c r="CJ51" s="662"/>
      <c r="CK51" s="714"/>
      <c r="CL51" s="662"/>
      <c r="CM51" s="654" t="s">
        <v>745</v>
      </c>
      <c r="CN51" s="653">
        <v>0</v>
      </c>
      <c r="CO51" s="653">
        <v>0</v>
      </c>
      <c r="CP51" s="653"/>
      <c r="CQ51" s="653"/>
      <c r="CR51" s="652">
        <v>0</v>
      </c>
      <c r="CS51" s="714"/>
      <c r="CT51" s="714"/>
      <c r="CU51" s="662"/>
    </row>
    <row r="52" spans="1:99" ht="16.5" thickTop="1" x14ac:dyDescent="0.25">
      <c r="A52" s="714"/>
      <c r="B52" s="736"/>
      <c r="C52" s="654" t="s">
        <v>746</v>
      </c>
      <c r="D52" s="653">
        <v>0</v>
      </c>
      <c r="E52" s="653">
        <v>0</v>
      </c>
      <c r="F52" s="653"/>
      <c r="G52" s="653"/>
      <c r="H52" s="652">
        <v>0</v>
      </c>
      <c r="I52" s="737"/>
      <c r="J52" s="662"/>
      <c r="K52" s="662"/>
      <c r="L52" s="714"/>
      <c r="M52" s="662"/>
      <c r="N52" s="654" t="s">
        <v>746</v>
      </c>
      <c r="O52" s="653">
        <v>0</v>
      </c>
      <c r="P52" s="653">
        <v>0</v>
      </c>
      <c r="Q52" s="653"/>
      <c r="R52" s="653"/>
      <c r="S52" s="652">
        <v>0</v>
      </c>
      <c r="T52" s="714"/>
      <c r="U52" s="714"/>
      <c r="V52" s="662"/>
      <c r="W52" s="714"/>
      <c r="X52" s="662"/>
      <c r="Y52" s="654" t="s">
        <v>746</v>
      </c>
      <c r="Z52" s="653">
        <v>0</v>
      </c>
      <c r="AA52" s="653">
        <v>0</v>
      </c>
      <c r="AB52" s="653"/>
      <c r="AC52" s="653"/>
      <c r="AD52" s="652">
        <v>0</v>
      </c>
      <c r="AE52" s="714"/>
      <c r="AF52" s="714"/>
      <c r="AG52" s="662"/>
      <c r="AH52" s="708">
        <v>3</v>
      </c>
      <c r="AI52" s="689" t="s">
        <v>1337</v>
      </c>
      <c r="AJ52" s="663" t="s">
        <v>1338</v>
      </c>
      <c r="AK52" s="714">
        <v>5</v>
      </c>
      <c r="AL52" s="714">
        <v>20</v>
      </c>
      <c r="AM52" s="714">
        <v>5</v>
      </c>
      <c r="AN52" s="714">
        <v>15</v>
      </c>
      <c r="AO52" s="714">
        <v>4</v>
      </c>
      <c r="AP52" s="714">
        <v>1</v>
      </c>
      <c r="AQ52" s="714">
        <v>3</v>
      </c>
      <c r="AR52" s="689" t="s">
        <v>101</v>
      </c>
      <c r="AS52" s="708">
        <v>3</v>
      </c>
      <c r="AT52" s="689" t="s">
        <v>1339</v>
      </c>
      <c r="AU52" s="689" t="s">
        <v>1340</v>
      </c>
      <c r="AV52" s="714">
        <v>5</v>
      </c>
      <c r="AW52" s="714">
        <v>20</v>
      </c>
      <c r="AX52" s="714">
        <v>5</v>
      </c>
      <c r="AY52" s="714">
        <v>15</v>
      </c>
      <c r="AZ52" s="714">
        <v>4</v>
      </c>
      <c r="BA52" s="714">
        <v>1</v>
      </c>
      <c r="BB52" s="714">
        <v>3</v>
      </c>
      <c r="BC52" s="665" t="s">
        <v>760</v>
      </c>
      <c r="BD52" s="714"/>
      <c r="BE52" s="662"/>
      <c r="BF52" s="654" t="s">
        <v>746</v>
      </c>
      <c r="BG52" s="653">
        <v>0</v>
      </c>
      <c r="BH52" s="653">
        <v>0</v>
      </c>
      <c r="BI52" s="653"/>
      <c r="BJ52" s="653"/>
      <c r="BK52" s="652">
        <v>0</v>
      </c>
      <c r="BL52" s="714"/>
      <c r="BM52" s="714"/>
      <c r="BN52" s="662"/>
      <c r="BO52" s="714"/>
      <c r="BP52" s="662"/>
      <c r="BQ52" s="654" t="s">
        <v>746</v>
      </c>
      <c r="BR52" s="653">
        <v>0</v>
      </c>
      <c r="BS52" s="653">
        <v>0</v>
      </c>
      <c r="BT52" s="653"/>
      <c r="BU52" s="653"/>
      <c r="BV52" s="652">
        <v>0</v>
      </c>
      <c r="BW52" s="714"/>
      <c r="BX52" s="714"/>
      <c r="BY52" s="662"/>
      <c r="BZ52" s="714"/>
      <c r="CA52" s="662"/>
      <c r="CB52" s="654" t="s">
        <v>746</v>
      </c>
      <c r="CC52" s="653">
        <v>0</v>
      </c>
      <c r="CD52" s="653">
        <v>0</v>
      </c>
      <c r="CE52" s="653"/>
      <c r="CF52" s="653"/>
      <c r="CG52" s="652">
        <v>0</v>
      </c>
      <c r="CH52" s="714"/>
      <c r="CI52" s="714"/>
      <c r="CJ52" s="662"/>
      <c r="CK52" s="714"/>
      <c r="CL52" s="662"/>
      <c r="CM52" s="654" t="s">
        <v>746</v>
      </c>
      <c r="CN52" s="653">
        <v>0</v>
      </c>
      <c r="CO52" s="653">
        <v>0</v>
      </c>
      <c r="CP52" s="653"/>
      <c r="CQ52" s="653"/>
      <c r="CR52" s="652">
        <v>0</v>
      </c>
      <c r="CS52" s="714"/>
      <c r="CT52" s="714"/>
      <c r="CU52" s="662"/>
    </row>
    <row r="53" spans="1:99" ht="16.5" thickBot="1" x14ac:dyDescent="0.3">
      <c r="A53" s="714"/>
      <c r="B53" s="736"/>
      <c r="C53" s="651" t="s">
        <v>747</v>
      </c>
      <c r="D53" s="650">
        <v>120</v>
      </c>
      <c r="E53" s="650">
        <v>355</v>
      </c>
      <c r="F53" s="650"/>
      <c r="G53" s="650"/>
      <c r="H53" s="649">
        <v>71</v>
      </c>
      <c r="I53" s="737"/>
      <c r="J53" s="662"/>
      <c r="K53" s="662"/>
      <c r="L53" s="714"/>
      <c r="M53" s="662"/>
      <c r="N53" s="651" t="s">
        <v>747</v>
      </c>
      <c r="O53" s="650">
        <v>120</v>
      </c>
      <c r="P53" s="650">
        <v>355</v>
      </c>
      <c r="Q53" s="650"/>
      <c r="R53" s="650"/>
      <c r="S53" s="649">
        <v>71</v>
      </c>
      <c r="T53" s="714"/>
      <c r="U53" s="714"/>
      <c r="V53" s="662"/>
      <c r="W53" s="714"/>
      <c r="X53" s="662"/>
      <c r="Y53" s="651" t="s">
        <v>747</v>
      </c>
      <c r="Z53" s="650">
        <v>120</v>
      </c>
      <c r="AA53" s="650">
        <v>385</v>
      </c>
      <c r="AB53" s="650"/>
      <c r="AC53" s="650"/>
      <c r="AD53" s="649">
        <v>77</v>
      </c>
      <c r="AE53" s="714"/>
      <c r="AF53" s="714"/>
      <c r="AG53" s="662"/>
      <c r="AH53" s="708">
        <v>3</v>
      </c>
      <c r="AI53" s="689" t="s">
        <v>1341</v>
      </c>
      <c r="AJ53" s="663" t="s">
        <v>1342</v>
      </c>
      <c r="AK53" s="714">
        <v>5</v>
      </c>
      <c r="AL53" s="714">
        <v>20</v>
      </c>
      <c r="AM53" s="714">
        <v>10</v>
      </c>
      <c r="AN53" s="714">
        <v>10</v>
      </c>
      <c r="AO53" s="714">
        <v>4</v>
      </c>
      <c r="AP53" s="714">
        <v>2</v>
      </c>
      <c r="AQ53" s="714">
        <v>2</v>
      </c>
      <c r="AR53" s="689" t="s">
        <v>667</v>
      </c>
      <c r="AS53" s="708">
        <v>3</v>
      </c>
      <c r="AT53" s="689" t="s">
        <v>1343</v>
      </c>
      <c r="AU53" s="689" t="s">
        <v>1344</v>
      </c>
      <c r="AV53" s="714">
        <v>5</v>
      </c>
      <c r="AW53" s="714">
        <v>20</v>
      </c>
      <c r="AX53" s="714">
        <v>10</v>
      </c>
      <c r="AY53" s="714">
        <v>10</v>
      </c>
      <c r="AZ53" s="714">
        <v>4</v>
      </c>
      <c r="BA53" s="714">
        <v>2</v>
      </c>
      <c r="BB53" s="714">
        <v>2</v>
      </c>
      <c r="BC53" s="665" t="s">
        <v>756</v>
      </c>
      <c r="BD53" s="714"/>
      <c r="BE53" s="662"/>
      <c r="BF53" s="651" t="s">
        <v>747</v>
      </c>
      <c r="BG53" s="650">
        <v>120</v>
      </c>
      <c r="BH53" s="650">
        <v>385</v>
      </c>
      <c r="BI53" s="650"/>
      <c r="BJ53" s="650"/>
      <c r="BK53" s="649">
        <v>77</v>
      </c>
      <c r="BL53" s="714"/>
      <c r="BM53" s="714"/>
      <c r="BN53" s="662"/>
      <c r="BO53" s="714"/>
      <c r="BP53" s="662"/>
      <c r="BQ53" s="651" t="s">
        <v>747</v>
      </c>
      <c r="BR53" s="650">
        <v>120</v>
      </c>
      <c r="BS53" s="650">
        <v>385</v>
      </c>
      <c r="BT53" s="650"/>
      <c r="BU53" s="650"/>
      <c r="BV53" s="649">
        <v>77</v>
      </c>
      <c r="BW53" s="714"/>
      <c r="BX53" s="714"/>
      <c r="BY53" s="662"/>
      <c r="BZ53" s="714"/>
      <c r="CA53" s="662"/>
      <c r="CB53" s="651" t="s">
        <v>747</v>
      </c>
      <c r="CC53" s="650">
        <v>120</v>
      </c>
      <c r="CD53" s="650">
        <v>380</v>
      </c>
      <c r="CE53" s="650"/>
      <c r="CF53" s="650"/>
      <c r="CG53" s="649">
        <v>76</v>
      </c>
      <c r="CH53" s="714"/>
      <c r="CI53" s="714"/>
      <c r="CJ53" s="662"/>
      <c r="CK53" s="714"/>
      <c r="CL53" s="662"/>
      <c r="CM53" s="651" t="s">
        <v>747</v>
      </c>
      <c r="CN53" s="650">
        <v>120</v>
      </c>
      <c r="CO53" s="650">
        <v>370</v>
      </c>
      <c r="CP53" s="650"/>
      <c r="CQ53" s="650"/>
      <c r="CR53" s="649">
        <v>74</v>
      </c>
      <c r="CS53" s="714"/>
      <c r="CT53" s="714"/>
      <c r="CU53" s="662"/>
    </row>
    <row r="54" spans="1:99" x14ac:dyDescent="0.25">
      <c r="A54" s="714"/>
      <c r="B54" s="662"/>
      <c r="C54" s="680"/>
      <c r="D54" s="680"/>
      <c r="E54" s="680"/>
      <c r="F54" s="680"/>
      <c r="G54" s="680"/>
      <c r="H54" s="680"/>
      <c r="I54" s="662"/>
      <c r="J54" s="662"/>
      <c r="K54" s="662"/>
      <c r="L54" s="714"/>
      <c r="M54" s="662"/>
      <c r="N54" s="662"/>
      <c r="O54" s="714"/>
      <c r="P54" s="714"/>
      <c r="Q54" s="714"/>
      <c r="R54" s="714"/>
      <c r="S54" s="714"/>
      <c r="T54" s="714"/>
      <c r="U54" s="714"/>
      <c r="V54" s="662"/>
      <c r="W54" s="714"/>
      <c r="X54" s="662"/>
      <c r="Y54" s="662"/>
      <c r="Z54" s="714"/>
      <c r="AA54" s="714"/>
      <c r="AB54" s="714"/>
      <c r="AC54" s="714"/>
      <c r="AD54" s="714"/>
      <c r="AE54" s="714"/>
      <c r="AF54" s="714"/>
      <c r="AG54" s="662"/>
      <c r="AH54" s="708">
        <v>3</v>
      </c>
      <c r="AI54" s="689" t="s">
        <v>1210</v>
      </c>
      <c r="AJ54" s="663" t="s">
        <v>40</v>
      </c>
      <c r="AK54" s="708">
        <v>5</v>
      </c>
      <c r="AL54" s="708">
        <v>20</v>
      </c>
      <c r="AM54" s="708">
        <v>10</v>
      </c>
      <c r="AN54" s="708">
        <v>10</v>
      </c>
      <c r="AO54" s="708">
        <v>4</v>
      </c>
      <c r="AP54" s="708">
        <v>2</v>
      </c>
      <c r="AQ54" s="708">
        <v>2</v>
      </c>
      <c r="AR54" s="689" t="s">
        <v>667</v>
      </c>
      <c r="AS54" s="708">
        <v>3</v>
      </c>
      <c r="AT54" s="689" t="s">
        <v>1211</v>
      </c>
      <c r="AU54" s="662" t="s">
        <v>908</v>
      </c>
      <c r="AV54" s="708">
        <v>5</v>
      </c>
      <c r="AW54" s="708">
        <v>20</v>
      </c>
      <c r="AX54" s="708">
        <v>10</v>
      </c>
      <c r="AY54" s="708">
        <v>10</v>
      </c>
      <c r="AZ54" s="708">
        <v>4</v>
      </c>
      <c r="BA54" s="708">
        <v>2</v>
      </c>
      <c r="BB54" s="708">
        <v>2</v>
      </c>
      <c r="BC54" s="665" t="s">
        <v>756</v>
      </c>
      <c r="BD54" s="714"/>
      <c r="BE54" s="662"/>
      <c r="BF54" s="662"/>
      <c r="BG54" s="714"/>
      <c r="BH54" s="714"/>
      <c r="BI54" s="714"/>
      <c r="BJ54" s="714"/>
      <c r="BK54" s="714"/>
      <c r="BL54" s="714"/>
      <c r="BM54" s="714"/>
      <c r="BN54" s="662"/>
      <c r="BO54" s="714"/>
      <c r="BP54" s="662"/>
      <c r="BQ54" s="662"/>
      <c r="BR54" s="714"/>
      <c r="BS54" s="714"/>
      <c r="BT54" s="714"/>
      <c r="BU54" s="714"/>
      <c r="BV54" s="714"/>
      <c r="BW54" s="714"/>
      <c r="BX54" s="714"/>
      <c r="BY54" s="662"/>
      <c r="BZ54" s="714"/>
      <c r="CA54" s="662"/>
      <c r="CB54" s="662"/>
      <c r="CC54" s="714"/>
      <c r="CD54" s="714"/>
      <c r="CE54" s="714"/>
      <c r="CF54" s="714"/>
      <c r="CG54" s="714"/>
      <c r="CH54" s="714"/>
      <c r="CI54" s="714"/>
      <c r="CJ54" s="662"/>
      <c r="CK54" s="714"/>
      <c r="CL54" s="662"/>
      <c r="CM54" s="662"/>
      <c r="CN54" s="714"/>
      <c r="CO54" s="714"/>
      <c r="CP54" s="714"/>
      <c r="CQ54" s="714"/>
      <c r="CR54" s="714"/>
      <c r="CS54" s="714"/>
      <c r="CT54" s="714"/>
      <c r="CU54" s="662"/>
    </row>
    <row r="55" spans="1:99" ht="16.5" thickBot="1" x14ac:dyDescent="0.3">
      <c r="A55" s="714"/>
      <c r="B55" s="662"/>
      <c r="C55" s="662"/>
      <c r="D55" s="662"/>
      <c r="E55" s="662"/>
      <c r="F55" s="662"/>
      <c r="G55" s="662"/>
      <c r="H55" s="662"/>
      <c r="I55" s="662"/>
      <c r="J55" s="662"/>
      <c r="K55" s="662"/>
      <c r="L55" s="714"/>
      <c r="M55" s="662"/>
      <c r="N55" s="662"/>
      <c r="O55" s="714"/>
      <c r="P55" s="714"/>
      <c r="Q55" s="714"/>
      <c r="R55" s="714"/>
      <c r="S55" s="714"/>
      <c r="T55" s="714"/>
      <c r="U55" s="714"/>
      <c r="V55" s="662"/>
      <c r="W55" s="714"/>
      <c r="X55" s="662"/>
      <c r="Y55" s="662"/>
      <c r="Z55" s="714"/>
      <c r="AA55" s="714"/>
      <c r="AB55" s="714"/>
      <c r="AC55" s="714"/>
      <c r="AD55" s="714"/>
      <c r="AE55" s="714"/>
      <c r="AF55" s="714"/>
      <c r="AG55" s="662"/>
      <c r="AH55" s="708">
        <v>3</v>
      </c>
      <c r="AI55" s="689" t="s">
        <v>1345</v>
      </c>
      <c r="AJ55" s="663" t="s">
        <v>1248</v>
      </c>
      <c r="AK55" s="708">
        <v>2</v>
      </c>
      <c r="AL55" s="708">
        <v>0</v>
      </c>
      <c r="AM55" s="708">
        <v>0</v>
      </c>
      <c r="AN55" s="708">
        <v>0</v>
      </c>
      <c r="AO55" s="708">
        <v>0</v>
      </c>
      <c r="AP55" s="708">
        <v>0</v>
      </c>
      <c r="AQ55" s="708">
        <v>0</v>
      </c>
      <c r="AR55" s="689" t="s">
        <v>101</v>
      </c>
      <c r="AS55" s="708">
        <v>3</v>
      </c>
      <c r="AT55" s="689" t="s">
        <v>1346</v>
      </c>
      <c r="AU55" s="689" t="s">
        <v>1250</v>
      </c>
      <c r="AV55" s="708">
        <v>2</v>
      </c>
      <c r="AW55" s="708">
        <v>0</v>
      </c>
      <c r="AX55" s="708">
        <v>0</v>
      </c>
      <c r="AY55" s="708">
        <v>0</v>
      </c>
      <c r="AZ55" s="708">
        <v>0</v>
      </c>
      <c r="BA55" s="708">
        <v>0</v>
      </c>
      <c r="BB55" s="708">
        <v>0</v>
      </c>
      <c r="BC55" s="665" t="s">
        <v>760</v>
      </c>
      <c r="BD55" s="714"/>
      <c r="BE55" s="662"/>
      <c r="BF55" s="662"/>
      <c r="BG55" s="714"/>
      <c r="BH55" s="714"/>
      <c r="BI55" s="714"/>
      <c r="BJ55" s="714"/>
      <c r="BK55" s="714"/>
      <c r="BL55" s="714"/>
      <c r="BM55" s="714"/>
      <c r="BN55" s="662"/>
      <c r="BO55" s="714"/>
      <c r="BP55" s="662"/>
      <c r="BQ55" s="662"/>
      <c r="BR55" s="714"/>
      <c r="BS55" s="714"/>
      <c r="BT55" s="714"/>
      <c r="BU55" s="714"/>
      <c r="BV55" s="714"/>
      <c r="BW55" s="714"/>
      <c r="BX55" s="714"/>
      <c r="BY55" s="662"/>
      <c r="BZ55" s="714"/>
      <c r="CA55" s="662"/>
      <c r="CB55" s="662"/>
      <c r="CC55" s="714"/>
      <c r="CD55" s="714"/>
      <c r="CE55" s="714"/>
      <c r="CF55" s="714"/>
      <c r="CG55" s="714"/>
      <c r="CH55" s="714"/>
      <c r="CI55" s="714"/>
      <c r="CJ55" s="662"/>
      <c r="CK55" s="714"/>
      <c r="CL55" s="662"/>
      <c r="CM55" s="662"/>
      <c r="CN55" s="714"/>
      <c r="CO55" s="714"/>
      <c r="CP55" s="714"/>
      <c r="CQ55" s="714"/>
      <c r="CR55" s="714"/>
      <c r="CS55" s="714"/>
      <c r="CT55" s="714"/>
      <c r="CU55" s="662"/>
    </row>
    <row r="56" spans="1:99" ht="17.25" thickTop="1" thickBot="1" x14ac:dyDescent="0.3">
      <c r="A56" s="714"/>
      <c r="B56" s="662"/>
      <c r="C56" s="662"/>
      <c r="D56" s="662"/>
      <c r="E56" s="662"/>
      <c r="F56" s="662"/>
      <c r="G56" s="662"/>
      <c r="H56" s="662"/>
      <c r="I56" s="662"/>
      <c r="J56" s="662"/>
      <c r="K56" s="662"/>
      <c r="L56" s="714"/>
      <c r="M56" s="662"/>
      <c r="N56" s="662"/>
      <c r="O56" s="714"/>
      <c r="P56" s="714"/>
      <c r="Q56" s="714"/>
      <c r="R56" s="714"/>
      <c r="S56" s="714"/>
      <c r="T56" s="714"/>
      <c r="U56" s="714"/>
      <c r="V56" s="662"/>
      <c r="W56" s="714"/>
      <c r="X56" s="662"/>
      <c r="Y56" s="662"/>
      <c r="Z56" s="714"/>
      <c r="AA56" s="714"/>
      <c r="AB56" s="714"/>
      <c r="AC56" s="714"/>
      <c r="AD56" s="714"/>
      <c r="AE56" s="714"/>
      <c r="AF56" s="714"/>
      <c r="AG56" s="662"/>
      <c r="AH56" s="724"/>
      <c r="AI56" s="659"/>
      <c r="AJ56" s="661" t="s">
        <v>135</v>
      </c>
      <c r="AK56" s="725">
        <f t="shared" ref="AK56:AQ56" si="49">SUM(AK52:AK55)</f>
        <v>17</v>
      </c>
      <c r="AL56" s="725">
        <f t="shared" si="49"/>
        <v>60</v>
      </c>
      <c r="AM56" s="721">
        <f t="shared" si="49"/>
        <v>25</v>
      </c>
      <c r="AN56" s="721">
        <f t="shared" si="49"/>
        <v>35</v>
      </c>
      <c r="AO56" s="725">
        <f t="shared" si="49"/>
        <v>12</v>
      </c>
      <c r="AP56" s="725">
        <f t="shared" si="49"/>
        <v>5</v>
      </c>
      <c r="AQ56" s="725">
        <f t="shared" si="49"/>
        <v>7</v>
      </c>
      <c r="AR56" s="659"/>
      <c r="AS56" s="724"/>
      <c r="AT56" s="659"/>
      <c r="AU56" s="661" t="s">
        <v>135</v>
      </c>
      <c r="AV56" s="725">
        <f t="shared" ref="AV56:BB56" si="50">SUM(AV52:AV55)</f>
        <v>17</v>
      </c>
      <c r="AW56" s="725">
        <f t="shared" si="50"/>
        <v>60</v>
      </c>
      <c r="AX56" s="721">
        <f t="shared" si="50"/>
        <v>25</v>
      </c>
      <c r="AY56" s="721">
        <f t="shared" si="50"/>
        <v>35</v>
      </c>
      <c r="AZ56" s="725">
        <f t="shared" si="50"/>
        <v>12</v>
      </c>
      <c r="BA56" s="725">
        <f t="shared" si="50"/>
        <v>5</v>
      </c>
      <c r="BB56" s="725">
        <f t="shared" si="50"/>
        <v>7</v>
      </c>
      <c r="BC56" s="659"/>
      <c r="BD56" s="714"/>
      <c r="BE56" s="662"/>
      <c r="BF56" s="662"/>
      <c r="BG56" s="714"/>
      <c r="BH56" s="714"/>
      <c r="BI56" s="714"/>
      <c r="BJ56" s="714"/>
      <c r="BK56" s="714"/>
      <c r="BL56" s="714"/>
      <c r="BM56" s="714"/>
      <c r="BN56" s="662"/>
      <c r="BO56" s="714"/>
      <c r="BP56" s="662"/>
      <c r="BQ56" s="662"/>
      <c r="BR56" s="714"/>
      <c r="BS56" s="714"/>
      <c r="BT56" s="714"/>
      <c r="BU56" s="714"/>
      <c r="BV56" s="714"/>
      <c r="BW56" s="714"/>
      <c r="BX56" s="714"/>
      <c r="BY56" s="662"/>
      <c r="BZ56" s="714"/>
      <c r="CA56" s="662"/>
      <c r="CB56" s="662"/>
      <c r="CC56" s="714"/>
      <c r="CD56" s="714"/>
      <c r="CE56" s="714"/>
      <c r="CF56" s="714"/>
      <c r="CG56" s="714"/>
      <c r="CH56" s="714"/>
      <c r="CI56" s="714"/>
      <c r="CJ56" s="662"/>
      <c r="CK56" s="714"/>
      <c r="CL56" s="662"/>
      <c r="CM56" s="662"/>
      <c r="CN56" s="714"/>
      <c r="CO56" s="714"/>
      <c r="CP56" s="714"/>
      <c r="CQ56" s="714"/>
      <c r="CR56" s="714"/>
      <c r="CS56" s="714"/>
      <c r="CT56" s="714"/>
      <c r="CU56" s="662"/>
    </row>
    <row r="57" spans="1:99" ht="16.5" thickTop="1" x14ac:dyDescent="0.25">
      <c r="A57" s="714"/>
      <c r="B57" s="662"/>
      <c r="C57" s="662"/>
      <c r="D57" s="662"/>
      <c r="E57" s="662"/>
      <c r="F57" s="662"/>
      <c r="G57" s="662"/>
      <c r="H57" s="662"/>
      <c r="I57" s="662"/>
      <c r="J57" s="662"/>
      <c r="K57" s="662"/>
      <c r="L57" s="714"/>
      <c r="M57" s="662"/>
      <c r="N57" s="662"/>
      <c r="O57" s="714"/>
      <c r="P57" s="714"/>
      <c r="Q57" s="714"/>
      <c r="R57" s="714"/>
      <c r="S57" s="714"/>
      <c r="T57" s="714"/>
      <c r="U57" s="714"/>
      <c r="V57" s="662"/>
      <c r="W57" s="714"/>
      <c r="X57" s="662"/>
      <c r="Y57" s="662"/>
      <c r="Z57" s="714"/>
      <c r="AA57" s="714"/>
      <c r="AB57" s="714"/>
      <c r="AC57" s="714"/>
      <c r="AD57" s="714"/>
      <c r="AE57" s="714"/>
      <c r="AF57" s="714"/>
      <c r="AG57" s="662"/>
      <c r="AH57" s="708">
        <v>4</v>
      </c>
      <c r="AI57" s="689" t="s">
        <v>1347</v>
      </c>
      <c r="AJ57" s="663" t="s">
        <v>1348</v>
      </c>
      <c r="AK57" s="714">
        <v>5</v>
      </c>
      <c r="AL57" s="714">
        <v>20</v>
      </c>
      <c r="AM57" s="714">
        <v>10</v>
      </c>
      <c r="AN57" s="714">
        <v>10</v>
      </c>
      <c r="AO57" s="714">
        <v>4</v>
      </c>
      <c r="AP57" s="714">
        <v>2</v>
      </c>
      <c r="AQ57" s="714">
        <v>2</v>
      </c>
      <c r="AR57" s="666" t="s">
        <v>667</v>
      </c>
      <c r="AS57" s="708">
        <v>4</v>
      </c>
      <c r="AT57" s="689" t="s">
        <v>1349</v>
      </c>
      <c r="AU57" s="689" t="s">
        <v>1350</v>
      </c>
      <c r="AV57" s="714">
        <v>5</v>
      </c>
      <c r="AW57" s="714">
        <v>20</v>
      </c>
      <c r="AX57" s="714">
        <v>10</v>
      </c>
      <c r="AY57" s="714">
        <v>10</v>
      </c>
      <c r="AZ57" s="714">
        <v>4</v>
      </c>
      <c r="BA57" s="714">
        <v>2</v>
      </c>
      <c r="BB57" s="714">
        <v>2</v>
      </c>
      <c r="BC57" s="665" t="s">
        <v>756</v>
      </c>
      <c r="BD57" s="714"/>
      <c r="BE57" s="662"/>
      <c r="BF57" s="662"/>
      <c r="BG57" s="714"/>
      <c r="BH57" s="714"/>
      <c r="BI57" s="714"/>
      <c r="BJ57" s="714"/>
      <c r="BK57" s="714"/>
      <c r="BL57" s="714"/>
      <c r="BM57" s="714"/>
      <c r="BN57" s="662"/>
      <c r="BO57" s="714"/>
      <c r="BP57" s="662"/>
      <c r="BQ57" s="662"/>
      <c r="BR57" s="714"/>
      <c r="BS57" s="714"/>
      <c r="BT57" s="714"/>
      <c r="BU57" s="714"/>
      <c r="BV57" s="714"/>
      <c r="BW57" s="714"/>
      <c r="BX57" s="714"/>
      <c r="BY57" s="662"/>
      <c r="BZ57" s="714"/>
      <c r="CA57" s="662"/>
      <c r="CB57" s="662"/>
      <c r="CC57" s="714"/>
      <c r="CD57" s="714"/>
      <c r="CE57" s="714"/>
      <c r="CF57" s="714"/>
      <c r="CG57" s="714"/>
      <c r="CH57" s="714"/>
      <c r="CI57" s="714"/>
      <c r="CJ57" s="662"/>
      <c r="CK57" s="714"/>
      <c r="CL57" s="662"/>
      <c r="CM57" s="662"/>
      <c r="CN57" s="714"/>
      <c r="CO57" s="714"/>
      <c r="CP57" s="714"/>
      <c r="CQ57" s="714"/>
      <c r="CR57" s="714"/>
      <c r="CS57" s="714"/>
      <c r="CT57" s="714"/>
      <c r="CU57" s="662"/>
    </row>
    <row r="58" spans="1:99" x14ac:dyDescent="0.25">
      <c r="A58" s="714"/>
      <c r="B58" s="662"/>
      <c r="C58" s="662"/>
      <c r="D58" s="662"/>
      <c r="E58" s="662"/>
      <c r="F58" s="662"/>
      <c r="G58" s="662"/>
      <c r="H58" s="662"/>
      <c r="I58" s="662"/>
      <c r="J58" s="662"/>
      <c r="K58" s="662"/>
      <c r="L58" s="714"/>
      <c r="M58" s="662"/>
      <c r="N58" s="662"/>
      <c r="O58" s="714"/>
      <c r="P58" s="714"/>
      <c r="Q58" s="714"/>
      <c r="R58" s="714"/>
      <c r="S58" s="714"/>
      <c r="T58" s="714"/>
      <c r="U58" s="714"/>
      <c r="V58" s="662"/>
      <c r="W58" s="714"/>
      <c r="X58" s="662"/>
      <c r="Y58" s="662"/>
      <c r="Z58" s="714"/>
      <c r="AA58" s="714"/>
      <c r="AB58" s="714"/>
      <c r="AC58" s="714"/>
      <c r="AD58" s="714"/>
      <c r="AE58" s="714"/>
      <c r="AF58" s="714"/>
      <c r="AG58" s="662"/>
      <c r="AH58" s="708">
        <v>4</v>
      </c>
      <c r="AI58" s="689" t="s">
        <v>1351</v>
      </c>
      <c r="AJ58" s="663" t="s">
        <v>1352</v>
      </c>
      <c r="AK58" s="714">
        <v>4</v>
      </c>
      <c r="AL58" s="714">
        <v>20</v>
      </c>
      <c r="AM58" s="714">
        <v>0</v>
      </c>
      <c r="AN58" s="714">
        <v>20</v>
      </c>
      <c r="AO58" s="714">
        <v>4</v>
      </c>
      <c r="AP58" s="714">
        <v>0</v>
      </c>
      <c r="AQ58" s="714">
        <v>4</v>
      </c>
      <c r="AR58" s="666" t="s">
        <v>101</v>
      </c>
      <c r="AS58" s="708">
        <v>4</v>
      </c>
      <c r="AT58" s="689" t="s">
        <v>1353</v>
      </c>
      <c r="AU58" s="689" t="s">
        <v>1354</v>
      </c>
      <c r="AV58" s="714">
        <v>4</v>
      </c>
      <c r="AW58" s="714">
        <v>20</v>
      </c>
      <c r="AX58" s="714">
        <v>0</v>
      </c>
      <c r="AY58" s="714">
        <v>20</v>
      </c>
      <c r="AZ58" s="714">
        <v>4</v>
      </c>
      <c r="BA58" s="714">
        <v>0</v>
      </c>
      <c r="BB58" s="714">
        <v>4</v>
      </c>
      <c r="BC58" s="665" t="s">
        <v>760</v>
      </c>
      <c r="BD58" s="714"/>
      <c r="BE58" s="662"/>
      <c r="BF58" s="662"/>
      <c r="BG58" s="714"/>
      <c r="BH58" s="714"/>
      <c r="BI58" s="714"/>
      <c r="BJ58" s="714"/>
      <c r="BK58" s="714"/>
      <c r="BL58" s="714"/>
      <c r="BM58" s="714"/>
      <c r="BN58" s="662"/>
      <c r="BO58" s="714"/>
      <c r="BP58" s="662"/>
      <c r="BQ58" s="662"/>
      <c r="BR58" s="714"/>
      <c r="BS58" s="714"/>
      <c r="BT58" s="714"/>
      <c r="BU58" s="714"/>
      <c r="BV58" s="714"/>
      <c r="BW58" s="714"/>
      <c r="BX58" s="714"/>
      <c r="BY58" s="662"/>
      <c r="BZ58" s="714"/>
      <c r="CA58" s="662"/>
      <c r="CB58" s="662"/>
      <c r="CC58" s="714"/>
      <c r="CD58" s="714"/>
      <c r="CE58" s="714"/>
      <c r="CF58" s="714"/>
      <c r="CG58" s="714"/>
      <c r="CH58" s="714"/>
      <c r="CI58" s="714"/>
      <c r="CJ58" s="662"/>
      <c r="CK58" s="714"/>
      <c r="CL58" s="662"/>
      <c r="CM58" s="662"/>
      <c r="CN58" s="714"/>
      <c r="CO58" s="714"/>
      <c r="CP58" s="714"/>
      <c r="CQ58" s="714"/>
      <c r="CR58" s="714"/>
      <c r="CS58" s="714"/>
      <c r="CT58" s="714"/>
      <c r="CU58" s="662"/>
    </row>
    <row r="59" spans="1:99" x14ac:dyDescent="0.25">
      <c r="A59" s="714"/>
      <c r="B59" s="662"/>
      <c r="C59" s="662"/>
      <c r="D59" s="662"/>
      <c r="E59" s="662"/>
      <c r="F59" s="662"/>
      <c r="G59" s="662"/>
      <c r="H59" s="662"/>
      <c r="I59" s="662"/>
      <c r="J59" s="662"/>
      <c r="K59" s="662"/>
      <c r="L59" s="714"/>
      <c r="M59" s="662"/>
      <c r="N59" s="662"/>
      <c r="O59" s="714"/>
      <c r="P59" s="714"/>
      <c r="Q59" s="714"/>
      <c r="R59" s="714"/>
      <c r="S59" s="714"/>
      <c r="T59" s="714"/>
      <c r="U59" s="714"/>
      <c r="V59" s="662"/>
      <c r="W59" s="714"/>
      <c r="X59" s="662"/>
      <c r="Y59" s="662"/>
      <c r="Z59" s="714"/>
      <c r="AA59" s="714"/>
      <c r="AB59" s="714"/>
      <c r="AC59" s="714"/>
      <c r="AD59" s="714"/>
      <c r="AE59" s="714"/>
      <c r="AF59" s="714"/>
      <c r="AG59" s="662"/>
      <c r="AH59" s="708">
        <v>4</v>
      </c>
      <c r="AI59" s="689" t="s">
        <v>1355</v>
      </c>
      <c r="AJ59" s="663" t="s">
        <v>1356</v>
      </c>
      <c r="AK59" s="714">
        <v>5</v>
      </c>
      <c r="AL59" s="714">
        <v>20</v>
      </c>
      <c r="AM59" s="714">
        <v>5</v>
      </c>
      <c r="AN59" s="714">
        <v>15</v>
      </c>
      <c r="AO59" s="714">
        <v>4</v>
      </c>
      <c r="AP59" s="714">
        <v>1</v>
      </c>
      <c r="AQ59" s="714">
        <v>3</v>
      </c>
      <c r="AR59" s="666" t="s">
        <v>667</v>
      </c>
      <c r="AS59" s="708">
        <v>4</v>
      </c>
      <c r="AT59" s="689" t="s">
        <v>1357</v>
      </c>
      <c r="AU59" s="689" t="s">
        <v>1358</v>
      </c>
      <c r="AV59" s="714">
        <v>5</v>
      </c>
      <c r="AW59" s="714">
        <v>20</v>
      </c>
      <c r="AX59" s="714">
        <v>5</v>
      </c>
      <c r="AY59" s="714">
        <v>15</v>
      </c>
      <c r="AZ59" s="714">
        <v>4</v>
      </c>
      <c r="BA59" s="714">
        <v>1</v>
      </c>
      <c r="BB59" s="714">
        <v>3</v>
      </c>
      <c r="BC59" s="665" t="s">
        <v>756</v>
      </c>
      <c r="BD59" s="714"/>
      <c r="BE59" s="662"/>
      <c r="BF59" s="662"/>
      <c r="BG59" s="714"/>
      <c r="BH59" s="714"/>
      <c r="BI59" s="714"/>
      <c r="BJ59" s="714"/>
      <c r="BK59" s="714"/>
      <c r="BL59" s="714"/>
      <c r="BM59" s="714"/>
      <c r="BN59" s="662"/>
      <c r="BO59" s="714"/>
      <c r="BP59" s="662"/>
      <c r="BQ59" s="662"/>
      <c r="BR59" s="714"/>
      <c r="BS59" s="714"/>
      <c r="BT59" s="714"/>
      <c r="BU59" s="714"/>
      <c r="BV59" s="714"/>
      <c r="BW59" s="714"/>
      <c r="BX59" s="714"/>
      <c r="BY59" s="662"/>
      <c r="BZ59" s="714"/>
      <c r="CA59" s="662"/>
      <c r="CB59" s="662"/>
      <c r="CC59" s="714"/>
      <c r="CD59" s="714"/>
      <c r="CE59" s="714"/>
      <c r="CF59" s="714"/>
      <c r="CG59" s="714"/>
      <c r="CH59" s="714"/>
      <c r="CI59" s="714"/>
      <c r="CJ59" s="662"/>
      <c r="CK59" s="714"/>
      <c r="CL59" s="662"/>
      <c r="CM59" s="662"/>
      <c r="CN59" s="714"/>
      <c r="CO59" s="714"/>
      <c r="CP59" s="714"/>
      <c r="CQ59" s="714"/>
      <c r="CR59" s="714"/>
      <c r="CS59" s="714"/>
      <c r="CT59" s="714"/>
      <c r="CU59" s="662"/>
    </row>
    <row r="60" spans="1:99" x14ac:dyDescent="0.25">
      <c r="A60" s="714"/>
      <c r="B60" s="662"/>
      <c r="C60" s="662"/>
      <c r="D60" s="662"/>
      <c r="E60" s="662"/>
      <c r="F60" s="662"/>
      <c r="G60" s="662"/>
      <c r="H60" s="662"/>
      <c r="I60" s="662"/>
      <c r="J60" s="662"/>
      <c r="K60" s="662"/>
      <c r="L60" s="714"/>
      <c r="M60" s="662"/>
      <c r="N60" s="662"/>
      <c r="O60" s="714"/>
      <c r="P60" s="714"/>
      <c r="Q60" s="714"/>
      <c r="R60" s="714"/>
      <c r="S60" s="714"/>
      <c r="T60" s="714"/>
      <c r="U60" s="714"/>
      <c r="V60" s="662"/>
      <c r="W60" s="714"/>
      <c r="X60" s="662"/>
      <c r="Y60" s="662"/>
      <c r="Z60" s="714"/>
      <c r="AA60" s="714"/>
      <c r="AB60" s="714"/>
      <c r="AC60" s="714"/>
      <c r="AD60" s="714"/>
      <c r="AE60" s="714"/>
      <c r="AF60" s="714"/>
      <c r="AG60" s="662"/>
      <c r="AH60" s="708">
        <v>4</v>
      </c>
      <c r="AI60" s="689" t="s">
        <v>1359</v>
      </c>
      <c r="AJ60" s="663" t="s">
        <v>1360</v>
      </c>
      <c r="AK60" s="714">
        <v>3</v>
      </c>
      <c r="AL60" s="714">
        <v>10</v>
      </c>
      <c r="AM60" s="714">
        <v>5</v>
      </c>
      <c r="AN60" s="714">
        <v>5</v>
      </c>
      <c r="AO60" s="714">
        <v>2</v>
      </c>
      <c r="AP60" s="714">
        <v>1</v>
      </c>
      <c r="AQ60" s="714">
        <v>1</v>
      </c>
      <c r="AR60" s="666" t="s">
        <v>101</v>
      </c>
      <c r="AS60" s="708">
        <v>4</v>
      </c>
      <c r="AT60" s="689" t="s">
        <v>1361</v>
      </c>
      <c r="AU60" s="689" t="s">
        <v>1362</v>
      </c>
      <c r="AV60" s="714">
        <v>3</v>
      </c>
      <c r="AW60" s="714">
        <v>10</v>
      </c>
      <c r="AX60" s="714">
        <v>5</v>
      </c>
      <c r="AY60" s="714">
        <v>5</v>
      </c>
      <c r="AZ60" s="714">
        <v>2</v>
      </c>
      <c r="BA60" s="714">
        <v>1</v>
      </c>
      <c r="BB60" s="714">
        <v>1</v>
      </c>
      <c r="BC60" s="665" t="s">
        <v>760</v>
      </c>
      <c r="BD60" s="714"/>
      <c r="BE60" s="662"/>
      <c r="BF60" s="662"/>
      <c r="BG60" s="714"/>
      <c r="BH60" s="714"/>
      <c r="BI60" s="714"/>
      <c r="BJ60" s="714"/>
      <c r="BK60" s="714"/>
      <c r="BL60" s="714"/>
      <c r="BM60" s="714"/>
      <c r="BN60" s="662"/>
      <c r="BO60" s="714"/>
      <c r="BP60" s="662"/>
      <c r="BQ60" s="662"/>
      <c r="BR60" s="714"/>
      <c r="BS60" s="714"/>
      <c r="BT60" s="714"/>
      <c r="BU60" s="714"/>
      <c r="BV60" s="714"/>
      <c r="BW60" s="714"/>
      <c r="BX60" s="714"/>
      <c r="BY60" s="662"/>
      <c r="BZ60" s="714"/>
      <c r="CA60" s="662"/>
      <c r="CB60" s="662"/>
      <c r="CC60" s="714"/>
      <c r="CD60" s="714"/>
      <c r="CE60" s="714"/>
      <c r="CF60" s="714"/>
      <c r="CG60" s="714"/>
      <c r="CH60" s="714"/>
      <c r="CI60" s="714"/>
      <c r="CJ60" s="662"/>
      <c r="CK60" s="714"/>
      <c r="CL60" s="662"/>
      <c r="CM60" s="662"/>
      <c r="CN60" s="714"/>
      <c r="CO60" s="714"/>
      <c r="CP60" s="714"/>
      <c r="CQ60" s="714"/>
      <c r="CR60" s="714"/>
      <c r="CS60" s="714"/>
      <c r="CT60" s="714"/>
      <c r="CU60" s="662"/>
    </row>
    <row r="61" spans="1:99" ht="16.5" thickBot="1" x14ac:dyDescent="0.3">
      <c r="A61" s="714"/>
      <c r="B61" s="662"/>
      <c r="C61" s="662"/>
      <c r="D61" s="662"/>
      <c r="E61" s="662"/>
      <c r="F61" s="662"/>
      <c r="G61" s="662"/>
      <c r="H61" s="662"/>
      <c r="I61" s="662"/>
      <c r="J61" s="662"/>
      <c r="K61" s="662"/>
      <c r="L61" s="714"/>
      <c r="M61" s="662"/>
      <c r="N61" s="662"/>
      <c r="O61" s="714"/>
      <c r="P61" s="714"/>
      <c r="Q61" s="714"/>
      <c r="R61" s="714"/>
      <c r="S61" s="714"/>
      <c r="T61" s="714"/>
      <c r="U61" s="714"/>
      <c r="V61" s="662"/>
      <c r="W61" s="714"/>
      <c r="X61" s="662"/>
      <c r="Y61" s="662"/>
      <c r="Z61" s="714"/>
      <c r="AA61" s="714"/>
      <c r="AB61" s="714"/>
      <c r="AC61" s="714"/>
      <c r="AD61" s="714"/>
      <c r="AE61" s="714"/>
      <c r="AF61" s="714"/>
      <c r="AG61" s="662"/>
      <c r="AH61" s="708">
        <v>4</v>
      </c>
      <c r="AI61" s="689" t="s">
        <v>1363</v>
      </c>
      <c r="AJ61" s="663" t="s">
        <v>1311</v>
      </c>
      <c r="AK61" s="708">
        <v>9</v>
      </c>
      <c r="AL61" s="708">
        <v>0</v>
      </c>
      <c r="AM61" s="708">
        <v>0</v>
      </c>
      <c r="AN61" s="708">
        <v>0</v>
      </c>
      <c r="AO61" s="708">
        <v>0</v>
      </c>
      <c r="AP61" s="708">
        <v>0</v>
      </c>
      <c r="AQ61" s="708">
        <v>0</v>
      </c>
      <c r="AR61" s="689" t="s">
        <v>101</v>
      </c>
      <c r="AS61" s="708">
        <v>4</v>
      </c>
      <c r="AT61" s="689" t="s">
        <v>1364</v>
      </c>
      <c r="AU61" s="689" t="s">
        <v>1313</v>
      </c>
      <c r="AV61" s="708">
        <v>9</v>
      </c>
      <c r="AW61" s="708">
        <v>0</v>
      </c>
      <c r="AX61" s="708">
        <v>0</v>
      </c>
      <c r="AY61" s="708">
        <v>0</v>
      </c>
      <c r="AZ61" s="708">
        <v>0</v>
      </c>
      <c r="BA61" s="708">
        <v>0</v>
      </c>
      <c r="BB61" s="708">
        <v>0</v>
      </c>
      <c r="BC61" s="665" t="s">
        <v>760</v>
      </c>
      <c r="BD61" s="714"/>
      <c r="BE61" s="662"/>
      <c r="BF61" s="662"/>
      <c r="BG61" s="714"/>
      <c r="BH61" s="714"/>
      <c r="BI61" s="714"/>
      <c r="BJ61" s="714"/>
      <c r="BK61" s="714"/>
      <c r="BL61" s="714"/>
      <c r="BM61" s="714"/>
      <c r="BN61" s="662"/>
      <c r="BO61" s="714"/>
      <c r="BP61" s="662"/>
      <c r="BQ61" s="662"/>
      <c r="BR61" s="714"/>
      <c r="BS61" s="714"/>
      <c r="BT61" s="714"/>
      <c r="BU61" s="714"/>
      <c r="BV61" s="714"/>
      <c r="BW61" s="714"/>
      <c r="BX61" s="714"/>
      <c r="BY61" s="662"/>
      <c r="BZ61" s="714"/>
      <c r="CA61" s="662"/>
      <c r="CB61" s="662"/>
      <c r="CC61" s="714"/>
      <c r="CD61" s="714"/>
      <c r="CE61" s="714"/>
      <c r="CF61" s="714"/>
      <c r="CG61" s="714"/>
      <c r="CH61" s="714"/>
      <c r="CI61" s="714"/>
      <c r="CJ61" s="662"/>
      <c r="CK61" s="714"/>
      <c r="CL61" s="662"/>
      <c r="CM61" s="662"/>
      <c r="CN61" s="714"/>
      <c r="CO61" s="714"/>
      <c r="CP61" s="714"/>
      <c r="CQ61" s="714"/>
      <c r="CR61" s="714"/>
      <c r="CS61" s="714"/>
      <c r="CT61" s="714"/>
      <c r="CU61" s="662"/>
    </row>
    <row r="62" spans="1:99" ht="17.25" thickTop="1" thickBot="1" x14ac:dyDescent="0.3">
      <c r="A62" s="714"/>
      <c r="B62" s="662"/>
      <c r="C62" s="662"/>
      <c r="D62" s="662"/>
      <c r="E62" s="662"/>
      <c r="F62" s="662"/>
      <c r="G62" s="662"/>
      <c r="H62" s="662"/>
      <c r="I62" s="662"/>
      <c r="J62" s="662"/>
      <c r="K62" s="662"/>
      <c r="L62" s="714"/>
      <c r="M62" s="662"/>
      <c r="N62" s="662"/>
      <c r="O62" s="714"/>
      <c r="P62" s="714"/>
      <c r="Q62" s="714"/>
      <c r="R62" s="714"/>
      <c r="S62" s="714"/>
      <c r="T62" s="714"/>
      <c r="U62" s="714"/>
      <c r="V62" s="662"/>
      <c r="W62" s="714"/>
      <c r="X62" s="662"/>
      <c r="Y62" s="662"/>
      <c r="Z62" s="714"/>
      <c r="AA62" s="714"/>
      <c r="AB62" s="714"/>
      <c r="AC62" s="714"/>
      <c r="AD62" s="714"/>
      <c r="AE62" s="714"/>
      <c r="AF62" s="714"/>
      <c r="AG62" s="662"/>
      <c r="AH62" s="724"/>
      <c r="AI62" s="659"/>
      <c r="AJ62" s="661" t="s">
        <v>135</v>
      </c>
      <c r="AK62" s="725">
        <f t="shared" ref="AK62:AQ62" si="51">SUM(AK57:AK61)</f>
        <v>26</v>
      </c>
      <c r="AL62" s="725">
        <f t="shared" si="51"/>
        <v>70</v>
      </c>
      <c r="AM62" s="721">
        <f t="shared" si="51"/>
        <v>20</v>
      </c>
      <c r="AN62" s="721">
        <f t="shared" si="51"/>
        <v>50</v>
      </c>
      <c r="AO62" s="725">
        <f t="shared" si="51"/>
        <v>14</v>
      </c>
      <c r="AP62" s="725">
        <f t="shared" si="51"/>
        <v>4</v>
      </c>
      <c r="AQ62" s="725">
        <f t="shared" si="51"/>
        <v>10</v>
      </c>
      <c r="AR62" s="659"/>
      <c r="AS62" s="724"/>
      <c r="AT62" s="659"/>
      <c r="AU62" s="661" t="s">
        <v>135</v>
      </c>
      <c r="AV62" s="725">
        <f t="shared" ref="AV62:BB62" si="52">SUM(AV57:AV61)</f>
        <v>26</v>
      </c>
      <c r="AW62" s="725">
        <f t="shared" si="52"/>
        <v>70</v>
      </c>
      <c r="AX62" s="721">
        <f t="shared" si="52"/>
        <v>20</v>
      </c>
      <c r="AY62" s="721">
        <f t="shared" si="52"/>
        <v>50</v>
      </c>
      <c r="AZ62" s="725">
        <f t="shared" si="52"/>
        <v>14</v>
      </c>
      <c r="BA62" s="725">
        <f t="shared" si="52"/>
        <v>4</v>
      </c>
      <c r="BB62" s="725">
        <f t="shared" si="52"/>
        <v>10</v>
      </c>
      <c r="BC62" s="659"/>
      <c r="BD62" s="714"/>
      <c r="BE62" s="662"/>
      <c r="BF62" s="662"/>
      <c r="BG62" s="714"/>
      <c r="BH62" s="714"/>
      <c r="BI62" s="714"/>
      <c r="BJ62" s="714"/>
      <c r="BK62" s="714"/>
      <c r="BL62" s="714"/>
      <c r="BM62" s="714"/>
      <c r="BN62" s="662"/>
      <c r="BO62" s="714"/>
      <c r="BP62" s="662"/>
      <c r="BQ62" s="662"/>
      <c r="BR62" s="714"/>
      <c r="BS62" s="714"/>
      <c r="BT62" s="714"/>
      <c r="BU62" s="714"/>
      <c r="BV62" s="714"/>
      <c r="BW62" s="714"/>
      <c r="BX62" s="714"/>
      <c r="BY62" s="662"/>
      <c r="BZ62" s="714"/>
      <c r="CA62" s="662"/>
      <c r="CB62" s="662"/>
      <c r="CC62" s="714"/>
      <c r="CD62" s="714"/>
      <c r="CE62" s="714"/>
      <c r="CF62" s="714"/>
      <c r="CG62" s="714"/>
      <c r="CH62" s="714"/>
      <c r="CI62" s="714"/>
      <c r="CJ62" s="662"/>
      <c r="CK62" s="714"/>
      <c r="CL62" s="662"/>
      <c r="CM62" s="662"/>
      <c r="CN62" s="714"/>
      <c r="CO62" s="714"/>
      <c r="CP62" s="714"/>
      <c r="CQ62" s="714"/>
      <c r="CR62" s="714"/>
      <c r="CS62" s="714"/>
      <c r="CT62" s="714"/>
      <c r="CU62" s="662"/>
    </row>
    <row r="63" spans="1:99" ht="17.25" thickTop="1" thickBot="1" x14ac:dyDescent="0.3">
      <c r="A63" s="714"/>
      <c r="B63" s="662"/>
      <c r="C63" s="662"/>
      <c r="D63" s="662"/>
      <c r="E63" s="662"/>
      <c r="F63" s="662"/>
      <c r="G63" s="662"/>
      <c r="H63" s="662"/>
      <c r="I63" s="662"/>
      <c r="J63" s="662"/>
      <c r="K63" s="662"/>
      <c r="L63" s="714"/>
      <c r="M63" s="662"/>
      <c r="N63" s="662"/>
      <c r="O63" s="714"/>
      <c r="P63" s="714"/>
      <c r="Q63" s="714"/>
      <c r="R63" s="714"/>
      <c r="S63" s="714"/>
      <c r="T63" s="714"/>
      <c r="U63" s="714"/>
      <c r="V63" s="662"/>
      <c r="W63" s="714"/>
      <c r="X63" s="662"/>
      <c r="Y63" s="662"/>
      <c r="Z63" s="714"/>
      <c r="AA63" s="714"/>
      <c r="AB63" s="714"/>
      <c r="AC63" s="714"/>
      <c r="AD63" s="714"/>
      <c r="AE63" s="714"/>
      <c r="AF63" s="714"/>
      <c r="AG63" s="662"/>
      <c r="AH63" s="724"/>
      <c r="AI63" s="659"/>
      <c r="AJ63" s="661" t="s">
        <v>985</v>
      </c>
      <c r="AK63" s="725">
        <f>AK48+AK51+AK56+AK62</f>
        <v>57</v>
      </c>
      <c r="AL63" s="725">
        <f t="shared" ref="AL63:AQ63" si="53">AL48+AL51+AL56+AL62</f>
        <v>160</v>
      </c>
      <c r="AM63" s="721">
        <f t="shared" si="53"/>
        <v>55</v>
      </c>
      <c r="AN63" s="721">
        <f t="shared" si="53"/>
        <v>105</v>
      </c>
      <c r="AO63" s="725">
        <f t="shared" si="53"/>
        <v>32</v>
      </c>
      <c r="AP63" s="725">
        <f t="shared" si="53"/>
        <v>11</v>
      </c>
      <c r="AQ63" s="725">
        <f t="shared" si="53"/>
        <v>21</v>
      </c>
      <c r="AR63" s="659"/>
      <c r="AS63" s="724"/>
      <c r="AT63" s="659"/>
      <c r="AU63" s="661" t="s">
        <v>985</v>
      </c>
      <c r="AV63" s="725">
        <f>AV48+AV51+AV56+AV62</f>
        <v>57</v>
      </c>
      <c r="AW63" s="725">
        <f t="shared" ref="AW63:BB63" si="54">AW48+AW51+AW56+AW62</f>
        <v>160</v>
      </c>
      <c r="AX63" s="725">
        <f t="shared" si="54"/>
        <v>55</v>
      </c>
      <c r="AY63" s="725">
        <f t="shared" si="54"/>
        <v>105</v>
      </c>
      <c r="AZ63" s="725">
        <f t="shared" si="54"/>
        <v>32</v>
      </c>
      <c r="BA63" s="725">
        <f t="shared" si="54"/>
        <v>11</v>
      </c>
      <c r="BB63" s="725">
        <f t="shared" si="54"/>
        <v>21</v>
      </c>
      <c r="BC63" s="659"/>
      <c r="BD63" s="714"/>
      <c r="BE63" s="662"/>
      <c r="BF63" s="662"/>
      <c r="BG63" s="714"/>
      <c r="BH63" s="714"/>
      <c r="BI63" s="714"/>
      <c r="BJ63" s="714"/>
      <c r="BK63" s="714"/>
      <c r="BL63" s="714"/>
      <c r="BM63" s="714"/>
      <c r="BN63" s="662"/>
      <c r="BO63" s="714"/>
      <c r="BP63" s="662"/>
      <c r="BQ63" s="662"/>
      <c r="BR63" s="714"/>
      <c r="BS63" s="714"/>
      <c r="BT63" s="714"/>
      <c r="BU63" s="714"/>
      <c r="BV63" s="714"/>
      <c r="BW63" s="714"/>
      <c r="BX63" s="714"/>
      <c r="BY63" s="662"/>
      <c r="BZ63" s="714"/>
      <c r="CA63" s="662"/>
      <c r="CB63" s="662"/>
      <c r="CC63" s="714"/>
      <c r="CD63" s="714"/>
      <c r="CE63" s="714"/>
      <c r="CF63" s="714"/>
      <c r="CG63" s="714"/>
      <c r="CH63" s="714"/>
      <c r="CI63" s="714"/>
      <c r="CJ63" s="662"/>
      <c r="CK63" s="714"/>
      <c r="CL63" s="662"/>
      <c r="CM63" s="662"/>
      <c r="CN63" s="714"/>
      <c r="CO63" s="714"/>
      <c r="CP63" s="714"/>
      <c r="CQ63" s="714"/>
      <c r="CR63" s="714"/>
      <c r="CS63" s="714"/>
      <c r="CT63" s="714"/>
      <c r="CU63" s="662"/>
    </row>
    <row r="64" spans="1:99" ht="17.25" thickTop="1" thickBot="1" x14ac:dyDescent="0.3">
      <c r="A64" s="714"/>
      <c r="B64" s="662"/>
      <c r="C64" s="662"/>
      <c r="D64" s="662"/>
      <c r="E64" s="662"/>
      <c r="F64" s="662"/>
      <c r="G64" s="662"/>
      <c r="H64" s="662"/>
      <c r="I64" s="662"/>
      <c r="J64" s="662"/>
      <c r="K64" s="662"/>
      <c r="L64" s="714"/>
      <c r="M64" s="662"/>
      <c r="N64" s="662"/>
      <c r="O64" s="714"/>
      <c r="P64" s="714"/>
      <c r="Q64" s="714"/>
      <c r="R64" s="714"/>
      <c r="S64" s="714"/>
      <c r="T64" s="714"/>
      <c r="U64" s="714"/>
      <c r="V64" s="662"/>
      <c r="W64" s="714"/>
      <c r="X64" s="662"/>
      <c r="Y64" s="662"/>
      <c r="Z64" s="714"/>
      <c r="AA64" s="714"/>
      <c r="AB64" s="714"/>
      <c r="AC64" s="714"/>
      <c r="AD64" s="714"/>
      <c r="AE64" s="714"/>
      <c r="AF64" s="714"/>
      <c r="AG64" s="662"/>
      <c r="AH64" s="721"/>
      <c r="AI64" s="660"/>
      <c r="AJ64" s="659" t="s">
        <v>269</v>
      </c>
      <c r="AK64" s="721">
        <f>AK42+AK63</f>
        <v>120</v>
      </c>
      <c r="AL64" s="721">
        <f t="shared" ref="AL64:AQ64" si="55">AL42+AL63</f>
        <v>390</v>
      </c>
      <c r="AM64" s="721">
        <f t="shared" si="55"/>
        <v>160</v>
      </c>
      <c r="AN64" s="721">
        <f t="shared" si="55"/>
        <v>230</v>
      </c>
      <c r="AO64" s="721">
        <f t="shared" si="55"/>
        <v>78</v>
      </c>
      <c r="AP64" s="721">
        <f t="shared" si="55"/>
        <v>32</v>
      </c>
      <c r="AQ64" s="721">
        <f t="shared" si="55"/>
        <v>36</v>
      </c>
      <c r="AR64" s="660"/>
      <c r="AS64" s="721"/>
      <c r="AT64" s="660"/>
      <c r="AU64" s="659" t="s">
        <v>269</v>
      </c>
      <c r="AV64" s="721">
        <f>AV42+AV63</f>
        <v>120</v>
      </c>
      <c r="AW64" s="721">
        <f t="shared" ref="AW64:BB64" si="56">AW42+AW63</f>
        <v>390</v>
      </c>
      <c r="AX64" s="721">
        <f t="shared" si="56"/>
        <v>160</v>
      </c>
      <c r="AY64" s="721">
        <f t="shared" si="56"/>
        <v>230</v>
      </c>
      <c r="AZ64" s="721">
        <f t="shared" si="56"/>
        <v>78</v>
      </c>
      <c r="BA64" s="721">
        <f t="shared" si="56"/>
        <v>32</v>
      </c>
      <c r="BB64" s="721">
        <f t="shared" si="56"/>
        <v>46</v>
      </c>
      <c r="BC64" s="660"/>
      <c r="BD64" s="714"/>
      <c r="BE64" s="662"/>
      <c r="BF64" s="662"/>
      <c r="BG64" s="714"/>
      <c r="BH64" s="714"/>
      <c r="BI64" s="714"/>
      <c r="BJ64" s="714"/>
      <c r="BK64" s="714"/>
      <c r="BL64" s="714"/>
      <c r="BM64" s="714"/>
      <c r="BN64" s="662"/>
      <c r="BO64" s="714"/>
      <c r="BP64" s="662"/>
      <c r="BQ64" s="662"/>
      <c r="BR64" s="714"/>
      <c r="BS64" s="714"/>
      <c r="BT64" s="714"/>
      <c r="BU64" s="714"/>
      <c r="BV64" s="714"/>
      <c r="BW64" s="714"/>
      <c r="BX64" s="714"/>
      <c r="BY64" s="662"/>
      <c r="BZ64" s="714"/>
      <c r="CA64" s="662"/>
      <c r="CB64" s="662"/>
      <c r="CC64" s="714"/>
      <c r="CD64" s="714"/>
      <c r="CE64" s="714"/>
      <c r="CF64" s="714"/>
      <c r="CG64" s="714"/>
      <c r="CH64" s="714"/>
      <c r="CI64" s="714"/>
      <c r="CJ64" s="662"/>
      <c r="CK64" s="714"/>
      <c r="CL64" s="662"/>
      <c r="CM64" s="662"/>
      <c r="CN64" s="714"/>
      <c r="CO64" s="714"/>
      <c r="CP64" s="714"/>
      <c r="CQ64" s="714"/>
      <c r="CR64" s="714"/>
      <c r="CS64" s="714"/>
      <c r="CT64" s="714"/>
      <c r="CU64" s="662"/>
    </row>
    <row r="65" spans="1:99" ht="16.5" thickTop="1" x14ac:dyDescent="0.25">
      <c r="A65" s="714"/>
      <c r="B65" s="662"/>
      <c r="C65" s="662"/>
      <c r="D65" s="662"/>
      <c r="E65" s="662"/>
      <c r="F65" s="662"/>
      <c r="G65" s="662"/>
      <c r="H65" s="662"/>
      <c r="I65" s="662"/>
      <c r="J65" s="662"/>
      <c r="K65" s="662"/>
      <c r="L65" s="714"/>
      <c r="M65" s="662"/>
      <c r="N65" s="662"/>
      <c r="O65" s="714"/>
      <c r="P65" s="714"/>
      <c r="Q65" s="714"/>
      <c r="R65" s="714"/>
      <c r="S65" s="714"/>
      <c r="T65" s="714"/>
      <c r="U65" s="714"/>
      <c r="V65" s="662"/>
      <c r="W65" s="714"/>
      <c r="X65" s="662"/>
      <c r="Y65" s="662"/>
      <c r="Z65" s="714"/>
      <c r="AA65" s="714"/>
      <c r="AB65" s="714"/>
      <c r="AC65" s="714"/>
      <c r="AD65" s="714"/>
      <c r="AE65" s="714"/>
      <c r="AF65" s="714"/>
      <c r="AG65" s="662"/>
      <c r="AH65" s="738" t="s">
        <v>1365</v>
      </c>
      <c r="AI65" s="662"/>
      <c r="AJ65" s="662"/>
      <c r="AK65" s="714"/>
      <c r="AL65" s="714"/>
      <c r="AM65" s="714"/>
      <c r="AN65" s="714"/>
      <c r="AO65" s="714"/>
      <c r="AP65" s="714"/>
      <c r="AQ65" s="714"/>
      <c r="AR65" s="662"/>
      <c r="AS65" s="738" t="s">
        <v>1365</v>
      </c>
      <c r="AT65" s="662"/>
      <c r="AU65" s="662"/>
      <c r="AV65" s="714"/>
      <c r="AW65" s="714"/>
      <c r="AX65" s="714"/>
      <c r="AY65" s="714"/>
      <c r="AZ65" s="714"/>
      <c r="BA65" s="714"/>
      <c r="BB65" s="714"/>
      <c r="BC65" s="662"/>
      <c r="BD65" s="714"/>
      <c r="BE65" s="662"/>
      <c r="BF65" s="662"/>
      <c r="BG65" s="714"/>
      <c r="BH65" s="714"/>
      <c r="BI65" s="714"/>
      <c r="BJ65" s="714"/>
      <c r="BK65" s="714"/>
      <c r="BL65" s="714"/>
      <c r="BM65" s="714"/>
      <c r="BN65" s="662"/>
      <c r="BO65" s="714"/>
      <c r="BP65" s="662"/>
      <c r="BQ65" s="662"/>
      <c r="BR65" s="714"/>
      <c r="BS65" s="714"/>
      <c r="BT65" s="714"/>
      <c r="BU65" s="714"/>
      <c r="BV65" s="714"/>
      <c r="BW65" s="714"/>
      <c r="BX65" s="714"/>
      <c r="BY65" s="662"/>
      <c r="BZ65" s="714"/>
      <c r="CA65" s="662"/>
      <c r="CB65" s="662"/>
      <c r="CC65" s="714"/>
      <c r="CD65" s="714"/>
      <c r="CE65" s="714"/>
      <c r="CF65" s="714"/>
      <c r="CG65" s="714"/>
      <c r="CH65" s="714"/>
      <c r="CI65" s="714"/>
      <c r="CJ65" s="662"/>
      <c r="CK65" s="714"/>
      <c r="CL65" s="662"/>
      <c r="CM65" s="662"/>
      <c r="CN65" s="714"/>
      <c r="CO65" s="714"/>
      <c r="CP65" s="714"/>
      <c r="CQ65" s="714"/>
      <c r="CR65" s="714"/>
      <c r="CS65" s="714"/>
      <c r="CT65" s="714"/>
      <c r="CU65" s="662"/>
    </row>
    <row r="66" spans="1:99" x14ac:dyDescent="0.25">
      <c r="A66" s="714"/>
      <c r="B66" s="662"/>
      <c r="C66" s="662"/>
      <c r="D66" s="662"/>
      <c r="E66" s="662"/>
      <c r="F66" s="662"/>
      <c r="G66" s="662"/>
      <c r="H66" s="662"/>
      <c r="I66" s="662"/>
      <c r="J66" s="662"/>
      <c r="K66" s="662"/>
      <c r="L66" s="714"/>
      <c r="M66" s="662"/>
      <c r="N66" s="662"/>
      <c r="O66" s="714"/>
      <c r="P66" s="714"/>
      <c r="Q66" s="714"/>
      <c r="R66" s="714"/>
      <c r="S66" s="714"/>
      <c r="T66" s="714"/>
      <c r="U66" s="714"/>
      <c r="V66" s="662"/>
      <c r="W66" s="714"/>
      <c r="X66" s="662"/>
      <c r="Y66" s="662"/>
      <c r="Z66" s="714"/>
      <c r="AA66" s="714"/>
      <c r="AB66" s="714"/>
      <c r="AC66" s="714"/>
      <c r="AD66" s="714"/>
      <c r="AE66" s="714"/>
      <c r="AF66" s="714"/>
      <c r="AG66" s="662"/>
      <c r="AH66" s="708">
        <v>1</v>
      </c>
      <c r="AI66" s="689"/>
      <c r="AJ66" s="688" t="s">
        <v>842</v>
      </c>
      <c r="AK66" s="714">
        <v>4</v>
      </c>
      <c r="AL66" s="714">
        <v>15</v>
      </c>
      <c r="AM66" s="714">
        <v>0</v>
      </c>
      <c r="AN66" s="714">
        <v>15</v>
      </c>
      <c r="AO66" s="714">
        <v>3</v>
      </c>
      <c r="AP66" s="714">
        <v>0</v>
      </c>
      <c r="AQ66" s="714">
        <v>3</v>
      </c>
      <c r="AR66" s="689" t="s">
        <v>101</v>
      </c>
      <c r="AS66" s="708">
        <v>1</v>
      </c>
      <c r="AT66" s="689"/>
      <c r="AU66" s="688" t="s">
        <v>841</v>
      </c>
      <c r="AV66" s="714">
        <v>4</v>
      </c>
      <c r="AW66" s="714">
        <v>15</v>
      </c>
      <c r="AX66" s="714">
        <v>0</v>
      </c>
      <c r="AY66" s="714">
        <v>15</v>
      </c>
      <c r="AZ66" s="714">
        <v>3</v>
      </c>
      <c r="BA66" s="714">
        <v>0</v>
      </c>
      <c r="BB66" s="714">
        <v>3</v>
      </c>
      <c r="BC66" s="665" t="s">
        <v>760</v>
      </c>
      <c r="BD66" s="714"/>
      <c r="BE66" s="662"/>
      <c r="BF66" s="662"/>
      <c r="BG66" s="714"/>
      <c r="BH66" s="714"/>
      <c r="BI66" s="714"/>
      <c r="BJ66" s="714"/>
      <c r="BK66" s="714"/>
      <c r="BL66" s="714"/>
      <c r="BM66" s="714"/>
      <c r="BN66" s="662"/>
      <c r="BO66" s="714"/>
      <c r="BP66" s="662"/>
      <c r="BQ66" s="662"/>
      <c r="BR66" s="714"/>
      <c r="BS66" s="714"/>
      <c r="BT66" s="714"/>
      <c r="BU66" s="714"/>
      <c r="BV66" s="714"/>
      <c r="BW66" s="714"/>
      <c r="BX66" s="714"/>
      <c r="BY66" s="662"/>
      <c r="BZ66" s="714"/>
      <c r="CA66" s="662"/>
      <c r="CB66" s="662"/>
      <c r="CC66" s="714"/>
      <c r="CD66" s="714"/>
      <c r="CE66" s="714"/>
      <c r="CF66" s="714"/>
      <c r="CG66" s="714"/>
      <c r="CH66" s="714"/>
      <c r="CI66" s="714"/>
      <c r="CJ66" s="662"/>
      <c r="CK66" s="714"/>
      <c r="CL66" s="662"/>
      <c r="CM66" s="662"/>
      <c r="CN66" s="714"/>
      <c r="CO66" s="714"/>
      <c r="CP66" s="714"/>
      <c r="CQ66" s="714"/>
      <c r="CR66" s="714"/>
      <c r="CS66" s="714"/>
      <c r="CT66" s="714"/>
      <c r="CU66" s="662"/>
    </row>
    <row r="67" spans="1:99" ht="16.5" thickBot="1" x14ac:dyDescent="0.3">
      <c r="A67" s="714"/>
      <c r="B67" s="662"/>
      <c r="C67" s="662"/>
      <c r="D67" s="662"/>
      <c r="E67" s="662"/>
      <c r="F67" s="662"/>
      <c r="G67" s="662"/>
      <c r="H67" s="662"/>
      <c r="I67" s="662"/>
      <c r="J67" s="662"/>
      <c r="K67" s="662"/>
      <c r="L67" s="714"/>
      <c r="M67" s="662"/>
      <c r="N67" s="662"/>
      <c r="O67" s="714"/>
      <c r="P67" s="714"/>
      <c r="Q67" s="714"/>
      <c r="R67" s="714"/>
      <c r="S67" s="714"/>
      <c r="T67" s="714"/>
      <c r="U67" s="714"/>
      <c r="V67" s="662"/>
      <c r="W67" s="714"/>
      <c r="X67" s="662"/>
      <c r="Y67" s="662"/>
      <c r="Z67" s="714"/>
      <c r="AA67" s="714"/>
      <c r="AB67" s="714"/>
      <c r="AC67" s="714"/>
      <c r="AD67" s="714"/>
      <c r="AE67" s="714"/>
      <c r="AF67" s="714"/>
      <c r="AG67" s="662"/>
      <c r="AH67" s="708">
        <v>1</v>
      </c>
      <c r="AI67" s="689" t="s">
        <v>1366</v>
      </c>
      <c r="AJ67" s="663" t="s">
        <v>1110</v>
      </c>
      <c r="AK67" s="708">
        <v>3</v>
      </c>
      <c r="AL67" s="708">
        <v>0</v>
      </c>
      <c r="AM67" s="708">
        <v>0</v>
      </c>
      <c r="AN67" s="708">
        <v>0</v>
      </c>
      <c r="AO67" s="708">
        <v>0</v>
      </c>
      <c r="AP67" s="708">
        <v>0</v>
      </c>
      <c r="AQ67" s="708">
        <v>0</v>
      </c>
      <c r="AR67" s="689" t="s">
        <v>101</v>
      </c>
      <c r="AS67" s="708">
        <v>1</v>
      </c>
      <c r="AT67" s="689" t="s">
        <v>1367</v>
      </c>
      <c r="AU67" s="689" t="s">
        <v>1112</v>
      </c>
      <c r="AV67" s="708">
        <v>3</v>
      </c>
      <c r="AW67" s="708">
        <v>0</v>
      </c>
      <c r="AX67" s="708">
        <v>0</v>
      </c>
      <c r="AY67" s="708">
        <v>0</v>
      </c>
      <c r="AZ67" s="708">
        <v>0</v>
      </c>
      <c r="BA67" s="708">
        <v>0</v>
      </c>
      <c r="BB67" s="708">
        <v>0</v>
      </c>
      <c r="BC67" s="665" t="s">
        <v>760</v>
      </c>
      <c r="BD67" s="714"/>
      <c r="BE67" s="662"/>
      <c r="BF67" s="662"/>
      <c r="BG67" s="714"/>
      <c r="BH67" s="714"/>
      <c r="BI67" s="714"/>
      <c r="BJ67" s="714"/>
      <c r="BK67" s="714"/>
      <c r="BL67" s="714"/>
      <c r="BM67" s="714"/>
      <c r="BN67" s="662"/>
      <c r="BO67" s="714"/>
      <c r="BP67" s="662"/>
      <c r="BQ67" s="662"/>
      <c r="BR67" s="714"/>
      <c r="BS67" s="714"/>
      <c r="BT67" s="714"/>
      <c r="BU67" s="714"/>
      <c r="BV67" s="714"/>
      <c r="BW67" s="714"/>
      <c r="BX67" s="714"/>
      <c r="BY67" s="662"/>
      <c r="BZ67" s="714"/>
      <c r="CA67" s="662"/>
      <c r="CB67" s="662"/>
      <c r="CC67" s="714"/>
      <c r="CD67" s="714"/>
      <c r="CE67" s="714"/>
      <c r="CF67" s="714"/>
      <c r="CG67" s="714"/>
      <c r="CH67" s="714"/>
      <c r="CI67" s="714"/>
      <c r="CJ67" s="662"/>
      <c r="CK67" s="714"/>
      <c r="CL67" s="662"/>
      <c r="CM67" s="662"/>
      <c r="CN67" s="714"/>
      <c r="CO67" s="714"/>
      <c r="CP67" s="714"/>
      <c r="CQ67" s="714"/>
      <c r="CR67" s="714"/>
      <c r="CS67" s="714"/>
      <c r="CT67" s="714"/>
      <c r="CU67" s="662"/>
    </row>
    <row r="68" spans="1:99" ht="17.25" thickTop="1" thickBot="1" x14ac:dyDescent="0.3">
      <c r="A68" s="714"/>
      <c r="B68" s="662"/>
      <c r="C68" s="662"/>
      <c r="D68" s="662"/>
      <c r="E68" s="662"/>
      <c r="F68" s="662"/>
      <c r="G68" s="662"/>
      <c r="H68" s="662"/>
      <c r="I68" s="662"/>
      <c r="J68" s="662"/>
      <c r="K68" s="662"/>
      <c r="L68" s="714"/>
      <c r="M68" s="662"/>
      <c r="N68" s="662"/>
      <c r="O68" s="714"/>
      <c r="P68" s="714"/>
      <c r="Q68" s="714"/>
      <c r="R68" s="714"/>
      <c r="S68" s="714"/>
      <c r="T68" s="714"/>
      <c r="U68" s="714"/>
      <c r="V68" s="662"/>
      <c r="W68" s="714"/>
      <c r="X68" s="662"/>
      <c r="Y68" s="662"/>
      <c r="Z68" s="714"/>
      <c r="AA68" s="714"/>
      <c r="AB68" s="714"/>
      <c r="AC68" s="714"/>
      <c r="AD68" s="714"/>
      <c r="AE68" s="714"/>
      <c r="AF68" s="714"/>
      <c r="AG68" s="662"/>
      <c r="AH68" s="724"/>
      <c r="AI68" s="659"/>
      <c r="AJ68" s="661" t="s">
        <v>135</v>
      </c>
      <c r="AK68" s="725">
        <f t="shared" ref="AK68:AQ68" si="57">SUM(AK66:AK67)</f>
        <v>7</v>
      </c>
      <c r="AL68" s="725">
        <f t="shared" si="57"/>
        <v>15</v>
      </c>
      <c r="AM68" s="721">
        <f t="shared" si="57"/>
        <v>0</v>
      </c>
      <c r="AN68" s="721">
        <f t="shared" si="57"/>
        <v>15</v>
      </c>
      <c r="AO68" s="725">
        <f t="shared" si="57"/>
        <v>3</v>
      </c>
      <c r="AP68" s="725">
        <f t="shared" si="57"/>
        <v>0</v>
      </c>
      <c r="AQ68" s="725">
        <f t="shared" si="57"/>
        <v>3</v>
      </c>
      <c r="AR68" s="659"/>
      <c r="AS68" s="724"/>
      <c r="AT68" s="659"/>
      <c r="AU68" s="661" t="s">
        <v>135</v>
      </c>
      <c r="AV68" s="725">
        <f t="shared" ref="AV68:BB68" si="58">SUM(AV66:AV67)</f>
        <v>7</v>
      </c>
      <c r="AW68" s="725">
        <f t="shared" si="58"/>
        <v>15</v>
      </c>
      <c r="AX68" s="721">
        <f t="shared" si="58"/>
        <v>0</v>
      </c>
      <c r="AY68" s="721">
        <f t="shared" si="58"/>
        <v>15</v>
      </c>
      <c r="AZ68" s="725">
        <f t="shared" si="58"/>
        <v>3</v>
      </c>
      <c r="BA68" s="725">
        <f t="shared" si="58"/>
        <v>0</v>
      </c>
      <c r="BB68" s="725">
        <f t="shared" si="58"/>
        <v>3</v>
      </c>
      <c r="BC68" s="659"/>
      <c r="BD68" s="714"/>
      <c r="BE68" s="662"/>
      <c r="BF68" s="662"/>
      <c r="BG68" s="714"/>
      <c r="BH68" s="714"/>
      <c r="BI68" s="714"/>
      <c r="BJ68" s="714"/>
      <c r="BK68" s="714"/>
      <c r="BL68" s="714"/>
      <c r="BM68" s="714"/>
      <c r="BN68" s="662"/>
      <c r="BO68" s="714"/>
      <c r="BP68" s="662"/>
      <c r="BQ68" s="662"/>
      <c r="BR68" s="714"/>
      <c r="BS68" s="714"/>
      <c r="BT68" s="714"/>
      <c r="BU68" s="714"/>
      <c r="BV68" s="714"/>
      <c r="BW68" s="714"/>
      <c r="BX68" s="714"/>
      <c r="BY68" s="662"/>
      <c r="BZ68" s="714"/>
      <c r="CA68" s="662"/>
      <c r="CB68" s="662"/>
      <c r="CC68" s="714"/>
      <c r="CD68" s="714"/>
      <c r="CE68" s="714"/>
      <c r="CF68" s="714"/>
      <c r="CG68" s="714"/>
      <c r="CH68" s="714"/>
      <c r="CI68" s="714"/>
      <c r="CJ68" s="662"/>
      <c r="CK68" s="714"/>
      <c r="CL68" s="662"/>
      <c r="CM68" s="662"/>
      <c r="CN68" s="714"/>
      <c r="CO68" s="714"/>
      <c r="CP68" s="714"/>
      <c r="CQ68" s="714"/>
      <c r="CR68" s="714"/>
      <c r="CS68" s="714"/>
      <c r="CT68" s="714"/>
      <c r="CU68" s="662"/>
    </row>
    <row r="69" spans="1:99" ht="16.5" thickTop="1" x14ac:dyDescent="0.25">
      <c r="A69" s="714"/>
      <c r="B69" s="662"/>
      <c r="C69" s="662"/>
      <c r="D69" s="662"/>
      <c r="E69" s="662"/>
      <c r="F69" s="662"/>
      <c r="G69" s="662"/>
      <c r="H69" s="662"/>
      <c r="I69" s="662"/>
      <c r="J69" s="662"/>
      <c r="K69" s="662"/>
      <c r="L69" s="714"/>
      <c r="M69" s="662"/>
      <c r="N69" s="662"/>
      <c r="O69" s="714"/>
      <c r="P69" s="714"/>
      <c r="Q69" s="714"/>
      <c r="R69" s="714"/>
      <c r="S69" s="714"/>
      <c r="T69" s="714"/>
      <c r="U69" s="714"/>
      <c r="V69" s="662"/>
      <c r="W69" s="714"/>
      <c r="X69" s="662"/>
      <c r="Y69" s="662"/>
      <c r="Z69" s="714"/>
      <c r="AA69" s="714"/>
      <c r="AB69" s="714"/>
      <c r="AC69" s="714"/>
      <c r="AD69" s="714"/>
      <c r="AE69" s="714"/>
      <c r="AF69" s="714"/>
      <c r="AG69" s="662"/>
      <c r="AH69" s="708">
        <v>2</v>
      </c>
      <c r="AI69" s="689" t="s">
        <v>1130</v>
      </c>
      <c r="AJ69" s="663" t="s">
        <v>25</v>
      </c>
      <c r="AK69" s="714">
        <v>5</v>
      </c>
      <c r="AL69" s="714">
        <v>15</v>
      </c>
      <c r="AM69" s="714">
        <v>10</v>
      </c>
      <c r="AN69" s="714">
        <v>5</v>
      </c>
      <c r="AO69" s="714">
        <v>3</v>
      </c>
      <c r="AP69" s="714">
        <v>2</v>
      </c>
      <c r="AQ69" s="714">
        <v>1</v>
      </c>
      <c r="AR69" s="689" t="s">
        <v>667</v>
      </c>
      <c r="AS69" s="708">
        <v>2</v>
      </c>
      <c r="AT69" s="689" t="s">
        <v>1368</v>
      </c>
      <c r="AU69" s="689" t="s">
        <v>1369</v>
      </c>
      <c r="AV69" s="714">
        <v>5</v>
      </c>
      <c r="AW69" s="714">
        <v>15</v>
      </c>
      <c r="AX69" s="714">
        <v>10</v>
      </c>
      <c r="AY69" s="714">
        <v>5</v>
      </c>
      <c r="AZ69" s="714">
        <v>3</v>
      </c>
      <c r="BA69" s="714">
        <v>2</v>
      </c>
      <c r="BB69" s="714">
        <v>1</v>
      </c>
      <c r="BC69" s="665" t="s">
        <v>756</v>
      </c>
      <c r="BD69" s="714"/>
      <c r="BE69" s="662"/>
      <c r="BF69" s="662"/>
      <c r="BG69" s="714"/>
      <c r="BH69" s="714"/>
      <c r="BI69" s="714"/>
      <c r="BJ69" s="714"/>
      <c r="BK69" s="714"/>
      <c r="BL69" s="714"/>
      <c r="BM69" s="714"/>
      <c r="BN69" s="662"/>
      <c r="BO69" s="714"/>
      <c r="BP69" s="662"/>
      <c r="BQ69" s="662"/>
      <c r="BR69" s="714"/>
      <c r="BS69" s="714"/>
      <c r="BT69" s="714"/>
      <c r="BU69" s="714"/>
      <c r="BV69" s="714"/>
      <c r="BW69" s="714"/>
      <c r="BX69" s="714"/>
      <c r="BY69" s="662"/>
      <c r="BZ69" s="714"/>
      <c r="CA69" s="662"/>
      <c r="CB69" s="662"/>
      <c r="CC69" s="714"/>
      <c r="CD69" s="714"/>
      <c r="CE69" s="714"/>
      <c r="CF69" s="714"/>
      <c r="CG69" s="714"/>
      <c r="CH69" s="714"/>
      <c r="CI69" s="714"/>
      <c r="CJ69" s="662"/>
      <c r="CK69" s="714"/>
      <c r="CL69" s="662"/>
      <c r="CM69" s="662"/>
      <c r="CN69" s="714"/>
      <c r="CO69" s="714"/>
      <c r="CP69" s="714"/>
      <c r="CQ69" s="714"/>
      <c r="CR69" s="714"/>
      <c r="CS69" s="714"/>
      <c r="CT69" s="714"/>
      <c r="CU69" s="662"/>
    </row>
    <row r="70" spans="1:99" ht="16.5" thickBot="1" x14ac:dyDescent="0.3">
      <c r="A70" s="714"/>
      <c r="B70" s="662"/>
      <c r="C70" s="662"/>
      <c r="D70" s="662"/>
      <c r="E70" s="662"/>
      <c r="F70" s="662"/>
      <c r="G70" s="662"/>
      <c r="H70" s="662"/>
      <c r="I70" s="662"/>
      <c r="J70" s="662"/>
      <c r="K70" s="662"/>
      <c r="L70" s="714"/>
      <c r="M70" s="662"/>
      <c r="N70" s="662"/>
      <c r="O70" s="714"/>
      <c r="P70" s="714"/>
      <c r="Q70" s="714"/>
      <c r="R70" s="714"/>
      <c r="S70" s="714"/>
      <c r="T70" s="714"/>
      <c r="U70" s="714"/>
      <c r="V70" s="662"/>
      <c r="W70" s="714"/>
      <c r="X70" s="662"/>
      <c r="Y70" s="662"/>
      <c r="Z70" s="714"/>
      <c r="AA70" s="714"/>
      <c r="AB70" s="714"/>
      <c r="AC70" s="714"/>
      <c r="AD70" s="714"/>
      <c r="AE70" s="714"/>
      <c r="AF70" s="714"/>
      <c r="AG70" s="662"/>
      <c r="AH70" s="708">
        <v>2</v>
      </c>
      <c r="AI70" s="689" t="s">
        <v>1370</v>
      </c>
      <c r="AJ70" s="663" t="s">
        <v>1181</v>
      </c>
      <c r="AK70" s="708">
        <v>2</v>
      </c>
      <c r="AL70" s="708">
        <v>0</v>
      </c>
      <c r="AM70" s="708">
        <v>0</v>
      </c>
      <c r="AN70" s="708">
        <v>0</v>
      </c>
      <c r="AO70" s="708">
        <v>0</v>
      </c>
      <c r="AP70" s="708">
        <v>0</v>
      </c>
      <c r="AQ70" s="708">
        <v>0</v>
      </c>
      <c r="AR70" s="689" t="s">
        <v>101</v>
      </c>
      <c r="AS70" s="708">
        <v>2</v>
      </c>
      <c r="AT70" s="689" t="s">
        <v>1371</v>
      </c>
      <c r="AU70" s="689" t="s">
        <v>1183</v>
      </c>
      <c r="AV70" s="708">
        <v>2</v>
      </c>
      <c r="AW70" s="708">
        <v>0</v>
      </c>
      <c r="AX70" s="708">
        <v>0</v>
      </c>
      <c r="AY70" s="708">
        <v>0</v>
      </c>
      <c r="AZ70" s="708">
        <v>0</v>
      </c>
      <c r="BA70" s="708">
        <v>0</v>
      </c>
      <c r="BB70" s="708">
        <v>0</v>
      </c>
      <c r="BC70" s="665" t="s">
        <v>760</v>
      </c>
      <c r="BD70" s="714"/>
      <c r="BE70" s="662"/>
      <c r="BF70" s="662"/>
      <c r="BG70" s="714"/>
      <c r="BH70" s="714"/>
      <c r="BI70" s="714"/>
      <c r="BJ70" s="714"/>
      <c r="BK70" s="714"/>
      <c r="BL70" s="714"/>
      <c r="BM70" s="714"/>
      <c r="BN70" s="662"/>
      <c r="BO70" s="714"/>
      <c r="BP70" s="662"/>
      <c r="BQ70" s="662"/>
      <c r="BR70" s="714"/>
      <c r="BS70" s="714"/>
      <c r="BT70" s="714"/>
      <c r="BU70" s="714"/>
      <c r="BV70" s="714"/>
      <c r="BW70" s="714"/>
      <c r="BX70" s="714"/>
      <c r="BY70" s="662"/>
      <c r="BZ70" s="714"/>
      <c r="CA70" s="662"/>
      <c r="CB70" s="662"/>
      <c r="CC70" s="714"/>
      <c r="CD70" s="714"/>
      <c r="CE70" s="714"/>
      <c r="CF70" s="714"/>
      <c r="CG70" s="714"/>
      <c r="CH70" s="714"/>
      <c r="CI70" s="714"/>
      <c r="CJ70" s="662"/>
      <c r="CK70" s="714"/>
      <c r="CL70" s="662"/>
      <c r="CM70" s="662"/>
      <c r="CN70" s="714"/>
      <c r="CO70" s="714"/>
      <c r="CP70" s="714"/>
      <c r="CQ70" s="714"/>
      <c r="CR70" s="714"/>
      <c r="CS70" s="714"/>
      <c r="CT70" s="714"/>
      <c r="CU70" s="662"/>
    </row>
    <row r="71" spans="1:99" ht="17.25" thickTop="1" thickBot="1" x14ac:dyDescent="0.3">
      <c r="A71" s="714"/>
      <c r="B71" s="662"/>
      <c r="C71" s="662"/>
      <c r="D71" s="662"/>
      <c r="E71" s="662"/>
      <c r="F71" s="662"/>
      <c r="G71" s="662"/>
      <c r="H71" s="662"/>
      <c r="I71" s="662"/>
      <c r="J71" s="662"/>
      <c r="K71" s="662"/>
      <c r="L71" s="714"/>
      <c r="M71" s="662"/>
      <c r="N71" s="662"/>
      <c r="O71" s="714"/>
      <c r="P71" s="714"/>
      <c r="Q71" s="714"/>
      <c r="R71" s="714"/>
      <c r="S71" s="714"/>
      <c r="T71" s="714"/>
      <c r="U71" s="714"/>
      <c r="V71" s="662"/>
      <c r="W71" s="714"/>
      <c r="X71" s="662"/>
      <c r="Y71" s="662"/>
      <c r="Z71" s="714"/>
      <c r="AA71" s="714"/>
      <c r="AB71" s="714"/>
      <c r="AC71" s="714"/>
      <c r="AD71" s="714"/>
      <c r="AE71" s="714"/>
      <c r="AF71" s="714"/>
      <c r="AG71" s="662"/>
      <c r="AH71" s="724"/>
      <c r="AI71" s="659"/>
      <c r="AJ71" s="661" t="s">
        <v>135</v>
      </c>
      <c r="AK71" s="725">
        <f t="shared" ref="AK71:AQ71" si="59">SUM(AK69:AK70)</f>
        <v>7</v>
      </c>
      <c r="AL71" s="725">
        <f t="shared" si="59"/>
        <v>15</v>
      </c>
      <c r="AM71" s="721">
        <f t="shared" si="59"/>
        <v>10</v>
      </c>
      <c r="AN71" s="721">
        <f t="shared" si="59"/>
        <v>5</v>
      </c>
      <c r="AO71" s="725">
        <f t="shared" si="59"/>
        <v>3</v>
      </c>
      <c r="AP71" s="725">
        <f t="shared" si="59"/>
        <v>2</v>
      </c>
      <c r="AQ71" s="725">
        <f t="shared" si="59"/>
        <v>1</v>
      </c>
      <c r="AR71" s="659"/>
      <c r="AS71" s="724"/>
      <c r="AT71" s="659"/>
      <c r="AU71" s="661" t="s">
        <v>135</v>
      </c>
      <c r="AV71" s="725">
        <f t="shared" ref="AV71:BB71" si="60">SUM(AV69:AV70)</f>
        <v>7</v>
      </c>
      <c r="AW71" s="725">
        <f t="shared" si="60"/>
        <v>15</v>
      </c>
      <c r="AX71" s="721">
        <f t="shared" si="60"/>
        <v>10</v>
      </c>
      <c r="AY71" s="721">
        <f t="shared" si="60"/>
        <v>5</v>
      </c>
      <c r="AZ71" s="725">
        <f t="shared" si="60"/>
        <v>3</v>
      </c>
      <c r="BA71" s="725">
        <f t="shared" si="60"/>
        <v>2</v>
      </c>
      <c r="BB71" s="725">
        <f t="shared" si="60"/>
        <v>1</v>
      </c>
      <c r="BC71" s="659"/>
      <c r="BD71" s="714"/>
      <c r="BE71" s="662"/>
      <c r="BF71" s="662"/>
      <c r="BG71" s="714"/>
      <c r="BH71" s="714"/>
      <c r="BI71" s="714"/>
      <c r="BJ71" s="714"/>
      <c r="BK71" s="714"/>
      <c r="BL71" s="714"/>
      <c r="BM71" s="714"/>
      <c r="BN71" s="662"/>
      <c r="BO71" s="714"/>
      <c r="BP71" s="662"/>
      <c r="BQ71" s="662"/>
      <c r="BR71" s="714"/>
      <c r="BS71" s="714"/>
      <c r="BT71" s="714"/>
      <c r="BU71" s="714"/>
      <c r="BV71" s="714"/>
      <c r="BW71" s="714"/>
      <c r="BX71" s="714"/>
      <c r="BY71" s="662"/>
      <c r="BZ71" s="714"/>
      <c r="CA71" s="662"/>
      <c r="CB71" s="662"/>
      <c r="CC71" s="714"/>
      <c r="CD71" s="714"/>
      <c r="CE71" s="714"/>
      <c r="CF71" s="714"/>
      <c r="CG71" s="714"/>
      <c r="CH71" s="714"/>
      <c r="CI71" s="714"/>
      <c r="CJ71" s="662"/>
      <c r="CK71" s="714"/>
      <c r="CL71" s="662"/>
      <c r="CM71" s="662"/>
      <c r="CN71" s="714"/>
      <c r="CO71" s="714"/>
      <c r="CP71" s="714"/>
      <c r="CQ71" s="714"/>
      <c r="CR71" s="714"/>
      <c r="CS71" s="714"/>
      <c r="CT71" s="714"/>
      <c r="CU71" s="662"/>
    </row>
    <row r="72" spans="1:99" ht="16.5" thickTop="1" x14ac:dyDescent="0.25">
      <c r="A72" s="714"/>
      <c r="B72" s="662"/>
      <c r="C72" s="662"/>
      <c r="D72" s="662"/>
      <c r="E72" s="662"/>
      <c r="F72" s="662"/>
      <c r="G72" s="662"/>
      <c r="H72" s="662"/>
      <c r="I72" s="662"/>
      <c r="J72" s="662"/>
      <c r="K72" s="662"/>
      <c r="L72" s="714"/>
      <c r="M72" s="662"/>
      <c r="N72" s="662"/>
      <c r="O72" s="714"/>
      <c r="P72" s="714"/>
      <c r="Q72" s="714"/>
      <c r="R72" s="714"/>
      <c r="S72" s="714"/>
      <c r="T72" s="714"/>
      <c r="U72" s="714"/>
      <c r="V72" s="662"/>
      <c r="W72" s="714"/>
      <c r="X72" s="662"/>
      <c r="Y72" s="662"/>
      <c r="Z72" s="714"/>
      <c r="AA72" s="714"/>
      <c r="AB72" s="714"/>
      <c r="AC72" s="714"/>
      <c r="AD72" s="714"/>
      <c r="AE72" s="714"/>
      <c r="AF72" s="714"/>
      <c r="AG72" s="662"/>
      <c r="AH72" s="732">
        <v>3</v>
      </c>
      <c r="AI72" s="689" t="s">
        <v>1217</v>
      </c>
      <c r="AJ72" s="733" t="s">
        <v>235</v>
      </c>
      <c r="AK72" s="714">
        <v>4</v>
      </c>
      <c r="AL72" s="714">
        <v>15</v>
      </c>
      <c r="AM72" s="708">
        <v>5</v>
      </c>
      <c r="AN72" s="708">
        <v>10</v>
      </c>
      <c r="AO72" s="714">
        <v>3</v>
      </c>
      <c r="AP72" s="714">
        <v>1</v>
      </c>
      <c r="AQ72" s="714">
        <v>2</v>
      </c>
      <c r="AR72" s="689" t="s">
        <v>101</v>
      </c>
      <c r="AS72" s="708">
        <v>3</v>
      </c>
      <c r="AT72" s="689" t="s">
        <v>1372</v>
      </c>
      <c r="AU72" s="689" t="s">
        <v>1373</v>
      </c>
      <c r="AV72" s="714">
        <v>4</v>
      </c>
      <c r="AW72" s="714">
        <v>15</v>
      </c>
      <c r="AX72" s="708">
        <v>5</v>
      </c>
      <c r="AY72" s="708">
        <v>10</v>
      </c>
      <c r="AZ72" s="714">
        <v>3</v>
      </c>
      <c r="BA72" s="714">
        <v>1</v>
      </c>
      <c r="BB72" s="714">
        <v>2</v>
      </c>
      <c r="BC72" s="665" t="s">
        <v>760</v>
      </c>
      <c r="BD72" s="714"/>
      <c r="BE72" s="662"/>
      <c r="BF72" s="662"/>
      <c r="BG72" s="714"/>
      <c r="BH72" s="714"/>
      <c r="BI72" s="714"/>
      <c r="BJ72" s="714"/>
      <c r="BK72" s="714"/>
      <c r="BL72" s="714"/>
      <c r="BM72" s="714"/>
      <c r="BN72" s="662"/>
      <c r="BO72" s="714"/>
      <c r="BP72" s="662"/>
      <c r="BQ72" s="662"/>
      <c r="BR72" s="714"/>
      <c r="BS72" s="714"/>
      <c r="BT72" s="714"/>
      <c r="BU72" s="714"/>
      <c r="BV72" s="714"/>
      <c r="BW72" s="714"/>
      <c r="BX72" s="714"/>
      <c r="BY72" s="662"/>
      <c r="BZ72" s="714"/>
      <c r="CA72" s="662"/>
      <c r="CB72" s="662"/>
      <c r="CC72" s="714"/>
      <c r="CD72" s="714"/>
      <c r="CE72" s="714"/>
      <c r="CF72" s="714"/>
      <c r="CG72" s="714"/>
      <c r="CH72" s="714"/>
      <c r="CI72" s="714"/>
      <c r="CJ72" s="662"/>
      <c r="CK72" s="714"/>
      <c r="CL72" s="662"/>
      <c r="CM72" s="662"/>
      <c r="CN72" s="714"/>
      <c r="CO72" s="714"/>
      <c r="CP72" s="714"/>
      <c r="CQ72" s="714"/>
      <c r="CR72" s="714"/>
      <c r="CS72" s="714"/>
      <c r="CT72" s="714"/>
      <c r="CU72" s="662"/>
    </row>
    <row r="73" spans="1:99" x14ac:dyDescent="0.25">
      <c r="A73" s="714"/>
      <c r="B73" s="662"/>
      <c r="C73" s="662"/>
      <c r="D73" s="662"/>
      <c r="E73" s="662"/>
      <c r="F73" s="662"/>
      <c r="G73" s="662"/>
      <c r="H73" s="662"/>
      <c r="I73" s="662"/>
      <c r="J73" s="662"/>
      <c r="K73" s="662"/>
      <c r="L73" s="714"/>
      <c r="M73" s="662"/>
      <c r="N73" s="662"/>
      <c r="O73" s="714"/>
      <c r="P73" s="714"/>
      <c r="Q73" s="714"/>
      <c r="R73" s="714"/>
      <c r="S73" s="714"/>
      <c r="T73" s="714"/>
      <c r="U73" s="714"/>
      <c r="V73" s="662"/>
      <c r="W73" s="714"/>
      <c r="X73" s="662"/>
      <c r="Y73" s="662"/>
      <c r="Z73" s="714"/>
      <c r="AA73" s="714"/>
      <c r="AB73" s="714"/>
      <c r="AC73" s="714"/>
      <c r="AD73" s="714"/>
      <c r="AE73" s="714"/>
      <c r="AF73" s="714"/>
      <c r="AG73" s="662"/>
      <c r="AH73" s="732">
        <v>3</v>
      </c>
      <c r="AI73" s="689" t="s">
        <v>1374</v>
      </c>
      <c r="AJ73" s="733" t="s">
        <v>1375</v>
      </c>
      <c r="AK73" s="714">
        <v>4</v>
      </c>
      <c r="AL73" s="714">
        <v>15</v>
      </c>
      <c r="AM73" s="714">
        <v>5</v>
      </c>
      <c r="AN73" s="714">
        <v>10</v>
      </c>
      <c r="AO73" s="714">
        <v>3</v>
      </c>
      <c r="AP73" s="714">
        <v>1</v>
      </c>
      <c r="AQ73" s="714">
        <v>2</v>
      </c>
      <c r="AR73" s="689" t="s">
        <v>667</v>
      </c>
      <c r="AS73" s="708">
        <v>3</v>
      </c>
      <c r="AT73" s="689" t="s">
        <v>1376</v>
      </c>
      <c r="AU73" s="689" t="s">
        <v>1377</v>
      </c>
      <c r="AV73" s="714">
        <v>4</v>
      </c>
      <c r="AW73" s="714">
        <v>15</v>
      </c>
      <c r="AX73" s="714">
        <v>5</v>
      </c>
      <c r="AY73" s="714">
        <v>10</v>
      </c>
      <c r="AZ73" s="714">
        <v>3</v>
      </c>
      <c r="BA73" s="714">
        <v>1</v>
      </c>
      <c r="BB73" s="714">
        <v>2</v>
      </c>
      <c r="BC73" s="665" t="s">
        <v>756</v>
      </c>
      <c r="BD73" s="714"/>
      <c r="BE73" s="662"/>
      <c r="BF73" s="662"/>
      <c r="BG73" s="714"/>
      <c r="BH73" s="714"/>
      <c r="BI73" s="714"/>
      <c r="BJ73" s="714"/>
      <c r="BK73" s="714"/>
      <c r="BL73" s="714"/>
      <c r="BM73" s="714"/>
      <c r="BN73" s="662"/>
      <c r="BO73" s="714"/>
      <c r="BP73" s="662"/>
      <c r="BQ73" s="662"/>
      <c r="BR73" s="714"/>
      <c r="BS73" s="714"/>
      <c r="BT73" s="714"/>
      <c r="BU73" s="714"/>
      <c r="BV73" s="714"/>
      <c r="BW73" s="714"/>
      <c r="BX73" s="714"/>
      <c r="BY73" s="662"/>
      <c r="BZ73" s="714"/>
      <c r="CA73" s="662"/>
      <c r="CB73" s="662"/>
      <c r="CC73" s="714"/>
      <c r="CD73" s="714"/>
      <c r="CE73" s="714"/>
      <c r="CF73" s="714"/>
      <c r="CG73" s="714"/>
      <c r="CH73" s="714"/>
      <c r="CI73" s="714"/>
      <c r="CJ73" s="662"/>
      <c r="CK73" s="714"/>
      <c r="CL73" s="662"/>
      <c r="CM73" s="662"/>
      <c r="CN73" s="714"/>
      <c r="CO73" s="714"/>
      <c r="CP73" s="714"/>
      <c r="CQ73" s="714"/>
      <c r="CR73" s="714"/>
      <c r="CS73" s="714"/>
      <c r="CT73" s="714"/>
      <c r="CU73" s="662"/>
    </row>
    <row r="74" spans="1:99" x14ac:dyDescent="0.25">
      <c r="A74" s="714"/>
      <c r="B74" s="662"/>
      <c r="C74" s="662"/>
      <c r="D74" s="662"/>
      <c r="E74" s="662"/>
      <c r="F74" s="662"/>
      <c r="G74" s="662"/>
      <c r="H74" s="662"/>
      <c r="I74" s="662"/>
      <c r="J74" s="662"/>
      <c r="K74" s="662"/>
      <c r="L74" s="714"/>
      <c r="M74" s="662"/>
      <c r="N74" s="662"/>
      <c r="O74" s="714"/>
      <c r="P74" s="714"/>
      <c r="Q74" s="714"/>
      <c r="R74" s="714"/>
      <c r="S74" s="714"/>
      <c r="T74" s="714"/>
      <c r="U74" s="714"/>
      <c r="V74" s="662"/>
      <c r="W74" s="714"/>
      <c r="X74" s="662"/>
      <c r="Y74" s="662"/>
      <c r="Z74" s="714"/>
      <c r="AA74" s="714"/>
      <c r="AB74" s="714"/>
      <c r="AC74" s="714"/>
      <c r="AD74" s="714"/>
      <c r="AE74" s="714"/>
      <c r="AF74" s="714"/>
      <c r="AG74" s="662"/>
      <c r="AH74" s="732">
        <v>3</v>
      </c>
      <c r="AI74" s="689"/>
      <c r="AJ74" s="734" t="s">
        <v>888</v>
      </c>
      <c r="AK74" s="714">
        <v>4</v>
      </c>
      <c r="AL74" s="714">
        <v>15</v>
      </c>
      <c r="AM74" s="714">
        <v>0</v>
      </c>
      <c r="AN74" s="714">
        <v>15</v>
      </c>
      <c r="AO74" s="714">
        <v>3</v>
      </c>
      <c r="AP74" s="714">
        <v>0</v>
      </c>
      <c r="AQ74" s="714">
        <v>3</v>
      </c>
      <c r="AR74" s="689" t="s">
        <v>101</v>
      </c>
      <c r="AS74" s="708">
        <v>3</v>
      </c>
      <c r="AT74" s="689"/>
      <c r="AU74" s="688" t="s">
        <v>843</v>
      </c>
      <c r="AV74" s="714">
        <v>4</v>
      </c>
      <c r="AW74" s="714">
        <v>15</v>
      </c>
      <c r="AX74" s="714">
        <v>0</v>
      </c>
      <c r="AY74" s="714">
        <v>15</v>
      </c>
      <c r="AZ74" s="714">
        <v>3</v>
      </c>
      <c r="BA74" s="714">
        <v>0</v>
      </c>
      <c r="BB74" s="714">
        <v>3</v>
      </c>
      <c r="BC74" s="665" t="s">
        <v>760</v>
      </c>
      <c r="BD74" s="714"/>
      <c r="BE74" s="662"/>
      <c r="BF74" s="662"/>
      <c r="BG74" s="714"/>
      <c r="BH74" s="714"/>
      <c r="BI74" s="714"/>
      <c r="BJ74" s="714"/>
      <c r="BK74" s="714"/>
      <c r="BL74" s="714"/>
      <c r="BM74" s="714"/>
      <c r="BN74" s="662"/>
      <c r="BO74" s="714"/>
      <c r="BP74" s="662"/>
      <c r="BQ74" s="662"/>
      <c r="BR74" s="714"/>
      <c r="BS74" s="714"/>
      <c r="BT74" s="714"/>
      <c r="BU74" s="714"/>
      <c r="BV74" s="714"/>
      <c r="BW74" s="714"/>
      <c r="BX74" s="714"/>
      <c r="BY74" s="662"/>
      <c r="BZ74" s="714"/>
      <c r="CA74" s="662"/>
      <c r="CB74" s="662"/>
      <c r="CC74" s="714"/>
      <c r="CD74" s="714"/>
      <c r="CE74" s="714"/>
      <c r="CF74" s="714"/>
      <c r="CG74" s="714"/>
      <c r="CH74" s="714"/>
      <c r="CI74" s="714"/>
      <c r="CJ74" s="662"/>
      <c r="CK74" s="714"/>
      <c r="CL74" s="662"/>
      <c r="CM74" s="662"/>
      <c r="CN74" s="714"/>
      <c r="CO74" s="714"/>
      <c r="CP74" s="714"/>
      <c r="CQ74" s="714"/>
      <c r="CR74" s="714"/>
      <c r="CS74" s="714"/>
      <c r="CT74" s="714"/>
      <c r="CU74" s="662"/>
    </row>
    <row r="75" spans="1:99" ht="16.5" thickBot="1" x14ac:dyDescent="0.3">
      <c r="A75" s="714"/>
      <c r="B75" s="662"/>
      <c r="C75" s="662"/>
      <c r="D75" s="662"/>
      <c r="E75" s="662"/>
      <c r="F75" s="662"/>
      <c r="G75" s="662"/>
      <c r="H75" s="662"/>
      <c r="I75" s="662"/>
      <c r="J75" s="662"/>
      <c r="K75" s="662"/>
      <c r="L75" s="714"/>
      <c r="M75" s="662"/>
      <c r="N75" s="662"/>
      <c r="O75" s="714"/>
      <c r="P75" s="714"/>
      <c r="Q75" s="714"/>
      <c r="R75" s="714"/>
      <c r="S75" s="714"/>
      <c r="T75" s="714"/>
      <c r="U75" s="714"/>
      <c r="V75" s="662"/>
      <c r="W75" s="714"/>
      <c r="X75" s="662"/>
      <c r="Y75" s="662"/>
      <c r="Z75" s="714"/>
      <c r="AA75" s="714"/>
      <c r="AB75" s="714"/>
      <c r="AC75" s="714"/>
      <c r="AD75" s="714"/>
      <c r="AE75" s="714"/>
      <c r="AF75" s="714"/>
      <c r="AG75" s="662"/>
      <c r="AH75" s="732">
        <v>3</v>
      </c>
      <c r="AI75" s="689" t="s">
        <v>1378</v>
      </c>
      <c r="AJ75" s="733" t="s">
        <v>1248</v>
      </c>
      <c r="AK75" s="708">
        <v>5</v>
      </c>
      <c r="AL75" s="708">
        <v>0</v>
      </c>
      <c r="AM75" s="708">
        <v>0</v>
      </c>
      <c r="AN75" s="708">
        <v>0</v>
      </c>
      <c r="AO75" s="708">
        <v>0</v>
      </c>
      <c r="AP75" s="708">
        <v>0</v>
      </c>
      <c r="AQ75" s="708">
        <v>0</v>
      </c>
      <c r="AR75" s="689" t="s">
        <v>101</v>
      </c>
      <c r="AS75" s="708">
        <v>3</v>
      </c>
      <c r="AT75" s="689" t="s">
        <v>1379</v>
      </c>
      <c r="AU75" s="689" t="s">
        <v>1250</v>
      </c>
      <c r="AV75" s="708">
        <v>5</v>
      </c>
      <c r="AW75" s="708">
        <v>0</v>
      </c>
      <c r="AX75" s="708">
        <v>0</v>
      </c>
      <c r="AY75" s="708">
        <v>0</v>
      </c>
      <c r="AZ75" s="708">
        <v>0</v>
      </c>
      <c r="BA75" s="708">
        <v>0</v>
      </c>
      <c r="BB75" s="708">
        <v>0</v>
      </c>
      <c r="BC75" s="665" t="s">
        <v>760</v>
      </c>
      <c r="BD75" s="714"/>
      <c r="BE75" s="662"/>
      <c r="BF75" s="662"/>
      <c r="BG75" s="714"/>
      <c r="BH75" s="714"/>
      <c r="BI75" s="714"/>
      <c r="BJ75" s="714"/>
      <c r="BK75" s="714"/>
      <c r="BL75" s="714"/>
      <c r="BM75" s="714"/>
      <c r="BN75" s="662"/>
      <c r="BO75" s="714"/>
      <c r="BP75" s="662"/>
      <c r="BQ75" s="662"/>
      <c r="BR75" s="714"/>
      <c r="BS75" s="714"/>
      <c r="BT75" s="714"/>
      <c r="BU75" s="714"/>
      <c r="BV75" s="714"/>
      <c r="BW75" s="714"/>
      <c r="BX75" s="714"/>
      <c r="BY75" s="662"/>
      <c r="BZ75" s="714"/>
      <c r="CA75" s="662"/>
      <c r="CB75" s="662"/>
      <c r="CC75" s="714"/>
      <c r="CD75" s="714"/>
      <c r="CE75" s="714"/>
      <c r="CF75" s="714"/>
      <c r="CG75" s="714"/>
      <c r="CH75" s="714"/>
      <c r="CI75" s="714"/>
      <c r="CJ75" s="662"/>
      <c r="CK75" s="714"/>
      <c r="CL75" s="662"/>
      <c r="CM75" s="662"/>
      <c r="CN75" s="714"/>
      <c r="CO75" s="714"/>
      <c r="CP75" s="714"/>
      <c r="CQ75" s="714"/>
      <c r="CR75" s="714"/>
      <c r="CS75" s="714"/>
      <c r="CT75" s="714"/>
      <c r="CU75" s="662"/>
    </row>
    <row r="76" spans="1:99" ht="17.25" thickTop="1" thickBot="1" x14ac:dyDescent="0.3">
      <c r="A76" s="714"/>
      <c r="B76" s="662"/>
      <c r="C76" s="662"/>
      <c r="D76" s="662"/>
      <c r="E76" s="662"/>
      <c r="F76" s="662"/>
      <c r="G76" s="662"/>
      <c r="H76" s="662"/>
      <c r="I76" s="662"/>
      <c r="J76" s="662"/>
      <c r="K76" s="662"/>
      <c r="L76" s="714"/>
      <c r="M76" s="662"/>
      <c r="N76" s="662"/>
      <c r="O76" s="714"/>
      <c r="P76" s="714"/>
      <c r="Q76" s="714"/>
      <c r="R76" s="714"/>
      <c r="S76" s="714"/>
      <c r="T76" s="714"/>
      <c r="U76" s="714"/>
      <c r="V76" s="662"/>
      <c r="W76" s="714"/>
      <c r="X76" s="662"/>
      <c r="Y76" s="662"/>
      <c r="Z76" s="714"/>
      <c r="AA76" s="714"/>
      <c r="AB76" s="714"/>
      <c r="AC76" s="714"/>
      <c r="AD76" s="714"/>
      <c r="AE76" s="714"/>
      <c r="AF76" s="714"/>
      <c r="AG76" s="662"/>
      <c r="AH76" s="724"/>
      <c r="AI76" s="659"/>
      <c r="AJ76" s="661" t="s">
        <v>135</v>
      </c>
      <c r="AK76" s="725">
        <f t="shared" ref="AK76:AQ76" si="61">SUM(AK72:AK75)</f>
        <v>17</v>
      </c>
      <c r="AL76" s="725">
        <f t="shared" si="61"/>
        <v>45</v>
      </c>
      <c r="AM76" s="721">
        <f t="shared" si="61"/>
        <v>10</v>
      </c>
      <c r="AN76" s="721">
        <f t="shared" si="61"/>
        <v>35</v>
      </c>
      <c r="AO76" s="725">
        <f t="shared" si="61"/>
        <v>9</v>
      </c>
      <c r="AP76" s="725">
        <f t="shared" si="61"/>
        <v>2</v>
      </c>
      <c r="AQ76" s="725">
        <f t="shared" si="61"/>
        <v>7</v>
      </c>
      <c r="AR76" s="659"/>
      <c r="AS76" s="724"/>
      <c r="AT76" s="659"/>
      <c r="AU76" s="661" t="s">
        <v>135</v>
      </c>
      <c r="AV76" s="725">
        <f t="shared" ref="AV76:BB76" si="62">SUM(AV72:AV75)</f>
        <v>17</v>
      </c>
      <c r="AW76" s="725">
        <f t="shared" si="62"/>
        <v>45</v>
      </c>
      <c r="AX76" s="721">
        <f t="shared" si="62"/>
        <v>10</v>
      </c>
      <c r="AY76" s="721">
        <f t="shared" si="62"/>
        <v>35</v>
      </c>
      <c r="AZ76" s="725">
        <f t="shared" si="62"/>
        <v>9</v>
      </c>
      <c r="BA76" s="725">
        <f t="shared" si="62"/>
        <v>2</v>
      </c>
      <c r="BB76" s="725">
        <f t="shared" si="62"/>
        <v>7</v>
      </c>
      <c r="BC76" s="659"/>
      <c r="BD76" s="714"/>
      <c r="BE76" s="662"/>
      <c r="BF76" s="662"/>
      <c r="BG76" s="714"/>
      <c r="BH76" s="714"/>
      <c r="BI76" s="714"/>
      <c r="BJ76" s="714"/>
      <c r="BK76" s="714"/>
      <c r="BL76" s="714"/>
      <c r="BM76" s="714"/>
      <c r="BN76" s="662"/>
      <c r="BO76" s="714"/>
      <c r="BP76" s="662"/>
      <c r="BQ76" s="662"/>
      <c r="BR76" s="714"/>
      <c r="BS76" s="714"/>
      <c r="BT76" s="714"/>
      <c r="BU76" s="714"/>
      <c r="BV76" s="714"/>
      <c r="BW76" s="714"/>
      <c r="BX76" s="714"/>
      <c r="BY76" s="662"/>
      <c r="BZ76" s="714"/>
      <c r="CA76" s="662"/>
      <c r="CB76" s="662"/>
      <c r="CC76" s="714"/>
      <c r="CD76" s="714"/>
      <c r="CE76" s="714"/>
      <c r="CF76" s="714"/>
      <c r="CG76" s="714"/>
      <c r="CH76" s="714"/>
      <c r="CI76" s="714"/>
      <c r="CJ76" s="662"/>
      <c r="CK76" s="714"/>
      <c r="CL76" s="662"/>
      <c r="CM76" s="662"/>
      <c r="CN76" s="714"/>
      <c r="CO76" s="714"/>
      <c r="CP76" s="714"/>
      <c r="CQ76" s="714"/>
      <c r="CR76" s="714"/>
      <c r="CS76" s="714"/>
      <c r="CT76" s="714"/>
      <c r="CU76" s="662"/>
    </row>
    <row r="77" spans="1:99" ht="16.5" thickTop="1" x14ac:dyDescent="0.25">
      <c r="A77" s="714"/>
      <c r="B77" s="662"/>
      <c r="C77" s="662"/>
      <c r="D77" s="662"/>
      <c r="E77" s="662"/>
      <c r="F77" s="662"/>
      <c r="G77" s="662"/>
      <c r="H77" s="662"/>
      <c r="I77" s="662"/>
      <c r="J77" s="662"/>
      <c r="K77" s="662"/>
      <c r="L77" s="714"/>
      <c r="M77" s="662"/>
      <c r="N77" s="662"/>
      <c r="O77" s="714"/>
      <c r="P77" s="714"/>
      <c r="Q77" s="714"/>
      <c r="R77" s="714"/>
      <c r="S77" s="714"/>
      <c r="T77" s="714"/>
      <c r="U77" s="714"/>
      <c r="V77" s="662"/>
      <c r="W77" s="714"/>
      <c r="X77" s="662"/>
      <c r="Y77" s="662"/>
      <c r="Z77" s="714"/>
      <c r="AA77" s="714"/>
      <c r="AB77" s="714"/>
      <c r="AC77" s="714"/>
      <c r="AD77" s="714"/>
      <c r="AE77" s="714"/>
      <c r="AF77" s="714"/>
      <c r="AG77" s="662"/>
      <c r="AH77" s="708">
        <v>4</v>
      </c>
      <c r="AI77" s="689" t="s">
        <v>1380</v>
      </c>
      <c r="AJ77" s="662" t="s">
        <v>237</v>
      </c>
      <c r="AK77" s="714">
        <v>4</v>
      </c>
      <c r="AL77" s="714">
        <v>15</v>
      </c>
      <c r="AM77" s="714">
        <v>5</v>
      </c>
      <c r="AN77" s="714">
        <v>10</v>
      </c>
      <c r="AO77" s="714">
        <v>3</v>
      </c>
      <c r="AP77" s="714">
        <v>1</v>
      </c>
      <c r="AQ77" s="714">
        <v>2</v>
      </c>
      <c r="AR77" s="689" t="s">
        <v>101</v>
      </c>
      <c r="AS77" s="708">
        <v>4</v>
      </c>
      <c r="AT77" s="689" t="s">
        <v>1381</v>
      </c>
      <c r="AU77" s="689" t="s">
        <v>1382</v>
      </c>
      <c r="AV77" s="714">
        <v>4</v>
      </c>
      <c r="AW77" s="714">
        <v>15</v>
      </c>
      <c r="AX77" s="714">
        <v>5</v>
      </c>
      <c r="AY77" s="714">
        <v>10</v>
      </c>
      <c r="AZ77" s="714">
        <v>3</v>
      </c>
      <c r="BA77" s="714">
        <v>1</v>
      </c>
      <c r="BB77" s="714">
        <v>2</v>
      </c>
      <c r="BC77" s="665" t="s">
        <v>760</v>
      </c>
      <c r="BD77" s="714"/>
      <c r="BE77" s="662"/>
      <c r="BF77" s="662"/>
      <c r="BG77" s="714"/>
      <c r="BH77" s="714"/>
      <c r="BI77" s="714"/>
      <c r="BJ77" s="714"/>
      <c r="BK77" s="714"/>
      <c r="BL77" s="714"/>
      <c r="BM77" s="714"/>
      <c r="BN77" s="662"/>
      <c r="BO77" s="714"/>
      <c r="BP77" s="662"/>
      <c r="BQ77" s="662"/>
      <c r="BR77" s="714"/>
      <c r="BS77" s="714"/>
      <c r="BT77" s="714"/>
      <c r="BU77" s="714"/>
      <c r="BV77" s="714"/>
      <c r="BW77" s="714"/>
      <c r="BX77" s="714"/>
      <c r="BY77" s="662"/>
      <c r="BZ77" s="714"/>
      <c r="CA77" s="662"/>
      <c r="CB77" s="662"/>
      <c r="CC77" s="714"/>
      <c r="CD77" s="714"/>
      <c r="CE77" s="714"/>
      <c r="CF77" s="714"/>
      <c r="CG77" s="714"/>
      <c r="CH77" s="714"/>
      <c r="CI77" s="714"/>
      <c r="CJ77" s="662"/>
      <c r="CK77" s="714"/>
      <c r="CL77" s="662"/>
      <c r="CM77" s="662"/>
      <c r="CN77" s="714"/>
      <c r="CO77" s="714"/>
      <c r="CP77" s="714"/>
      <c r="CQ77" s="714"/>
      <c r="CR77" s="714"/>
      <c r="CS77" s="714"/>
      <c r="CT77" s="714"/>
      <c r="CU77" s="662"/>
    </row>
    <row r="78" spans="1:99" x14ac:dyDescent="0.25">
      <c r="A78" s="714"/>
      <c r="B78" s="662"/>
      <c r="C78" s="662"/>
      <c r="D78" s="662"/>
      <c r="E78" s="662"/>
      <c r="F78" s="662"/>
      <c r="G78" s="662"/>
      <c r="H78" s="662"/>
      <c r="I78" s="662"/>
      <c r="J78" s="662"/>
      <c r="K78" s="662"/>
      <c r="L78" s="714"/>
      <c r="M78" s="662"/>
      <c r="N78" s="662"/>
      <c r="O78" s="714"/>
      <c r="P78" s="714"/>
      <c r="Q78" s="714"/>
      <c r="R78" s="714"/>
      <c r="S78" s="714"/>
      <c r="T78" s="714"/>
      <c r="U78" s="714"/>
      <c r="V78" s="662"/>
      <c r="W78" s="714"/>
      <c r="X78" s="662"/>
      <c r="Y78" s="662"/>
      <c r="Z78" s="714"/>
      <c r="AA78" s="714"/>
      <c r="AB78" s="714"/>
      <c r="AC78" s="714"/>
      <c r="AD78" s="714"/>
      <c r="AE78" s="714"/>
      <c r="AF78" s="714"/>
      <c r="AG78" s="662"/>
      <c r="AH78" s="708">
        <v>4</v>
      </c>
      <c r="AI78" s="689" t="s">
        <v>1383</v>
      </c>
      <c r="AJ78" s="662" t="s">
        <v>487</v>
      </c>
      <c r="AK78" s="714">
        <v>4</v>
      </c>
      <c r="AL78" s="714">
        <v>15</v>
      </c>
      <c r="AM78" s="714">
        <v>5</v>
      </c>
      <c r="AN78" s="714">
        <v>10</v>
      </c>
      <c r="AO78" s="714">
        <v>3</v>
      </c>
      <c r="AP78" s="714">
        <v>1</v>
      </c>
      <c r="AQ78" s="714">
        <v>2</v>
      </c>
      <c r="AR78" s="689" t="s">
        <v>101</v>
      </c>
      <c r="AS78" s="708">
        <v>4</v>
      </c>
      <c r="AT78" s="689" t="s">
        <v>1384</v>
      </c>
      <c r="AU78" s="689" t="s">
        <v>1385</v>
      </c>
      <c r="AV78" s="714">
        <v>4</v>
      </c>
      <c r="AW78" s="714">
        <v>15</v>
      </c>
      <c r="AX78" s="714">
        <v>5</v>
      </c>
      <c r="AY78" s="714">
        <v>10</v>
      </c>
      <c r="AZ78" s="714">
        <v>3</v>
      </c>
      <c r="BA78" s="714">
        <v>1</v>
      </c>
      <c r="BB78" s="714">
        <v>2</v>
      </c>
      <c r="BC78" s="665" t="s">
        <v>760</v>
      </c>
      <c r="BD78" s="714"/>
      <c r="BE78" s="662"/>
      <c r="BF78" s="662"/>
      <c r="BG78" s="714"/>
      <c r="BH78" s="714"/>
      <c r="BI78" s="714"/>
      <c r="BJ78" s="714"/>
      <c r="BK78" s="714"/>
      <c r="BL78" s="714"/>
      <c r="BM78" s="714"/>
      <c r="BN78" s="662"/>
      <c r="BO78" s="714"/>
      <c r="BP78" s="662"/>
      <c r="BQ78" s="662"/>
      <c r="BR78" s="714"/>
      <c r="BS78" s="714"/>
      <c r="BT78" s="714"/>
      <c r="BU78" s="714"/>
      <c r="BV78" s="714"/>
      <c r="BW78" s="714"/>
      <c r="BX78" s="714"/>
      <c r="BY78" s="662"/>
      <c r="BZ78" s="714"/>
      <c r="CA78" s="662"/>
      <c r="CB78" s="662"/>
      <c r="CC78" s="714"/>
      <c r="CD78" s="714"/>
      <c r="CE78" s="714"/>
      <c r="CF78" s="714"/>
      <c r="CG78" s="714"/>
      <c r="CH78" s="714"/>
      <c r="CI78" s="714"/>
      <c r="CJ78" s="662"/>
      <c r="CK78" s="714"/>
      <c r="CL78" s="662"/>
      <c r="CM78" s="662"/>
      <c r="CN78" s="714"/>
      <c r="CO78" s="714"/>
      <c r="CP78" s="714"/>
      <c r="CQ78" s="714"/>
      <c r="CR78" s="714"/>
      <c r="CS78" s="714"/>
      <c r="CT78" s="714"/>
      <c r="CU78" s="662"/>
    </row>
    <row r="79" spans="1:99" x14ac:dyDescent="0.25">
      <c r="A79" s="714"/>
      <c r="B79" s="662"/>
      <c r="C79" s="662"/>
      <c r="D79" s="662"/>
      <c r="E79" s="662"/>
      <c r="F79" s="662"/>
      <c r="G79" s="662"/>
      <c r="H79" s="662"/>
      <c r="I79" s="662"/>
      <c r="J79" s="662"/>
      <c r="K79" s="662"/>
      <c r="L79" s="714"/>
      <c r="M79" s="662"/>
      <c r="N79" s="662"/>
      <c r="O79" s="714"/>
      <c r="P79" s="714"/>
      <c r="Q79" s="714"/>
      <c r="R79" s="714"/>
      <c r="S79" s="714"/>
      <c r="T79" s="714"/>
      <c r="U79" s="714"/>
      <c r="V79" s="662"/>
      <c r="W79" s="714"/>
      <c r="X79" s="662"/>
      <c r="Y79" s="662"/>
      <c r="Z79" s="714"/>
      <c r="AA79" s="714"/>
      <c r="AB79" s="714"/>
      <c r="AC79" s="714"/>
      <c r="AD79" s="714"/>
      <c r="AE79" s="714"/>
      <c r="AF79" s="714"/>
      <c r="AG79" s="662"/>
      <c r="AH79" s="708">
        <v>4</v>
      </c>
      <c r="AI79" s="689" t="s">
        <v>1305</v>
      </c>
      <c r="AJ79" s="662" t="s">
        <v>647</v>
      </c>
      <c r="AK79" s="714">
        <v>4</v>
      </c>
      <c r="AL79" s="714">
        <v>15</v>
      </c>
      <c r="AM79" s="708">
        <v>0</v>
      </c>
      <c r="AN79" s="708">
        <v>15</v>
      </c>
      <c r="AO79" s="714">
        <v>3</v>
      </c>
      <c r="AP79" s="714">
        <v>0</v>
      </c>
      <c r="AQ79" s="714">
        <v>3</v>
      </c>
      <c r="AR79" s="689" t="s">
        <v>101</v>
      </c>
      <c r="AS79" s="708">
        <v>4</v>
      </c>
      <c r="AT79" s="689" t="s">
        <v>1386</v>
      </c>
      <c r="AU79" s="689" t="s">
        <v>1387</v>
      </c>
      <c r="AV79" s="714">
        <v>4</v>
      </c>
      <c r="AW79" s="714">
        <v>15</v>
      </c>
      <c r="AX79" s="708">
        <v>0</v>
      </c>
      <c r="AY79" s="708">
        <v>15</v>
      </c>
      <c r="AZ79" s="714">
        <v>3</v>
      </c>
      <c r="BA79" s="714">
        <v>0</v>
      </c>
      <c r="BB79" s="714">
        <v>3</v>
      </c>
      <c r="BC79" s="665" t="s">
        <v>760</v>
      </c>
      <c r="BD79" s="714"/>
      <c r="BE79" s="662"/>
      <c r="BF79" s="662"/>
      <c r="BG79" s="714"/>
      <c r="BH79" s="714"/>
      <c r="BI79" s="714"/>
      <c r="BJ79" s="714"/>
      <c r="BK79" s="714"/>
      <c r="BL79" s="714"/>
      <c r="BM79" s="714"/>
      <c r="BN79" s="662"/>
      <c r="BO79" s="714"/>
      <c r="BP79" s="662"/>
      <c r="BQ79" s="662"/>
      <c r="BR79" s="714"/>
      <c r="BS79" s="714"/>
      <c r="BT79" s="714"/>
      <c r="BU79" s="714"/>
      <c r="BV79" s="714"/>
      <c r="BW79" s="714"/>
      <c r="BX79" s="714"/>
      <c r="BY79" s="662"/>
      <c r="BZ79" s="714"/>
      <c r="CA79" s="662"/>
      <c r="CB79" s="662"/>
      <c r="CC79" s="714"/>
      <c r="CD79" s="714"/>
      <c r="CE79" s="714"/>
      <c r="CF79" s="714"/>
      <c r="CG79" s="714"/>
      <c r="CH79" s="714"/>
      <c r="CI79" s="714"/>
      <c r="CJ79" s="662"/>
      <c r="CK79" s="714"/>
      <c r="CL79" s="662"/>
      <c r="CM79" s="662"/>
      <c r="CN79" s="714"/>
      <c r="CO79" s="714"/>
      <c r="CP79" s="714"/>
      <c r="CQ79" s="714"/>
      <c r="CR79" s="714"/>
      <c r="CS79" s="714"/>
      <c r="CT79" s="714"/>
      <c r="CU79" s="662"/>
    </row>
    <row r="80" spans="1:99" x14ac:dyDescent="0.25">
      <c r="A80" s="714"/>
      <c r="B80" s="662"/>
      <c r="C80" s="662"/>
      <c r="D80" s="662"/>
      <c r="E80" s="662"/>
      <c r="F80" s="662"/>
      <c r="G80" s="662"/>
      <c r="H80" s="662"/>
      <c r="I80" s="662"/>
      <c r="J80" s="662"/>
      <c r="K80" s="662"/>
      <c r="L80" s="714"/>
      <c r="M80" s="662"/>
      <c r="N80" s="662"/>
      <c r="O80" s="714"/>
      <c r="P80" s="714"/>
      <c r="Q80" s="714"/>
      <c r="R80" s="714"/>
      <c r="S80" s="714"/>
      <c r="T80" s="714"/>
      <c r="U80" s="714"/>
      <c r="V80" s="662"/>
      <c r="W80" s="714"/>
      <c r="X80" s="662"/>
      <c r="Y80" s="662"/>
      <c r="Z80" s="714"/>
      <c r="AA80" s="714"/>
      <c r="AB80" s="714"/>
      <c r="AC80" s="714"/>
      <c r="AD80" s="714"/>
      <c r="AE80" s="714"/>
      <c r="AF80" s="714"/>
      <c r="AG80" s="662"/>
      <c r="AH80" s="708">
        <v>4</v>
      </c>
      <c r="AI80" s="689" t="s">
        <v>1314</v>
      </c>
      <c r="AJ80" s="663" t="s">
        <v>231</v>
      </c>
      <c r="AK80" s="714">
        <v>5</v>
      </c>
      <c r="AL80" s="714">
        <v>20</v>
      </c>
      <c r="AM80" s="714">
        <v>10</v>
      </c>
      <c r="AN80" s="714">
        <v>10</v>
      </c>
      <c r="AO80" s="714">
        <v>4</v>
      </c>
      <c r="AP80" s="714">
        <v>2</v>
      </c>
      <c r="AQ80" s="714">
        <v>2</v>
      </c>
      <c r="AR80" s="689" t="s">
        <v>667</v>
      </c>
      <c r="AS80" s="708">
        <v>4</v>
      </c>
      <c r="AT80" s="689" t="s">
        <v>1388</v>
      </c>
      <c r="AU80" s="689" t="s">
        <v>1389</v>
      </c>
      <c r="AV80" s="714">
        <v>5</v>
      </c>
      <c r="AW80" s="714">
        <v>20</v>
      </c>
      <c r="AX80" s="714">
        <v>10</v>
      </c>
      <c r="AY80" s="714">
        <v>10</v>
      </c>
      <c r="AZ80" s="714">
        <v>4</v>
      </c>
      <c r="BA80" s="714">
        <v>2</v>
      </c>
      <c r="BB80" s="714">
        <v>2</v>
      </c>
      <c r="BC80" s="665" t="s">
        <v>756</v>
      </c>
      <c r="BD80" s="714"/>
      <c r="BE80" s="662"/>
      <c r="BF80" s="662"/>
      <c r="BG80" s="714"/>
      <c r="BH80" s="714"/>
      <c r="BI80" s="714"/>
      <c r="BJ80" s="714"/>
      <c r="BK80" s="714"/>
      <c r="BL80" s="714"/>
      <c r="BM80" s="714"/>
      <c r="BN80" s="662"/>
      <c r="BO80" s="714"/>
      <c r="BP80" s="662"/>
      <c r="BQ80" s="662"/>
      <c r="BR80" s="714"/>
      <c r="BS80" s="714"/>
      <c r="BT80" s="714"/>
      <c r="BU80" s="714"/>
      <c r="BV80" s="714"/>
      <c r="BW80" s="714"/>
      <c r="BX80" s="714"/>
      <c r="BY80" s="662"/>
      <c r="BZ80" s="714"/>
      <c r="CA80" s="662"/>
      <c r="CB80" s="662"/>
      <c r="CC80" s="714"/>
      <c r="CD80" s="714"/>
      <c r="CE80" s="714"/>
      <c r="CF80" s="714"/>
      <c r="CG80" s="714"/>
      <c r="CH80" s="714"/>
      <c r="CI80" s="714"/>
      <c r="CJ80" s="662"/>
      <c r="CK80" s="714"/>
      <c r="CL80" s="662"/>
      <c r="CM80" s="662"/>
      <c r="CN80" s="714"/>
      <c r="CO80" s="714"/>
      <c r="CP80" s="714"/>
      <c r="CQ80" s="714"/>
      <c r="CR80" s="714"/>
      <c r="CS80" s="714"/>
      <c r="CT80" s="714"/>
      <c r="CU80" s="662"/>
    </row>
    <row r="81" spans="1:99" x14ac:dyDescent="0.25">
      <c r="A81" s="714"/>
      <c r="B81" s="662"/>
      <c r="C81" s="662"/>
      <c r="D81" s="662"/>
      <c r="E81" s="662"/>
      <c r="F81" s="662"/>
      <c r="G81" s="662"/>
      <c r="H81" s="662"/>
      <c r="I81" s="662"/>
      <c r="J81" s="662"/>
      <c r="K81" s="662"/>
      <c r="L81" s="714"/>
      <c r="M81" s="662"/>
      <c r="N81" s="662"/>
      <c r="O81" s="714"/>
      <c r="P81" s="714"/>
      <c r="Q81" s="714"/>
      <c r="R81" s="714"/>
      <c r="S81" s="714"/>
      <c r="T81" s="714"/>
      <c r="U81" s="714"/>
      <c r="V81" s="662"/>
      <c r="W81" s="714"/>
      <c r="X81" s="662"/>
      <c r="Y81" s="662"/>
      <c r="Z81" s="714"/>
      <c r="AA81" s="714"/>
      <c r="AB81" s="714"/>
      <c r="AC81" s="714"/>
      <c r="AD81" s="714"/>
      <c r="AE81" s="714"/>
      <c r="AF81" s="714"/>
      <c r="AG81" s="662"/>
      <c r="AH81" s="708">
        <v>4</v>
      </c>
      <c r="AI81" s="689" t="s">
        <v>1318</v>
      </c>
      <c r="AJ81" s="663" t="s">
        <v>1319</v>
      </c>
      <c r="AK81" s="714">
        <v>4</v>
      </c>
      <c r="AL81" s="714">
        <v>15</v>
      </c>
      <c r="AM81" s="708">
        <v>10</v>
      </c>
      <c r="AN81" s="708">
        <v>5</v>
      </c>
      <c r="AO81" s="714">
        <v>3</v>
      </c>
      <c r="AP81" s="714">
        <v>2</v>
      </c>
      <c r="AQ81" s="714">
        <v>1</v>
      </c>
      <c r="AR81" s="689" t="s">
        <v>667</v>
      </c>
      <c r="AS81" s="708">
        <v>4</v>
      </c>
      <c r="AT81" s="689" t="s">
        <v>1390</v>
      </c>
      <c r="AU81" s="689" t="s">
        <v>1316</v>
      </c>
      <c r="AV81" s="714">
        <v>4</v>
      </c>
      <c r="AW81" s="714">
        <v>15</v>
      </c>
      <c r="AX81" s="708">
        <v>10</v>
      </c>
      <c r="AY81" s="708">
        <v>5</v>
      </c>
      <c r="AZ81" s="714">
        <v>3</v>
      </c>
      <c r="BA81" s="714">
        <v>2</v>
      </c>
      <c r="BB81" s="714">
        <v>1</v>
      </c>
      <c r="BC81" s="665" t="s">
        <v>756</v>
      </c>
      <c r="BD81" s="714"/>
      <c r="BE81" s="662"/>
      <c r="BF81" s="662"/>
      <c r="BG81" s="714"/>
      <c r="BH81" s="714"/>
      <c r="BI81" s="714"/>
      <c r="BJ81" s="714"/>
      <c r="BK81" s="714"/>
      <c r="BL81" s="714"/>
      <c r="BM81" s="714"/>
      <c r="BN81" s="662"/>
      <c r="BO81" s="714"/>
      <c r="BP81" s="662"/>
      <c r="BQ81" s="662"/>
      <c r="BR81" s="714"/>
      <c r="BS81" s="714"/>
      <c r="BT81" s="714"/>
      <c r="BU81" s="714"/>
      <c r="BV81" s="714"/>
      <c r="BW81" s="714"/>
      <c r="BX81" s="714"/>
      <c r="BY81" s="662"/>
      <c r="BZ81" s="714"/>
      <c r="CA81" s="662"/>
      <c r="CB81" s="662"/>
      <c r="CC81" s="714"/>
      <c r="CD81" s="714"/>
      <c r="CE81" s="714"/>
      <c r="CF81" s="714"/>
      <c r="CG81" s="714"/>
      <c r="CH81" s="714"/>
      <c r="CI81" s="714"/>
      <c r="CJ81" s="662"/>
      <c r="CK81" s="714"/>
      <c r="CL81" s="662"/>
      <c r="CM81" s="662"/>
      <c r="CN81" s="714"/>
      <c r="CO81" s="714"/>
      <c r="CP81" s="714"/>
      <c r="CQ81" s="714"/>
      <c r="CR81" s="714"/>
      <c r="CS81" s="714"/>
      <c r="CT81" s="714"/>
      <c r="CU81" s="662"/>
    </row>
    <row r="82" spans="1:99" ht="16.5" thickBot="1" x14ac:dyDescent="0.3">
      <c r="A82" s="714"/>
      <c r="B82" s="662"/>
      <c r="C82" s="662"/>
      <c r="D82" s="662"/>
      <c r="E82" s="662"/>
      <c r="F82" s="662"/>
      <c r="G82" s="662"/>
      <c r="H82" s="662"/>
      <c r="I82" s="662"/>
      <c r="J82" s="662"/>
      <c r="K82" s="662"/>
      <c r="L82" s="714"/>
      <c r="M82" s="662"/>
      <c r="N82" s="662"/>
      <c r="O82" s="714"/>
      <c r="P82" s="714"/>
      <c r="Q82" s="714"/>
      <c r="R82" s="714"/>
      <c r="S82" s="714"/>
      <c r="T82" s="714"/>
      <c r="U82" s="714"/>
      <c r="V82" s="662"/>
      <c r="W82" s="714"/>
      <c r="X82" s="662"/>
      <c r="Y82" s="662"/>
      <c r="Z82" s="714"/>
      <c r="AA82" s="714"/>
      <c r="AB82" s="714"/>
      <c r="AC82" s="714"/>
      <c r="AD82" s="714"/>
      <c r="AE82" s="714"/>
      <c r="AF82" s="714"/>
      <c r="AG82" s="662"/>
      <c r="AH82" s="708">
        <v>4</v>
      </c>
      <c r="AI82" s="689" t="s">
        <v>1391</v>
      </c>
      <c r="AJ82" s="663" t="s">
        <v>1311</v>
      </c>
      <c r="AK82" s="708">
        <v>5</v>
      </c>
      <c r="AL82" s="708">
        <v>0</v>
      </c>
      <c r="AM82" s="708">
        <v>0</v>
      </c>
      <c r="AN82" s="708">
        <v>0</v>
      </c>
      <c r="AO82" s="708">
        <v>0</v>
      </c>
      <c r="AP82" s="708">
        <v>0</v>
      </c>
      <c r="AQ82" s="708">
        <v>0</v>
      </c>
      <c r="AR82" s="689" t="s">
        <v>101</v>
      </c>
      <c r="AS82" s="708">
        <v>4</v>
      </c>
      <c r="AT82" s="689" t="s">
        <v>1392</v>
      </c>
      <c r="AU82" s="689" t="s">
        <v>1313</v>
      </c>
      <c r="AV82" s="708">
        <v>5</v>
      </c>
      <c r="AW82" s="708">
        <v>0</v>
      </c>
      <c r="AX82" s="708">
        <v>0</v>
      </c>
      <c r="AY82" s="708">
        <v>0</v>
      </c>
      <c r="AZ82" s="708">
        <v>0</v>
      </c>
      <c r="BA82" s="708">
        <v>0</v>
      </c>
      <c r="BB82" s="708">
        <v>0</v>
      </c>
      <c r="BC82" s="665" t="s">
        <v>760</v>
      </c>
      <c r="BD82" s="714"/>
      <c r="BE82" s="662"/>
      <c r="BF82" s="662"/>
      <c r="BG82" s="714"/>
      <c r="BH82" s="714"/>
      <c r="BI82" s="714"/>
      <c r="BJ82" s="714"/>
      <c r="BK82" s="714"/>
      <c r="BL82" s="714"/>
      <c r="BM82" s="714"/>
      <c r="BN82" s="662"/>
      <c r="BO82" s="714"/>
      <c r="BP82" s="662"/>
      <c r="BQ82" s="662"/>
      <c r="BR82" s="714"/>
      <c r="BS82" s="714"/>
      <c r="BT82" s="714"/>
      <c r="BU82" s="714"/>
      <c r="BV82" s="714"/>
      <c r="BW82" s="714"/>
      <c r="BX82" s="714"/>
      <c r="BY82" s="662"/>
      <c r="BZ82" s="714"/>
      <c r="CA82" s="662"/>
      <c r="CB82" s="662"/>
      <c r="CC82" s="714"/>
      <c r="CD82" s="714"/>
      <c r="CE82" s="714"/>
      <c r="CF82" s="714"/>
      <c r="CG82" s="714"/>
      <c r="CH82" s="714"/>
      <c r="CI82" s="714"/>
      <c r="CJ82" s="662"/>
      <c r="CK82" s="714"/>
      <c r="CL82" s="662"/>
      <c r="CM82" s="662"/>
      <c r="CN82" s="714"/>
      <c r="CO82" s="714"/>
      <c r="CP82" s="714"/>
      <c r="CQ82" s="714"/>
      <c r="CR82" s="714"/>
      <c r="CS82" s="714"/>
      <c r="CT82" s="714"/>
      <c r="CU82" s="662"/>
    </row>
    <row r="83" spans="1:99" ht="17.25" thickTop="1" thickBot="1" x14ac:dyDescent="0.3">
      <c r="A83" s="714"/>
      <c r="B83" s="662"/>
      <c r="C83" s="662"/>
      <c r="D83" s="662"/>
      <c r="E83" s="662"/>
      <c r="F83" s="662"/>
      <c r="G83" s="662"/>
      <c r="H83" s="662"/>
      <c r="I83" s="662"/>
      <c r="J83" s="662"/>
      <c r="K83" s="662"/>
      <c r="L83" s="714"/>
      <c r="M83" s="662"/>
      <c r="N83" s="662"/>
      <c r="O83" s="714"/>
      <c r="P83" s="714"/>
      <c r="Q83" s="714"/>
      <c r="R83" s="714"/>
      <c r="S83" s="714"/>
      <c r="T83" s="714"/>
      <c r="U83" s="714"/>
      <c r="V83" s="662"/>
      <c r="W83" s="714"/>
      <c r="X83" s="662"/>
      <c r="Y83" s="662"/>
      <c r="Z83" s="714"/>
      <c r="AA83" s="714"/>
      <c r="AB83" s="714"/>
      <c r="AC83" s="714"/>
      <c r="AD83" s="714"/>
      <c r="AE83" s="714"/>
      <c r="AF83" s="714"/>
      <c r="AG83" s="662"/>
      <c r="AH83" s="724"/>
      <c r="AI83" s="659"/>
      <c r="AJ83" s="661" t="s">
        <v>135</v>
      </c>
      <c r="AK83" s="725">
        <f t="shared" ref="AK83:AQ83" si="63">SUM(AK77:AK82)</f>
        <v>26</v>
      </c>
      <c r="AL83" s="725">
        <f t="shared" si="63"/>
        <v>80</v>
      </c>
      <c r="AM83" s="721">
        <f t="shared" si="63"/>
        <v>30</v>
      </c>
      <c r="AN83" s="721">
        <f t="shared" si="63"/>
        <v>50</v>
      </c>
      <c r="AO83" s="725">
        <f t="shared" si="63"/>
        <v>16</v>
      </c>
      <c r="AP83" s="725">
        <f t="shared" si="63"/>
        <v>6</v>
      </c>
      <c r="AQ83" s="725">
        <f t="shared" si="63"/>
        <v>10</v>
      </c>
      <c r="AR83" s="659"/>
      <c r="AS83" s="724"/>
      <c r="AT83" s="659"/>
      <c r="AU83" s="661" t="s">
        <v>135</v>
      </c>
      <c r="AV83" s="725">
        <f t="shared" ref="AV83:BB83" si="64">SUM(AV77:AV82)</f>
        <v>26</v>
      </c>
      <c r="AW83" s="725">
        <f t="shared" si="64"/>
        <v>80</v>
      </c>
      <c r="AX83" s="721">
        <f t="shared" si="64"/>
        <v>30</v>
      </c>
      <c r="AY83" s="721">
        <f t="shared" si="64"/>
        <v>50</v>
      </c>
      <c r="AZ83" s="725">
        <f t="shared" si="64"/>
        <v>16</v>
      </c>
      <c r="BA83" s="725">
        <f t="shared" si="64"/>
        <v>6</v>
      </c>
      <c r="BB83" s="725">
        <f t="shared" si="64"/>
        <v>10</v>
      </c>
      <c r="BC83" s="659"/>
      <c r="BD83" s="714"/>
      <c r="BE83" s="662"/>
      <c r="BF83" s="662"/>
      <c r="BG83" s="714"/>
      <c r="BH83" s="714"/>
      <c r="BI83" s="714"/>
      <c r="BJ83" s="714"/>
      <c r="BK83" s="714"/>
      <c r="BL83" s="714"/>
      <c r="BM83" s="714"/>
      <c r="BN83" s="662"/>
      <c r="BO83" s="714"/>
      <c r="BP83" s="662"/>
      <c r="BQ83" s="662"/>
      <c r="BR83" s="714"/>
      <c r="BS83" s="714"/>
      <c r="BT83" s="714"/>
      <c r="BU83" s="714"/>
      <c r="BV83" s="714"/>
      <c r="BW83" s="714"/>
      <c r="BX83" s="714"/>
      <c r="BY83" s="662"/>
      <c r="BZ83" s="714"/>
      <c r="CA83" s="662"/>
      <c r="CB83" s="662"/>
      <c r="CC83" s="714"/>
      <c r="CD83" s="714"/>
      <c r="CE83" s="714"/>
      <c r="CF83" s="714"/>
      <c r="CG83" s="714"/>
      <c r="CH83" s="714"/>
      <c r="CI83" s="714"/>
      <c r="CJ83" s="662"/>
      <c r="CK83" s="714"/>
      <c r="CL83" s="662"/>
      <c r="CM83" s="662"/>
      <c r="CN83" s="714"/>
      <c r="CO83" s="714"/>
      <c r="CP83" s="714"/>
      <c r="CQ83" s="714"/>
      <c r="CR83" s="714"/>
      <c r="CS83" s="714"/>
      <c r="CT83" s="714"/>
      <c r="CU83" s="662"/>
    </row>
    <row r="84" spans="1:99" ht="17.25" thickTop="1" thickBot="1" x14ac:dyDescent="0.3">
      <c r="A84" s="714"/>
      <c r="B84" s="662"/>
      <c r="C84" s="662"/>
      <c r="D84" s="662"/>
      <c r="E84" s="662"/>
      <c r="F84" s="662"/>
      <c r="G84" s="662"/>
      <c r="H84" s="662"/>
      <c r="I84" s="662"/>
      <c r="J84" s="662"/>
      <c r="K84" s="662"/>
      <c r="L84" s="714"/>
      <c r="M84" s="662"/>
      <c r="N84" s="662"/>
      <c r="O84" s="714"/>
      <c r="P84" s="714"/>
      <c r="Q84" s="714"/>
      <c r="R84" s="714"/>
      <c r="S84" s="714"/>
      <c r="T84" s="714"/>
      <c r="U84" s="714"/>
      <c r="V84" s="662"/>
      <c r="W84" s="714"/>
      <c r="X84" s="662"/>
      <c r="Y84" s="662"/>
      <c r="Z84" s="714"/>
      <c r="AA84" s="714"/>
      <c r="AB84" s="714"/>
      <c r="AC84" s="714"/>
      <c r="AD84" s="714"/>
      <c r="AE84" s="714"/>
      <c r="AF84" s="714"/>
      <c r="AG84" s="662"/>
      <c r="AH84" s="724"/>
      <c r="AI84" s="659"/>
      <c r="AJ84" s="661" t="s">
        <v>985</v>
      </c>
      <c r="AK84" s="725">
        <f>AK68+AK71+AK76+AK83</f>
        <v>57</v>
      </c>
      <c r="AL84" s="725">
        <f t="shared" ref="AL84:AQ84" si="65">AL68+AL71+AL76+AL83</f>
        <v>155</v>
      </c>
      <c r="AM84" s="721">
        <f t="shared" si="65"/>
        <v>50</v>
      </c>
      <c r="AN84" s="721">
        <f t="shared" si="65"/>
        <v>105</v>
      </c>
      <c r="AO84" s="725">
        <f t="shared" si="65"/>
        <v>31</v>
      </c>
      <c r="AP84" s="725">
        <f t="shared" si="65"/>
        <v>10</v>
      </c>
      <c r="AQ84" s="725">
        <f t="shared" si="65"/>
        <v>21</v>
      </c>
      <c r="AR84" s="659"/>
      <c r="AS84" s="724"/>
      <c r="AT84" s="659"/>
      <c r="AU84" s="661" t="s">
        <v>985</v>
      </c>
      <c r="AV84" s="725">
        <f>AV68+AV71+AV76+AV83</f>
        <v>57</v>
      </c>
      <c r="AW84" s="725">
        <f t="shared" ref="AW84:BB84" si="66">AW68+AW71+AW76+AW83</f>
        <v>155</v>
      </c>
      <c r="AX84" s="721">
        <f t="shared" si="66"/>
        <v>50</v>
      </c>
      <c r="AY84" s="721">
        <f t="shared" si="66"/>
        <v>105</v>
      </c>
      <c r="AZ84" s="725">
        <f t="shared" si="66"/>
        <v>31</v>
      </c>
      <c r="BA84" s="725">
        <f t="shared" si="66"/>
        <v>10</v>
      </c>
      <c r="BB84" s="725">
        <f t="shared" si="66"/>
        <v>21</v>
      </c>
      <c r="BC84" s="659"/>
      <c r="BD84" s="714"/>
      <c r="BE84" s="662"/>
      <c r="BF84" s="662"/>
      <c r="BG84" s="714"/>
      <c r="BH84" s="714"/>
      <c r="BI84" s="714"/>
      <c r="BJ84" s="714"/>
      <c r="BK84" s="714"/>
      <c r="BL84" s="714"/>
      <c r="BM84" s="714"/>
      <c r="BN84" s="662"/>
      <c r="BO84" s="714"/>
      <c r="BP84" s="662"/>
      <c r="BQ84" s="662"/>
      <c r="BR84" s="714"/>
      <c r="BS84" s="714"/>
      <c r="BT84" s="714"/>
      <c r="BU84" s="714"/>
      <c r="BV84" s="714"/>
      <c r="BW84" s="714"/>
      <c r="BX84" s="714"/>
      <c r="BY84" s="662"/>
      <c r="BZ84" s="714"/>
      <c r="CA84" s="662"/>
      <c r="CB84" s="662"/>
      <c r="CC84" s="714"/>
      <c r="CD84" s="714"/>
      <c r="CE84" s="714"/>
      <c r="CF84" s="714"/>
      <c r="CG84" s="714"/>
      <c r="CH84" s="714"/>
      <c r="CI84" s="714"/>
      <c r="CJ84" s="662"/>
      <c r="CK84" s="714"/>
      <c r="CL84" s="662"/>
      <c r="CM84" s="662"/>
      <c r="CN84" s="714"/>
      <c r="CO84" s="714"/>
      <c r="CP84" s="714"/>
      <c r="CQ84" s="714"/>
      <c r="CR84" s="714"/>
      <c r="CS84" s="714"/>
      <c r="CT84" s="714"/>
      <c r="CU84" s="662"/>
    </row>
    <row r="85" spans="1:99" ht="17.25" thickTop="1" thickBot="1" x14ac:dyDescent="0.3">
      <c r="A85" s="714"/>
      <c r="B85" s="662"/>
      <c r="C85" s="662"/>
      <c r="D85" s="662"/>
      <c r="E85" s="662"/>
      <c r="F85" s="662"/>
      <c r="G85" s="662"/>
      <c r="H85" s="662"/>
      <c r="I85" s="662"/>
      <c r="J85" s="662"/>
      <c r="K85" s="662"/>
      <c r="L85" s="714"/>
      <c r="M85" s="662"/>
      <c r="N85" s="662"/>
      <c r="O85" s="714"/>
      <c r="P85" s="714"/>
      <c r="Q85" s="714"/>
      <c r="R85" s="714"/>
      <c r="S85" s="714"/>
      <c r="T85" s="714"/>
      <c r="U85" s="714"/>
      <c r="V85" s="662"/>
      <c r="W85" s="714"/>
      <c r="X85" s="662"/>
      <c r="Y85" s="662"/>
      <c r="Z85" s="714"/>
      <c r="AA85" s="714"/>
      <c r="AB85" s="714"/>
      <c r="AC85" s="714"/>
      <c r="AD85" s="714"/>
      <c r="AE85" s="714"/>
      <c r="AF85" s="714"/>
      <c r="AG85" s="662"/>
      <c r="AH85" s="721"/>
      <c r="AI85" s="660"/>
      <c r="AJ85" s="659" t="s">
        <v>269</v>
      </c>
      <c r="AK85" s="721">
        <f>AK42+AK84</f>
        <v>120</v>
      </c>
      <c r="AL85" s="721">
        <f t="shared" ref="AL85:AQ85" si="67">AL42+AL84</f>
        <v>385</v>
      </c>
      <c r="AM85" s="721">
        <f t="shared" si="67"/>
        <v>155</v>
      </c>
      <c r="AN85" s="721">
        <f t="shared" si="67"/>
        <v>230</v>
      </c>
      <c r="AO85" s="721">
        <f t="shared" si="67"/>
        <v>77</v>
      </c>
      <c r="AP85" s="721">
        <f t="shared" si="67"/>
        <v>31</v>
      </c>
      <c r="AQ85" s="721">
        <f t="shared" si="67"/>
        <v>36</v>
      </c>
      <c r="AR85" s="660"/>
      <c r="AS85" s="721"/>
      <c r="AT85" s="660"/>
      <c r="AU85" s="659" t="s">
        <v>269</v>
      </c>
      <c r="AV85" s="721">
        <f>AV42+AV84</f>
        <v>120</v>
      </c>
      <c r="AW85" s="721">
        <f t="shared" ref="AW85:BB85" si="68">AW42+AW84</f>
        <v>385</v>
      </c>
      <c r="AX85" s="721">
        <f t="shared" si="68"/>
        <v>155</v>
      </c>
      <c r="AY85" s="721">
        <f t="shared" si="68"/>
        <v>230</v>
      </c>
      <c r="AZ85" s="721">
        <f t="shared" si="68"/>
        <v>77</v>
      </c>
      <c r="BA85" s="721">
        <f t="shared" si="68"/>
        <v>31</v>
      </c>
      <c r="BB85" s="721">
        <f t="shared" si="68"/>
        <v>46</v>
      </c>
      <c r="BC85" s="660"/>
      <c r="BD85" s="714"/>
      <c r="BE85" s="662"/>
      <c r="BF85" s="662"/>
      <c r="BG85" s="714"/>
      <c r="BH85" s="714"/>
      <c r="BI85" s="714"/>
      <c r="BJ85" s="714"/>
      <c r="BK85" s="714"/>
      <c r="BL85" s="714"/>
      <c r="BM85" s="714"/>
      <c r="BN85" s="662"/>
      <c r="BO85" s="714"/>
      <c r="BP85" s="662"/>
      <c r="BQ85" s="662"/>
      <c r="BR85" s="714"/>
      <c r="BS85" s="714"/>
      <c r="BT85" s="714"/>
      <c r="BU85" s="714"/>
      <c r="BV85" s="714"/>
      <c r="BW85" s="714"/>
      <c r="BX85" s="714"/>
      <c r="BY85" s="662"/>
      <c r="BZ85" s="714"/>
      <c r="CA85" s="662"/>
      <c r="CB85" s="662"/>
      <c r="CC85" s="714"/>
      <c r="CD85" s="714"/>
      <c r="CE85" s="714"/>
      <c r="CF85" s="714"/>
      <c r="CG85" s="714"/>
      <c r="CH85" s="714"/>
      <c r="CI85" s="714"/>
      <c r="CJ85" s="662"/>
      <c r="CK85" s="714"/>
      <c r="CL85" s="662"/>
      <c r="CM85" s="662"/>
      <c r="CN85" s="714"/>
      <c r="CO85" s="714"/>
      <c r="CP85" s="714"/>
      <c r="CQ85" s="714"/>
      <c r="CR85" s="714"/>
      <c r="CS85" s="714"/>
      <c r="CT85" s="714"/>
      <c r="CU85" s="662"/>
    </row>
    <row r="86" spans="1:99" ht="17.25" thickTop="1" thickBot="1" x14ac:dyDescent="0.3"/>
    <row r="87" spans="1:99" ht="16.5" thickBot="1" x14ac:dyDescent="0.3">
      <c r="AJ87" s="740" t="s">
        <v>1324</v>
      </c>
      <c r="AK87" s="741"/>
      <c r="AL87" s="741"/>
      <c r="AM87" s="741"/>
      <c r="AN87" s="741"/>
      <c r="AO87" s="742"/>
      <c r="AU87" s="740" t="s">
        <v>1324</v>
      </c>
      <c r="AV87" s="741"/>
      <c r="AW87" s="741"/>
      <c r="AX87" s="741"/>
      <c r="AY87" s="741"/>
      <c r="AZ87" s="742"/>
    </row>
    <row r="88" spans="1:99" ht="20.25" x14ac:dyDescent="0.3">
      <c r="Y88" s="739"/>
      <c r="Z88" s="743"/>
      <c r="AA88" s="743"/>
      <c r="AB88" s="743"/>
      <c r="AC88" s="743"/>
      <c r="AD88" s="743"/>
      <c r="AE88" s="743"/>
      <c r="AJ88" s="657"/>
      <c r="AK88" s="656" t="s">
        <v>334</v>
      </c>
      <c r="AL88" s="656" t="s">
        <v>738</v>
      </c>
      <c r="AM88" s="656"/>
      <c r="AN88" s="655"/>
      <c r="AO88" s="744" t="s">
        <v>739</v>
      </c>
      <c r="AU88" s="657"/>
      <c r="AV88" s="656" t="s">
        <v>334</v>
      </c>
      <c r="AW88" s="656" t="s">
        <v>738</v>
      </c>
      <c r="AX88" s="656"/>
      <c r="AY88" s="655"/>
      <c r="AZ88" s="744" t="s">
        <v>739</v>
      </c>
    </row>
    <row r="89" spans="1:99" x14ac:dyDescent="0.25">
      <c r="AJ89" s="654" t="s">
        <v>740</v>
      </c>
      <c r="AK89" s="653">
        <v>63</v>
      </c>
      <c r="AL89" s="653">
        <v>230</v>
      </c>
      <c r="AM89" s="653"/>
      <c r="AN89" s="652"/>
      <c r="AO89" s="745">
        <v>46</v>
      </c>
      <c r="AU89" s="654" t="s">
        <v>740</v>
      </c>
      <c r="AV89" s="653">
        <v>63</v>
      </c>
      <c r="AW89" s="653">
        <v>230</v>
      </c>
      <c r="AX89" s="653"/>
      <c r="AY89" s="652"/>
      <c r="AZ89" s="745">
        <v>46</v>
      </c>
    </row>
    <row r="90" spans="1:99" x14ac:dyDescent="0.25">
      <c r="AJ90" s="654" t="s">
        <v>741</v>
      </c>
      <c r="AK90" s="653">
        <v>0</v>
      </c>
      <c r="AL90" s="653">
        <v>0</v>
      </c>
      <c r="AM90" s="653"/>
      <c r="AN90" s="652"/>
      <c r="AO90" s="745">
        <v>0</v>
      </c>
      <c r="AU90" s="654" t="s">
        <v>741</v>
      </c>
      <c r="AV90" s="653">
        <v>0</v>
      </c>
      <c r="AW90" s="653">
        <v>0</v>
      </c>
      <c r="AX90" s="653"/>
      <c r="AY90" s="652"/>
      <c r="AZ90" s="745">
        <v>0</v>
      </c>
    </row>
    <row r="91" spans="1:99" x14ac:dyDescent="0.25">
      <c r="AJ91" s="654" t="s">
        <v>1393</v>
      </c>
      <c r="AK91" s="653">
        <v>6</v>
      </c>
      <c r="AL91" s="653">
        <v>20</v>
      </c>
      <c r="AM91" s="653"/>
      <c r="AN91" s="652"/>
      <c r="AO91" s="745">
        <v>4</v>
      </c>
      <c r="AU91" s="654" t="s">
        <v>1393</v>
      </c>
      <c r="AV91" s="653">
        <v>6</v>
      </c>
      <c r="AW91" s="653">
        <v>20</v>
      </c>
      <c r="AX91" s="653"/>
      <c r="AY91" s="652"/>
      <c r="AZ91" s="745">
        <v>4</v>
      </c>
    </row>
    <row r="92" spans="1:99" x14ac:dyDescent="0.25">
      <c r="AJ92" s="654" t="s">
        <v>743</v>
      </c>
      <c r="AK92" s="653">
        <v>0</v>
      </c>
      <c r="AL92" s="653">
        <v>0</v>
      </c>
      <c r="AM92" s="653"/>
      <c r="AN92" s="652"/>
      <c r="AO92" s="745">
        <v>0</v>
      </c>
      <c r="AU92" s="654" t="s">
        <v>743</v>
      </c>
      <c r="AV92" s="653">
        <v>0</v>
      </c>
      <c r="AW92" s="653">
        <v>0</v>
      </c>
      <c r="AX92" s="653"/>
      <c r="AY92" s="652"/>
      <c r="AZ92" s="745">
        <v>0</v>
      </c>
    </row>
    <row r="93" spans="1:99" x14ac:dyDescent="0.25">
      <c r="AJ93" s="654" t="s">
        <v>744</v>
      </c>
      <c r="AK93" s="653">
        <v>51</v>
      </c>
      <c r="AL93" s="653">
        <v>140</v>
      </c>
      <c r="AM93" s="653"/>
      <c r="AN93" s="652"/>
      <c r="AO93" s="745">
        <v>28</v>
      </c>
      <c r="AU93" s="654" t="s">
        <v>744</v>
      </c>
      <c r="AV93" s="653">
        <v>51</v>
      </c>
      <c r="AW93" s="653">
        <v>140</v>
      </c>
      <c r="AX93" s="653"/>
      <c r="AY93" s="652"/>
      <c r="AZ93" s="745">
        <v>28</v>
      </c>
    </row>
    <row r="94" spans="1:99" x14ac:dyDescent="0.25">
      <c r="AJ94" s="654" t="s">
        <v>745</v>
      </c>
      <c r="AK94" s="653">
        <v>0</v>
      </c>
      <c r="AL94" s="653">
        <v>0</v>
      </c>
      <c r="AM94" s="653"/>
      <c r="AN94" s="652"/>
      <c r="AO94" s="745">
        <v>0</v>
      </c>
      <c r="AU94" s="654" t="s">
        <v>745</v>
      </c>
      <c r="AV94" s="653">
        <v>0</v>
      </c>
      <c r="AW94" s="653">
        <v>0</v>
      </c>
      <c r="AX94" s="653"/>
      <c r="AY94" s="652"/>
      <c r="AZ94" s="745">
        <v>0</v>
      </c>
    </row>
    <row r="95" spans="1:99" x14ac:dyDescent="0.25">
      <c r="AJ95" s="654" t="s">
        <v>746</v>
      </c>
      <c r="AK95" s="653">
        <v>0</v>
      </c>
      <c r="AL95" s="653">
        <v>0</v>
      </c>
      <c r="AM95" s="653"/>
      <c r="AN95" s="652"/>
      <c r="AO95" s="745">
        <v>0</v>
      </c>
      <c r="AU95" s="654" t="s">
        <v>746</v>
      </c>
      <c r="AV95" s="653">
        <v>0</v>
      </c>
      <c r="AW95" s="653">
        <v>0</v>
      </c>
      <c r="AX95" s="653"/>
      <c r="AY95" s="652"/>
      <c r="AZ95" s="745">
        <v>0</v>
      </c>
    </row>
    <row r="96" spans="1:99" ht="16.5" thickBot="1" x14ac:dyDescent="0.3">
      <c r="AJ96" s="651" t="s">
        <v>747</v>
      </c>
      <c r="AK96" s="650">
        <f>SUM(AK89:AK95)</f>
        <v>120</v>
      </c>
      <c r="AL96" s="650">
        <f>SUM(AL89:AL95)</f>
        <v>390</v>
      </c>
      <c r="AM96" s="650"/>
      <c r="AN96" s="649"/>
      <c r="AO96" s="746">
        <f>SUM(AO89:AO95)</f>
        <v>78</v>
      </c>
      <c r="AU96" s="651" t="s">
        <v>747</v>
      </c>
      <c r="AV96" s="650">
        <f>SUM(AV89:AV95)</f>
        <v>120</v>
      </c>
      <c r="AW96" s="650">
        <f>SUM(AW89:AW95)</f>
        <v>390</v>
      </c>
      <c r="AX96" s="650"/>
      <c r="AY96" s="649"/>
      <c r="AZ96" s="746">
        <f>SUM(AZ89:AZ95)</f>
        <v>78</v>
      </c>
    </row>
    <row r="97" spans="36:52" ht="16.5" thickBot="1" x14ac:dyDescent="0.3"/>
    <row r="98" spans="36:52" ht="16.5" thickBot="1" x14ac:dyDescent="0.3">
      <c r="AJ98" s="747" t="s">
        <v>1365</v>
      </c>
      <c r="AK98" s="748"/>
      <c r="AL98" s="748"/>
      <c r="AM98" s="748"/>
      <c r="AN98" s="748"/>
      <c r="AO98" s="749"/>
      <c r="AU98" s="747" t="s">
        <v>1365</v>
      </c>
      <c r="AV98" s="748"/>
      <c r="AW98" s="748"/>
      <c r="AX98" s="748"/>
      <c r="AY98" s="748"/>
      <c r="AZ98" s="749"/>
    </row>
    <row r="99" spans="36:52" x14ac:dyDescent="0.25">
      <c r="AJ99" s="657"/>
      <c r="AK99" s="656" t="s">
        <v>334</v>
      </c>
      <c r="AL99" s="656" t="s">
        <v>738</v>
      </c>
      <c r="AM99" s="656"/>
      <c r="AN99" s="656"/>
      <c r="AO99" s="655" t="s">
        <v>739</v>
      </c>
      <c r="AU99" s="657"/>
      <c r="AV99" s="656" t="s">
        <v>334</v>
      </c>
      <c r="AW99" s="656" t="s">
        <v>738</v>
      </c>
      <c r="AX99" s="656"/>
      <c r="AY99" s="656"/>
      <c r="AZ99" s="655" t="s">
        <v>739</v>
      </c>
    </row>
    <row r="100" spans="36:52" x14ac:dyDescent="0.25">
      <c r="AJ100" s="654" t="s">
        <v>740</v>
      </c>
      <c r="AK100" s="653">
        <v>63</v>
      </c>
      <c r="AL100" s="653">
        <v>230</v>
      </c>
      <c r="AM100" s="653"/>
      <c r="AN100" s="653"/>
      <c r="AO100" s="652">
        <v>46</v>
      </c>
      <c r="AU100" s="654" t="s">
        <v>740</v>
      </c>
      <c r="AV100" s="653">
        <v>63</v>
      </c>
      <c r="AW100" s="653">
        <v>230</v>
      </c>
      <c r="AX100" s="653"/>
      <c r="AY100" s="653"/>
      <c r="AZ100" s="652">
        <v>46</v>
      </c>
    </row>
    <row r="101" spans="36:52" x14ac:dyDescent="0.25">
      <c r="AJ101" s="654" t="s">
        <v>741</v>
      </c>
      <c r="AK101" s="653">
        <v>0</v>
      </c>
      <c r="AL101" s="653">
        <v>0</v>
      </c>
      <c r="AM101" s="653"/>
      <c r="AN101" s="653"/>
      <c r="AO101" s="652">
        <v>0</v>
      </c>
      <c r="AU101" s="654" t="s">
        <v>741</v>
      </c>
      <c r="AV101" s="653">
        <v>0</v>
      </c>
      <c r="AW101" s="653">
        <v>0</v>
      </c>
      <c r="AX101" s="653"/>
      <c r="AY101" s="653"/>
      <c r="AZ101" s="652">
        <v>0</v>
      </c>
    </row>
    <row r="102" spans="36:52" x14ac:dyDescent="0.25">
      <c r="AJ102" s="654" t="s">
        <v>1393</v>
      </c>
      <c r="AK102" s="653">
        <v>8</v>
      </c>
      <c r="AL102" s="653">
        <v>30</v>
      </c>
      <c r="AM102" s="653"/>
      <c r="AN102" s="653"/>
      <c r="AO102" s="652">
        <v>6</v>
      </c>
      <c r="AU102" s="654" t="s">
        <v>1393</v>
      </c>
      <c r="AV102" s="653">
        <v>8</v>
      </c>
      <c r="AW102" s="653">
        <v>30</v>
      </c>
      <c r="AX102" s="653"/>
      <c r="AY102" s="653"/>
      <c r="AZ102" s="652">
        <v>6</v>
      </c>
    </row>
    <row r="103" spans="36:52" x14ac:dyDescent="0.25">
      <c r="AJ103" s="654" t="s">
        <v>743</v>
      </c>
      <c r="AK103" s="653">
        <v>0</v>
      </c>
      <c r="AL103" s="653">
        <v>0</v>
      </c>
      <c r="AM103" s="653"/>
      <c r="AN103" s="653"/>
      <c r="AO103" s="652">
        <v>0</v>
      </c>
      <c r="AU103" s="654" t="s">
        <v>743</v>
      </c>
      <c r="AV103" s="653">
        <v>0</v>
      </c>
      <c r="AW103" s="653">
        <v>0</v>
      </c>
      <c r="AX103" s="653"/>
      <c r="AY103" s="653"/>
      <c r="AZ103" s="652">
        <v>0</v>
      </c>
    </row>
    <row r="104" spans="36:52" x14ac:dyDescent="0.25">
      <c r="AJ104" s="654" t="s">
        <v>744</v>
      </c>
      <c r="AK104" s="653">
        <v>49</v>
      </c>
      <c r="AL104" s="653">
        <v>125</v>
      </c>
      <c r="AM104" s="653"/>
      <c r="AN104" s="653"/>
      <c r="AO104" s="652">
        <v>25</v>
      </c>
      <c r="AU104" s="654" t="s">
        <v>744</v>
      </c>
      <c r="AV104" s="653">
        <v>49</v>
      </c>
      <c r="AW104" s="653">
        <v>125</v>
      </c>
      <c r="AX104" s="653"/>
      <c r="AY104" s="653"/>
      <c r="AZ104" s="652">
        <v>25</v>
      </c>
    </row>
    <row r="105" spans="36:52" x14ac:dyDescent="0.25">
      <c r="AJ105" s="654" t="s">
        <v>745</v>
      </c>
      <c r="AK105" s="653">
        <v>0</v>
      </c>
      <c r="AL105" s="653">
        <v>0</v>
      </c>
      <c r="AM105" s="653"/>
      <c r="AN105" s="653"/>
      <c r="AO105" s="652">
        <v>0</v>
      </c>
      <c r="AU105" s="654" t="s">
        <v>745</v>
      </c>
      <c r="AV105" s="653">
        <v>0</v>
      </c>
      <c r="AW105" s="653">
        <v>0</v>
      </c>
      <c r="AX105" s="653"/>
      <c r="AY105" s="653"/>
      <c r="AZ105" s="652">
        <v>0</v>
      </c>
    </row>
    <row r="106" spans="36:52" ht="16.5" thickBot="1" x14ac:dyDescent="0.3">
      <c r="AJ106" s="651" t="s">
        <v>746</v>
      </c>
      <c r="AK106" s="650">
        <v>0</v>
      </c>
      <c r="AL106" s="650">
        <v>0</v>
      </c>
      <c r="AM106" s="650"/>
      <c r="AN106" s="650"/>
      <c r="AO106" s="649">
        <v>0</v>
      </c>
      <c r="AU106" s="651" t="s">
        <v>746</v>
      </c>
      <c r="AV106" s="650">
        <v>0</v>
      </c>
      <c r="AW106" s="650">
        <v>0</v>
      </c>
      <c r="AX106" s="650"/>
      <c r="AY106" s="650"/>
      <c r="AZ106" s="649">
        <v>0</v>
      </c>
    </row>
    <row r="107" spans="36:52" ht="16.5" thickBot="1" x14ac:dyDescent="0.3">
      <c r="AJ107" s="750" t="s">
        <v>747</v>
      </c>
      <c r="AK107" s="751">
        <f>SUM(AK100:AK106)</f>
        <v>120</v>
      </c>
      <c r="AL107" s="751">
        <f>SUM(AL100:AL106)</f>
        <v>385</v>
      </c>
      <c r="AM107" s="751"/>
      <c r="AN107" s="751"/>
      <c r="AO107" s="752">
        <f>SUM(AO100:AO106)</f>
        <v>77</v>
      </c>
      <c r="AU107" s="750" t="s">
        <v>747</v>
      </c>
      <c r="AV107" s="751">
        <f>SUM(AV100:AV106)</f>
        <v>120</v>
      </c>
      <c r="AW107" s="751">
        <f>SUM(AW100:AW106)</f>
        <v>385</v>
      </c>
      <c r="AX107" s="751"/>
      <c r="AY107" s="751"/>
      <c r="AZ107" s="752">
        <f>SUM(AZ100:AZ106)</f>
        <v>77</v>
      </c>
    </row>
  </sheetData>
  <pageMargins left="0.7" right="0.7" top="0.75" bottom="0.75" header="0.3" footer="0.3"/>
  <pageSetup paperSize="9" scale="65" orientation="portrait" r:id="rId1"/>
  <rowBreaks count="1" manualBreakCount="1">
    <brk id="64" max="16383" man="1"/>
  </rowBreaks>
  <colBreaks count="5" manualBreakCount="5">
    <brk id="11" max="1048575" man="1"/>
    <brk id="22" max="1048575" man="1"/>
    <brk id="33" max="1048575" man="1"/>
    <brk id="55" max="1048575" man="1"/>
    <brk id="8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vt:i4>
      </vt:variant>
    </vt:vector>
  </HeadingPairs>
  <TitlesOfParts>
    <vt:vector size="16" baseType="lpstr">
      <vt:lpstr>TÁJÉKOZTATÓ</vt:lpstr>
      <vt:lpstr>2026_27. tanulmányi rend</vt:lpstr>
      <vt:lpstr>KREDITELISMERÉS__FOKSZ_BSc</vt:lpstr>
      <vt:lpstr>L_jelmagyarázat</vt:lpstr>
      <vt:lpstr>L_idő- és teremtábla</vt:lpstr>
      <vt:lpstr>BSc_2022-től</vt:lpstr>
      <vt:lpstr>L_BSc</vt:lpstr>
      <vt:lpstr>MSc 1 éves</vt:lpstr>
      <vt:lpstr>MSc_2022-től</vt:lpstr>
      <vt:lpstr>L_MSc</vt:lpstr>
      <vt:lpstr>FOKSZ_2022-től</vt:lpstr>
      <vt:lpstr>L_FOKSZ</vt:lpstr>
      <vt:lpstr>L_BA(régi)</vt:lpstr>
      <vt:lpstr>L_MA(régi)</vt:lpstr>
      <vt:lpstr>L_FOKSZ(régi)</vt:lpstr>
      <vt:lpstr>'L_idő- és teremtábla'!Nyomtatási_cím</vt:lpstr>
    </vt:vector>
  </TitlesOfParts>
  <Company>Nyugat-Magyarországi Egyetem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dc:creator>
  <cp:lastModifiedBy>Varga Martina</cp:lastModifiedBy>
  <cp:lastPrinted>2026-03-02T09:27:04Z</cp:lastPrinted>
  <dcterms:created xsi:type="dcterms:W3CDTF">2006-03-22T07:22:42Z</dcterms:created>
  <dcterms:modified xsi:type="dcterms:W3CDTF">2026-09-02T10:13:19Z</dcterms:modified>
</cp:coreProperties>
</file>